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20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3" i="1"/>
  <c r="G24"/>
  <c r="G31" l="1"/>
  <c r="H30"/>
  <c r="H29"/>
  <c r="F31"/>
  <c r="F38" s="1"/>
  <c r="E31"/>
  <c r="E38" s="1"/>
  <c r="D31"/>
  <c r="D38" s="1"/>
  <c r="C31"/>
  <c r="C38" s="1"/>
  <c r="H14"/>
  <c r="F10"/>
  <c r="D27"/>
  <c r="H38" l="1"/>
  <c r="G43" s="1"/>
  <c r="H31"/>
  <c r="C19"/>
  <c r="F19" s="1"/>
  <c r="E43" l="1"/>
  <c r="C43"/>
  <c r="F43"/>
  <c r="D43"/>
  <c r="E22"/>
  <c r="E24" s="1"/>
  <c r="E37" s="1"/>
  <c r="C22"/>
  <c r="F22"/>
  <c r="F24" s="1"/>
  <c r="F37" s="1"/>
  <c r="D22"/>
  <c r="D24" s="1"/>
  <c r="D37" s="1"/>
  <c r="H43" l="1"/>
  <c r="C24"/>
  <c r="C37" s="1"/>
  <c r="H22"/>
  <c r="E13"/>
  <c r="C13"/>
  <c r="D13"/>
  <c r="F13"/>
  <c r="F15" s="1"/>
  <c r="F36" s="1"/>
  <c r="H37" l="1"/>
  <c r="C42" s="1"/>
  <c r="H24"/>
  <c r="D15"/>
  <c r="D36" s="1"/>
  <c r="E15"/>
  <c r="E36" s="1"/>
  <c r="C15"/>
  <c r="C36" s="1"/>
  <c r="H13"/>
  <c r="H15" s="1"/>
  <c r="G42" l="1"/>
  <c r="F42"/>
  <c r="D42"/>
  <c r="E42"/>
  <c r="H36"/>
  <c r="H42" l="1"/>
  <c r="G41"/>
  <c r="F41"/>
  <c r="C41"/>
  <c r="D41"/>
  <c r="E41"/>
  <c r="H41" l="1"/>
</calcChain>
</file>

<file path=xl/sharedStrings.xml><?xml version="1.0" encoding="utf-8"?>
<sst xmlns="http://schemas.openxmlformats.org/spreadsheetml/2006/main" count="89" uniqueCount="54">
  <si>
    <t>Sheffield</t>
  </si>
  <si>
    <t>Warren</t>
  </si>
  <si>
    <t>Youngsville</t>
  </si>
  <si>
    <t>Eisenhower</t>
  </si>
  <si>
    <t>Total</t>
  </si>
  <si>
    <t>Building Enrollment</t>
  </si>
  <si>
    <t>CO</t>
  </si>
  <si>
    <t>AC</t>
  </si>
  <si>
    <t># Participants</t>
  </si>
  <si>
    <t>Programs / Participation</t>
  </si>
  <si>
    <t>6. Limit the number of athletic programs at each building</t>
  </si>
  <si>
    <t>Central Office Expenses</t>
  </si>
  <si>
    <t>TOTAL BUDGET FOR ATHLETICS</t>
  </si>
  <si>
    <t>PROPOSED DISBURSEMENT OF DISTRICT ATHLETIC FUNDS</t>
  </si>
  <si>
    <t>AC / SCHOOL EXPENSE</t>
  </si>
  <si>
    <t>Example #2</t>
  </si>
  <si>
    <t>Example #1</t>
  </si>
  <si>
    <t>Example #3</t>
  </si>
  <si>
    <t>This formula was based on the number of students that have participated in an athletic sport during the current school year.</t>
  </si>
  <si>
    <t>EX. #1</t>
  </si>
  <si>
    <t>EX. #2</t>
  </si>
  <si>
    <t>EX. #3</t>
  </si>
  <si>
    <t>This was the formula that was used to determine the distribution of athletic funds for the current school year.</t>
  </si>
  <si>
    <t>Comparison of the Three Examples</t>
  </si>
  <si>
    <t>Concerns:</t>
  </si>
  <si>
    <t>Some possible solutions:</t>
  </si>
  <si>
    <t>3. A long range plan needs to be developed to establish procedures for the elimination of athletic programs based on participation.</t>
  </si>
  <si>
    <t>4. Principals will recommend what athletic programs need to be eliminated with support from the board.</t>
  </si>
  <si>
    <t>Funds</t>
  </si>
  <si>
    <t>Percentage</t>
  </si>
  <si>
    <t>Number of Sports in each Building</t>
  </si>
  <si>
    <t>TOTAL to Distribute</t>
  </si>
  <si>
    <t>The number of students participating in a sport will drop because of costs to the parents and booster groups.</t>
  </si>
  <si>
    <t>The number of sports that a student participates in will drop due to the cost to parents and booster groups.</t>
  </si>
  <si>
    <t>626,137 - 116,845 =</t>
  </si>
  <si>
    <t xml:space="preserve">509,292 / 2,338 = </t>
  </si>
  <si>
    <t>509,292 / 1,725 =</t>
  </si>
  <si>
    <t>To distribute District Athletic funds to the buildings using programs and participation example</t>
  </si>
  <si>
    <t>To charge admission for Middle Level sports and these funds will be used in the athletic programs at the schools.</t>
  </si>
  <si>
    <t>Enrollment</t>
  </si>
  <si>
    <t>Participation</t>
  </si>
  <si>
    <t>1. Raise ticket prices by $1.00 for all tickets (funds placed in schools equipment/replacement account).</t>
  </si>
  <si>
    <t>2. Charge admission for Middle Level sports ($2.00 adults / $1.00 Students)funds placed in schools equipment/replacement fund).</t>
  </si>
  <si>
    <t>5. Cooperative sports agreements need to be established so that opportunities will remain for students (year to have in place).</t>
  </si>
  <si>
    <t>building and establish cooperative sports agreements as needed.</t>
  </si>
  <si>
    <t>Rationale</t>
  </si>
  <si>
    <t>Consistent per child allocation per sport.</t>
  </si>
  <si>
    <t>Meets Title IX guidelines - costs need to be consistent for the same opportunity</t>
  </si>
  <si>
    <t>This formula was based on a combination of several factors: the cost of the program &amp;  the number of participants in that program.</t>
  </si>
  <si>
    <t>To raise ticket prices by $1.00 and these funds who be used by direction of the principal for athletic needs.</t>
  </si>
  <si>
    <t>To direct administration to develop a three year sustainability plan to maintain an affordable number of athletic programs at each</t>
  </si>
  <si>
    <t>When a program is eliminated the funds for that program return to the district for redistribution.</t>
  </si>
  <si>
    <t>Recommendations:</t>
  </si>
  <si>
    <t>Replacement of equipment has not happened for the past year.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</si>
</sst>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1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topLeftCell="A40" workbookViewId="0">
      <selection activeCell="B48" sqref="B48"/>
    </sheetView>
  </sheetViews>
  <sheetFormatPr defaultRowHeight="15"/>
  <cols>
    <col min="1" max="1" width="15.28515625" customWidth="1"/>
    <col min="2" max="2" width="9.140625" style="8"/>
    <col min="3" max="3" width="13.85546875" style="3" customWidth="1"/>
    <col min="4" max="4" width="13.42578125" style="3" customWidth="1"/>
    <col min="5" max="6" width="13.7109375" style="3" customWidth="1"/>
    <col min="7" max="7" width="10.7109375" style="8" customWidth="1"/>
    <col min="8" max="8" width="12.5703125" customWidth="1"/>
    <col min="10" max="10" width="9.140625" style="2"/>
  </cols>
  <sheetData>
    <row r="1" spans="1:10" s="1" customFormat="1" ht="18.75">
      <c r="A1" s="10" t="s">
        <v>13</v>
      </c>
      <c r="B1" s="7"/>
      <c r="C1" s="4"/>
      <c r="D1" s="4"/>
      <c r="E1" s="4"/>
      <c r="F1" s="4"/>
      <c r="G1" s="7"/>
      <c r="J1" s="5"/>
    </row>
    <row r="2" spans="1:10" s="1" customFormat="1" ht="18.75">
      <c r="A2" s="10"/>
      <c r="B2" s="7"/>
      <c r="C2" s="4"/>
      <c r="D2" s="4"/>
      <c r="E2" s="4"/>
      <c r="F2" s="4"/>
      <c r="G2" s="7"/>
      <c r="J2" s="5"/>
    </row>
    <row r="3" spans="1:10" s="1" customFormat="1" ht="18.75">
      <c r="A3" s="15" t="s">
        <v>12</v>
      </c>
      <c r="B3" s="7"/>
      <c r="C3" s="4"/>
      <c r="D3" s="21">
        <v>626137</v>
      </c>
      <c r="E3" s="21"/>
      <c r="F3" s="4"/>
      <c r="G3" s="7"/>
      <c r="J3" s="5"/>
    </row>
    <row r="4" spans="1:10" s="1" customFormat="1">
      <c r="A4" s="6"/>
      <c r="B4" s="13" t="s">
        <v>11</v>
      </c>
      <c r="C4" s="4"/>
      <c r="D4" s="21">
        <v>77175</v>
      </c>
      <c r="E4" s="4"/>
      <c r="F4" s="4"/>
      <c r="G4" s="7"/>
      <c r="J4" s="5"/>
    </row>
    <row r="5" spans="1:10" s="1" customFormat="1">
      <c r="A5" s="6"/>
      <c r="B5" s="13" t="s">
        <v>14</v>
      </c>
      <c r="C5" s="4"/>
      <c r="D5" s="21">
        <v>39670</v>
      </c>
      <c r="E5" s="4"/>
      <c r="F5" s="4"/>
      <c r="G5" s="7"/>
      <c r="J5" s="5"/>
    </row>
    <row r="6" spans="1:10" s="1" customFormat="1">
      <c r="A6" s="6"/>
      <c r="B6" s="13" t="s">
        <v>31</v>
      </c>
      <c r="C6" s="4"/>
      <c r="D6" s="21">
        <v>509292</v>
      </c>
      <c r="E6" s="4"/>
      <c r="F6" s="4"/>
      <c r="G6" s="7"/>
      <c r="J6" s="5"/>
    </row>
    <row r="7" spans="1:10" s="1" customFormat="1">
      <c r="A7" s="6"/>
      <c r="B7" s="7"/>
      <c r="C7" s="4"/>
      <c r="D7" s="14"/>
      <c r="E7" s="4"/>
      <c r="F7" s="4"/>
      <c r="G7" s="7"/>
      <c r="J7" s="5"/>
    </row>
    <row r="8" spans="1:10" ht="18.75">
      <c r="A8" s="10" t="s">
        <v>16</v>
      </c>
      <c r="B8" s="11" t="s">
        <v>22</v>
      </c>
    </row>
    <row r="9" spans="1:10">
      <c r="A9" s="1" t="s">
        <v>5</v>
      </c>
      <c r="C9" s="24" t="s">
        <v>34</v>
      </c>
      <c r="D9" s="22">
        <v>509292</v>
      </c>
      <c r="E9" s="25"/>
      <c r="F9" s="25"/>
    </row>
    <row r="10" spans="1:10">
      <c r="C10" s="25"/>
      <c r="D10" s="25"/>
      <c r="E10" s="25" t="s">
        <v>35</v>
      </c>
      <c r="F10" s="25">
        <f>SUM(D9/B12)</f>
        <v>217.8323353293413</v>
      </c>
    </row>
    <row r="11" spans="1:10">
      <c r="B11" s="8" t="s">
        <v>4</v>
      </c>
      <c r="C11" s="3" t="s">
        <v>3</v>
      </c>
      <c r="D11" s="3" t="s">
        <v>0</v>
      </c>
      <c r="E11" s="3" t="s">
        <v>1</v>
      </c>
      <c r="F11" s="3" t="s">
        <v>2</v>
      </c>
      <c r="G11" s="3" t="s">
        <v>6</v>
      </c>
      <c r="H11" s="2"/>
    </row>
    <row r="12" spans="1:10">
      <c r="A12" s="27" t="s">
        <v>39</v>
      </c>
      <c r="B12" s="8">
        <v>2338</v>
      </c>
      <c r="C12" s="3">
        <v>480</v>
      </c>
      <c r="D12" s="3">
        <v>289</v>
      </c>
      <c r="E12" s="3">
        <v>1100</v>
      </c>
      <c r="F12" s="3">
        <v>469</v>
      </c>
      <c r="I12" s="2"/>
    </row>
    <row r="13" spans="1:10">
      <c r="C13" s="22">
        <f>SUM(F10*C12)</f>
        <v>104559.52095808383</v>
      </c>
      <c r="D13" s="22">
        <f>SUM(D12*F10)</f>
        <v>62953.54491017964</v>
      </c>
      <c r="E13" s="22">
        <f>SUM(E12*F10)</f>
        <v>239615.56886227542</v>
      </c>
      <c r="F13" s="22">
        <f>SUM(F12*F10)</f>
        <v>102163.36526946108</v>
      </c>
      <c r="G13" s="22">
        <v>77175</v>
      </c>
      <c r="H13" s="23">
        <f>SUM(C13:G13)</f>
        <v>586467</v>
      </c>
    </row>
    <row r="14" spans="1:10">
      <c r="B14" s="8" t="s">
        <v>7</v>
      </c>
      <c r="C14" s="22">
        <v>12483</v>
      </c>
      <c r="D14" s="22">
        <v>7440</v>
      </c>
      <c r="E14" s="22">
        <v>12907</v>
      </c>
      <c r="F14" s="22">
        <v>6840</v>
      </c>
      <c r="G14" s="22"/>
      <c r="H14" s="23">
        <f>SUM(C14:G14)</f>
        <v>39670</v>
      </c>
    </row>
    <row r="15" spans="1:10">
      <c r="B15" s="8" t="s">
        <v>4</v>
      </c>
      <c r="C15" s="22">
        <f>SUM(C13:C14)</f>
        <v>117042.52095808383</v>
      </c>
      <c r="D15" s="22">
        <f>SUM(D13:D14)</f>
        <v>70393.54491017964</v>
      </c>
      <c r="E15" s="22">
        <f>SUM(E13:E14)</f>
        <v>252522.56886227542</v>
      </c>
      <c r="F15" s="22">
        <f>SUM(F13:F14)</f>
        <v>109003.36526946108</v>
      </c>
      <c r="G15" s="22"/>
      <c r="H15" s="23">
        <f>SUM(H13:H14)</f>
        <v>626137</v>
      </c>
    </row>
    <row r="16" spans="1:10">
      <c r="C16" s="22"/>
      <c r="D16" s="22"/>
      <c r="E16" s="22"/>
      <c r="F16" s="22"/>
      <c r="G16" s="22"/>
      <c r="H16" s="23"/>
    </row>
    <row r="17" spans="1:8" ht="18.75">
      <c r="A17" s="10" t="s">
        <v>15</v>
      </c>
      <c r="B17" s="11" t="s">
        <v>18</v>
      </c>
    </row>
    <row r="18" spans="1:8">
      <c r="A18" s="1" t="s">
        <v>8</v>
      </c>
      <c r="C18" s="3" t="s">
        <v>34</v>
      </c>
      <c r="D18" s="22">
        <v>509292</v>
      </c>
    </row>
    <row r="19" spans="1:8">
      <c r="A19" s="1"/>
      <c r="B19" s="8" t="s">
        <v>4</v>
      </c>
      <c r="C19" s="22">
        <f>SUM(D18)</f>
        <v>509292</v>
      </c>
      <c r="E19" s="3" t="s">
        <v>36</v>
      </c>
      <c r="F19" s="9">
        <f>SUM(C19/1725)</f>
        <v>295.24173913043478</v>
      </c>
    </row>
    <row r="20" spans="1:8">
      <c r="A20" s="27" t="s">
        <v>40</v>
      </c>
      <c r="B20" s="22">
        <v>1725</v>
      </c>
      <c r="C20" s="3">
        <v>432</v>
      </c>
      <c r="D20" s="3">
        <v>279</v>
      </c>
      <c r="E20" s="3">
        <v>751</v>
      </c>
      <c r="F20" s="3">
        <v>263</v>
      </c>
      <c r="H20" s="23"/>
    </row>
    <row r="21" spans="1:8">
      <c r="C21" s="3" t="s">
        <v>3</v>
      </c>
      <c r="D21" s="3" t="s">
        <v>0</v>
      </c>
      <c r="E21" s="3" t="s">
        <v>1</v>
      </c>
      <c r="F21" s="3" t="s">
        <v>2</v>
      </c>
      <c r="G21" s="8" t="s">
        <v>6</v>
      </c>
    </row>
    <row r="22" spans="1:8">
      <c r="A22" s="1"/>
      <c r="C22" s="22">
        <f>SUM(C20*F19)</f>
        <v>127544.43130434782</v>
      </c>
      <c r="D22" s="22">
        <f>SUM(D20*F19)</f>
        <v>82372.445217391301</v>
      </c>
      <c r="E22" s="22">
        <f>SUM(E20*F19)</f>
        <v>221726.54608695651</v>
      </c>
      <c r="F22" s="22">
        <f>SUM(F20*F19)</f>
        <v>77648.577391304352</v>
      </c>
      <c r="G22" s="22">
        <v>77175</v>
      </c>
      <c r="H22" s="23">
        <f>SUM(C22:G22)</f>
        <v>586467</v>
      </c>
    </row>
    <row r="23" spans="1:8">
      <c r="B23" s="8" t="s">
        <v>7</v>
      </c>
      <c r="C23" s="22">
        <v>12483</v>
      </c>
      <c r="D23" s="22">
        <v>7440</v>
      </c>
      <c r="E23" s="22">
        <v>12907</v>
      </c>
      <c r="F23" s="22">
        <v>6840</v>
      </c>
      <c r="G23" s="22"/>
      <c r="H23" s="23">
        <f>SUM(C23:G23)</f>
        <v>39670</v>
      </c>
    </row>
    <row r="24" spans="1:8">
      <c r="B24" s="8" t="s">
        <v>4</v>
      </c>
      <c r="C24" s="22">
        <f>SUM(C22:C23)</f>
        <v>140027.43130434782</v>
      </c>
      <c r="D24" s="22">
        <f>SUM(D22:D23)</f>
        <v>89812.445217391301</v>
      </c>
      <c r="E24" s="22">
        <f>SUM(E22:E23)</f>
        <v>234633.54608695651</v>
      </c>
      <c r="F24" s="22">
        <f>SUM(F22:F23)</f>
        <v>84488.577391304352</v>
      </c>
      <c r="G24" s="22">
        <f>SUM(G22:G23)</f>
        <v>77175</v>
      </c>
      <c r="H24" s="23">
        <f>SUM(C24:G24)</f>
        <v>626137</v>
      </c>
    </row>
    <row r="25" spans="1:8">
      <c r="H25" s="2"/>
    </row>
    <row r="26" spans="1:8" ht="18.75">
      <c r="A26" s="10" t="s">
        <v>17</v>
      </c>
      <c r="B26" s="11" t="s">
        <v>48</v>
      </c>
    </row>
    <row r="27" spans="1:8">
      <c r="A27" s="1" t="s">
        <v>9</v>
      </c>
      <c r="C27" s="12" t="s">
        <v>34</v>
      </c>
      <c r="D27" s="22">
        <f>SUM(D3-116845)</f>
        <v>509292</v>
      </c>
    </row>
    <row r="28" spans="1:8">
      <c r="A28" s="1"/>
      <c r="C28" s="3" t="s">
        <v>3</v>
      </c>
      <c r="D28" s="3" t="s">
        <v>0</v>
      </c>
      <c r="E28" s="3" t="s">
        <v>1</v>
      </c>
      <c r="F28" s="3" t="s">
        <v>2</v>
      </c>
      <c r="G28" s="8" t="s">
        <v>6</v>
      </c>
    </row>
    <row r="29" spans="1:8">
      <c r="C29" s="22">
        <v>124382</v>
      </c>
      <c r="D29" s="22">
        <v>76746</v>
      </c>
      <c r="E29" s="22">
        <v>216505</v>
      </c>
      <c r="F29" s="22">
        <v>91660</v>
      </c>
      <c r="G29" s="22">
        <v>77175</v>
      </c>
      <c r="H29" s="23">
        <f>SUM(C29:G29)</f>
        <v>586468</v>
      </c>
    </row>
    <row r="30" spans="1:8">
      <c r="B30" s="8" t="s">
        <v>7</v>
      </c>
      <c r="C30" s="22">
        <v>12483</v>
      </c>
      <c r="D30" s="22">
        <v>7440</v>
      </c>
      <c r="E30" s="22">
        <v>12907</v>
      </c>
      <c r="F30" s="22">
        <v>6840</v>
      </c>
      <c r="G30" s="22"/>
      <c r="H30" s="23">
        <f>SUM(C30:G30)</f>
        <v>39670</v>
      </c>
    </row>
    <row r="31" spans="1:8">
      <c r="B31" s="8" t="s">
        <v>4</v>
      </c>
      <c r="C31" s="22">
        <f t="shared" ref="C31:H31" si="0">SUM(C29:C30)</f>
        <v>136865</v>
      </c>
      <c r="D31" s="22">
        <f t="shared" si="0"/>
        <v>84186</v>
      </c>
      <c r="E31" s="22">
        <f t="shared" si="0"/>
        <v>229412</v>
      </c>
      <c r="F31" s="22">
        <f t="shared" si="0"/>
        <v>98500</v>
      </c>
      <c r="G31" s="22">
        <f t="shared" si="0"/>
        <v>77175</v>
      </c>
      <c r="H31" s="23">
        <f t="shared" si="0"/>
        <v>626138</v>
      </c>
    </row>
    <row r="32" spans="1:8">
      <c r="C32" s="22"/>
      <c r="D32" s="22"/>
      <c r="E32" s="22"/>
      <c r="F32" s="22"/>
      <c r="G32" s="22"/>
      <c r="H32" s="23"/>
    </row>
    <row r="33" spans="1:8" ht="18.75">
      <c r="A33" s="10" t="s">
        <v>23</v>
      </c>
      <c r="H33" s="2"/>
    </row>
    <row r="34" spans="1:8" ht="18.75">
      <c r="A34" s="10"/>
      <c r="C34" s="4" t="s">
        <v>28</v>
      </c>
      <c r="H34" s="2"/>
    </row>
    <row r="35" spans="1:8">
      <c r="A35" s="1"/>
      <c r="B35" s="16"/>
      <c r="C35" s="17" t="s">
        <v>3</v>
      </c>
      <c r="D35" s="17" t="s">
        <v>0</v>
      </c>
      <c r="E35" s="17" t="s">
        <v>1</v>
      </c>
      <c r="F35" s="17" t="s">
        <v>2</v>
      </c>
      <c r="G35" s="16" t="s">
        <v>6</v>
      </c>
    </row>
    <row r="36" spans="1:8">
      <c r="A36" s="1"/>
      <c r="B36" s="16" t="s">
        <v>19</v>
      </c>
      <c r="C36" s="26">
        <f>SUM(C15)</f>
        <v>117042.52095808383</v>
      </c>
      <c r="D36" s="26">
        <f>SUM(D15)</f>
        <v>70393.54491017964</v>
      </c>
      <c r="E36" s="26">
        <f>SUM(E15)</f>
        <v>252522.56886227542</v>
      </c>
      <c r="F36" s="26">
        <f>SUM(F15)</f>
        <v>109003.36526946108</v>
      </c>
      <c r="G36" s="26">
        <v>77175</v>
      </c>
      <c r="H36" s="23">
        <f>SUM(C36:G36)</f>
        <v>626137</v>
      </c>
    </row>
    <row r="37" spans="1:8">
      <c r="A37" s="1"/>
      <c r="B37" s="16" t="s">
        <v>20</v>
      </c>
      <c r="C37" s="26">
        <f>SUM(C24)</f>
        <v>140027.43130434782</v>
      </c>
      <c r="D37" s="26">
        <f>SUM(D24)</f>
        <v>89812.445217391301</v>
      </c>
      <c r="E37" s="26">
        <f>SUM(E24)</f>
        <v>234633.54608695651</v>
      </c>
      <c r="F37" s="26">
        <f>SUM(F24)</f>
        <v>84488.577391304352</v>
      </c>
      <c r="G37" s="26">
        <v>77175</v>
      </c>
      <c r="H37" s="23">
        <f>SUM(C37:G37)</f>
        <v>626137</v>
      </c>
    </row>
    <row r="38" spans="1:8">
      <c r="A38" s="1"/>
      <c r="B38" s="16" t="s">
        <v>21</v>
      </c>
      <c r="C38" s="26">
        <f>SUM(C31)</f>
        <v>136865</v>
      </c>
      <c r="D38" s="26">
        <f>SUM(D31)</f>
        <v>84186</v>
      </c>
      <c r="E38" s="26">
        <f>SUM(E31)</f>
        <v>229412</v>
      </c>
      <c r="F38" s="26">
        <f>SUM(F31)</f>
        <v>98500</v>
      </c>
      <c r="G38" s="26">
        <v>77175</v>
      </c>
      <c r="H38" s="23">
        <f>SUM(C38:G38)</f>
        <v>626138</v>
      </c>
    </row>
    <row r="39" spans="1:8">
      <c r="A39" s="1"/>
      <c r="C39" s="4" t="s">
        <v>29</v>
      </c>
    </row>
    <row r="40" spans="1:8">
      <c r="A40" s="1"/>
      <c r="B40" s="16"/>
      <c r="C40" s="17" t="s">
        <v>3</v>
      </c>
      <c r="D40" s="17" t="s">
        <v>0</v>
      </c>
      <c r="E40" s="17" t="s">
        <v>1</v>
      </c>
      <c r="F40" s="17" t="s">
        <v>2</v>
      </c>
      <c r="G40" s="16" t="s">
        <v>6</v>
      </c>
    </row>
    <row r="41" spans="1:8">
      <c r="A41" s="1"/>
      <c r="B41" s="16" t="s">
        <v>19</v>
      </c>
      <c r="C41" s="20">
        <f>SUM(C36/H36)</f>
        <v>0.186927974162338</v>
      </c>
      <c r="D41" s="20">
        <f>SUM(D36/H36)</f>
        <v>0.11242514802699671</v>
      </c>
      <c r="E41" s="20">
        <f>SUM(E36/H36)</f>
        <v>0.40330242241278735</v>
      </c>
      <c r="F41" s="20">
        <f>SUM(F36/H36)</f>
        <v>0.17408868230029703</v>
      </c>
      <c r="G41" s="20">
        <f>SUM(G36/H36)</f>
        <v>0.12325577309758089</v>
      </c>
      <c r="H41" s="19">
        <f>SUM(C41:G41)</f>
        <v>1</v>
      </c>
    </row>
    <row r="42" spans="1:8">
      <c r="A42" s="1"/>
      <c r="B42" s="16" t="s">
        <v>20</v>
      </c>
      <c r="C42" s="20">
        <f>SUM(C37/H37)</f>
        <v>0.22363704956638533</v>
      </c>
      <c r="D42" s="20">
        <f>SUM(D37/H37)</f>
        <v>0.14343896817691862</v>
      </c>
      <c r="E42" s="20">
        <f>SUM(E37/H37)</f>
        <v>0.37473196135503334</v>
      </c>
      <c r="F42" s="20">
        <f>SUM(F37/H37)</f>
        <v>0.13493624780408178</v>
      </c>
      <c r="G42" s="20">
        <f>SUM(G37/H37)</f>
        <v>0.12325577309758089</v>
      </c>
      <c r="H42" s="19">
        <f>SUM(C42:G42)</f>
        <v>0.99999999999999989</v>
      </c>
    </row>
    <row r="43" spans="1:8">
      <c r="A43" s="1"/>
      <c r="B43" s="16" t="s">
        <v>21</v>
      </c>
      <c r="C43" s="20">
        <f>SUM(C38/H38)</f>
        <v>0.21858599861372413</v>
      </c>
      <c r="D43" s="20">
        <f>SUM(D38/H38)</f>
        <v>0.13445278836294874</v>
      </c>
      <c r="E43" s="20">
        <f>SUM(E38/H38)</f>
        <v>0.36639207331291185</v>
      </c>
      <c r="F43" s="20">
        <f>SUM(F38/H38)</f>
        <v>0.15731356346364539</v>
      </c>
      <c r="G43" s="20">
        <f>SUM(G38/H38)</f>
        <v>0.12325557624676989</v>
      </c>
      <c r="H43" s="19">
        <f>SUM(C43:G43)</f>
        <v>0.99999999999999989</v>
      </c>
    </row>
    <row r="45" spans="1:8" ht="18.75">
      <c r="A45" s="10" t="s">
        <v>24</v>
      </c>
      <c r="H45" s="2"/>
    </row>
    <row r="46" spans="1:8">
      <c r="B46" s="11" t="s">
        <v>32</v>
      </c>
    </row>
    <row r="47" spans="1:8">
      <c r="B47" s="11" t="s">
        <v>33</v>
      </c>
    </row>
    <row r="48" spans="1:8">
      <c r="B48" s="11" t="s">
        <v>53</v>
      </c>
      <c r="C48" s="11"/>
    </row>
    <row r="49" spans="1:10">
      <c r="B49" s="11"/>
    </row>
    <row r="50" spans="1:10" ht="18.75">
      <c r="A50" s="18" t="s">
        <v>25</v>
      </c>
      <c r="C50"/>
      <c r="E50" s="2"/>
      <c r="F50"/>
      <c r="G50"/>
      <c r="J50"/>
    </row>
    <row r="51" spans="1:10">
      <c r="B51" s="11" t="s">
        <v>41</v>
      </c>
    </row>
    <row r="52" spans="1:10">
      <c r="B52" s="11" t="s">
        <v>42</v>
      </c>
    </row>
    <row r="53" spans="1:10">
      <c r="B53" s="11" t="s">
        <v>26</v>
      </c>
    </row>
    <row r="54" spans="1:10">
      <c r="B54" s="11" t="s">
        <v>27</v>
      </c>
    </row>
    <row r="55" spans="1:10">
      <c r="B55" s="11" t="s">
        <v>43</v>
      </c>
    </row>
    <row r="56" spans="1:10">
      <c r="B56" s="11" t="s">
        <v>10</v>
      </c>
    </row>
    <row r="57" spans="1:10">
      <c r="B57" s="11"/>
      <c r="C57" s="12"/>
    </row>
    <row r="58" spans="1:10" ht="18.75">
      <c r="A58" s="10" t="s">
        <v>52</v>
      </c>
    </row>
    <row r="59" spans="1:10">
      <c r="A59" s="1"/>
      <c r="B59" s="11" t="s">
        <v>37</v>
      </c>
    </row>
    <row r="60" spans="1:10">
      <c r="B60" s="11" t="s">
        <v>49</v>
      </c>
      <c r="C60" s="12"/>
    </row>
    <row r="61" spans="1:10">
      <c r="B61" s="11" t="s">
        <v>38</v>
      </c>
      <c r="C61" s="12"/>
    </row>
    <row r="62" spans="1:10">
      <c r="B62" s="11" t="s">
        <v>50</v>
      </c>
    </row>
    <row r="63" spans="1:10">
      <c r="B63" s="27"/>
      <c r="C63" s="12" t="s">
        <v>44</v>
      </c>
    </row>
    <row r="64" spans="1:10">
      <c r="B64" s="27"/>
      <c r="C64" s="12"/>
    </row>
    <row r="65" spans="1:6">
      <c r="B65" s="11"/>
    </row>
    <row r="66" spans="1:6" ht="18.75">
      <c r="A66" s="10" t="s">
        <v>45</v>
      </c>
      <c r="B66" s="11"/>
    </row>
    <row r="67" spans="1:6">
      <c r="B67" s="11" t="s">
        <v>46</v>
      </c>
    </row>
    <row r="68" spans="1:6">
      <c r="B68" s="11" t="s">
        <v>47</v>
      </c>
    </row>
    <row r="69" spans="1:6">
      <c r="B69" s="11" t="s">
        <v>51</v>
      </c>
    </row>
    <row r="70" spans="1:6">
      <c r="B70" s="11"/>
    </row>
    <row r="71" spans="1:6" ht="18.75">
      <c r="A71" s="10" t="s">
        <v>30</v>
      </c>
    </row>
    <row r="73" spans="1:6">
      <c r="C73" s="17" t="s">
        <v>3</v>
      </c>
      <c r="D73" s="17" t="s">
        <v>0</v>
      </c>
      <c r="E73" s="17" t="s">
        <v>1</v>
      </c>
      <c r="F73" s="17" t="s">
        <v>2</v>
      </c>
    </row>
    <row r="74" spans="1:6">
      <c r="C74" s="3">
        <v>14</v>
      </c>
      <c r="D74" s="3">
        <v>10</v>
      </c>
      <c r="E74" s="3">
        <v>19</v>
      </c>
      <c r="F74" s="3">
        <v>12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James</dc:creator>
  <cp:lastModifiedBy>huckr</cp:lastModifiedBy>
  <cp:lastPrinted>2012-05-17T12:19:45Z</cp:lastPrinted>
  <dcterms:created xsi:type="dcterms:W3CDTF">2012-03-12T17:59:00Z</dcterms:created>
  <dcterms:modified xsi:type="dcterms:W3CDTF">2012-05-17T15:13:23Z</dcterms:modified>
</cp:coreProperties>
</file>