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1815" yWindow="885" windowWidth="9720" windowHeight="5700"/>
  </bookViews>
  <sheets>
    <sheet name=" (1) Cap Res.2009-2010" sheetId="2" r:id="rId1"/>
    <sheet name="(2) B &amp; G ENCUMBRANCES" sheetId="9" r:id="rId2"/>
  </sheets>
  <definedNames>
    <definedName name="_xlnm.Database">#REF!</definedName>
    <definedName name="_xlnm.Print_Area" localSheetId="0">' (1) Cap Res.2009-2010'!$BF$530:$BO$658</definedName>
    <definedName name="_xlnm.Print_Area" localSheetId="1">'(2) B &amp; G ENCUMBRANCES'!$A$459:$BB$644</definedName>
    <definedName name="_xlnm.Print_Titles" localSheetId="0">' (1) Cap Res.2009-2010'!$8:$13</definedName>
    <definedName name="_xlnm.Print_Titles" localSheetId="1">'(2) B &amp; G ENCUMBRANCES'!$1:$12</definedName>
  </definedNames>
  <calcPr calcId="144525"/>
</workbook>
</file>

<file path=xl/calcChain.xml><?xml version="1.0" encoding="utf-8"?>
<calcChain xmlns="http://schemas.openxmlformats.org/spreadsheetml/2006/main">
  <c r="BB638" i="9" l="1"/>
  <c r="BA638" i="9"/>
  <c r="AZ638" i="9"/>
  <c r="AY638" i="9"/>
  <c r="AX638" i="9"/>
  <c r="AW638" i="9"/>
  <c r="AV638" i="9"/>
  <c r="AU638" i="9"/>
  <c r="AT638" i="9"/>
  <c r="AS638" i="9"/>
  <c r="AR638" i="9"/>
  <c r="AQ638" i="9"/>
  <c r="AP638" i="9"/>
  <c r="AO638" i="9"/>
  <c r="AN638" i="9"/>
  <c r="AM638" i="9"/>
  <c r="AL638" i="9"/>
  <c r="AK638" i="9"/>
  <c r="AJ638" i="9"/>
  <c r="AI638" i="9"/>
  <c r="AH638" i="9"/>
  <c r="AG638" i="9"/>
  <c r="AF638" i="9"/>
  <c r="AE638" i="9"/>
  <c r="AD638" i="9"/>
  <c r="AC638" i="9"/>
  <c r="AB638" i="9"/>
  <c r="AA638" i="9"/>
  <c r="Z638" i="9"/>
  <c r="Y638" i="9"/>
  <c r="X638" i="9"/>
  <c r="W638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C638" i="9"/>
  <c r="B638" i="9"/>
  <c r="A638" i="9"/>
  <c r="BB5" i="2"/>
  <c r="BB638" i="2"/>
  <c r="BH638" i="2"/>
  <c r="BH639" i="2"/>
  <c r="BI638" i="2"/>
  <c r="BI639" i="2"/>
  <c r="BN639" i="2" s="1"/>
  <c r="BI640" i="2"/>
  <c r="BN638" i="2"/>
  <c r="BB637" i="9" l="1"/>
  <c r="BA637" i="9"/>
  <c r="AZ637" i="9"/>
  <c r="AY637" i="9"/>
  <c r="AX637" i="9"/>
  <c r="AW637" i="9"/>
  <c r="AV637" i="9"/>
  <c r="AU637" i="9"/>
  <c r="AT637" i="9"/>
  <c r="AS637" i="9"/>
  <c r="AR637" i="9"/>
  <c r="AQ637" i="9"/>
  <c r="AP637" i="9"/>
  <c r="AO637" i="9"/>
  <c r="AN637" i="9"/>
  <c r="AM637" i="9"/>
  <c r="AL637" i="9"/>
  <c r="AK637" i="9"/>
  <c r="AJ637" i="9"/>
  <c r="AI637" i="9"/>
  <c r="AH637" i="9"/>
  <c r="AG637" i="9"/>
  <c r="AF637" i="9"/>
  <c r="AE637" i="9"/>
  <c r="AD637" i="9"/>
  <c r="AC637" i="9"/>
  <c r="AB637" i="9"/>
  <c r="AA637" i="9"/>
  <c r="Z637" i="9"/>
  <c r="Y637" i="9"/>
  <c r="X637" i="9"/>
  <c r="W637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D637" i="9"/>
  <c r="C637" i="9"/>
  <c r="B637" i="9"/>
  <c r="A637" i="9"/>
  <c r="BB636" i="9"/>
  <c r="BA636" i="9"/>
  <c r="AZ636" i="9"/>
  <c r="AY636" i="9"/>
  <c r="AX636" i="9"/>
  <c r="AW636" i="9"/>
  <c r="AV636" i="9"/>
  <c r="AU636" i="9"/>
  <c r="AT636" i="9"/>
  <c r="AS636" i="9"/>
  <c r="AR636" i="9"/>
  <c r="AQ636" i="9"/>
  <c r="AP636" i="9"/>
  <c r="AO636" i="9"/>
  <c r="AN636" i="9"/>
  <c r="AM636" i="9"/>
  <c r="AL636" i="9"/>
  <c r="AK636" i="9"/>
  <c r="AJ636" i="9"/>
  <c r="AI636" i="9"/>
  <c r="AH636" i="9"/>
  <c r="AG636" i="9"/>
  <c r="AF636" i="9"/>
  <c r="AE636" i="9"/>
  <c r="AD636" i="9"/>
  <c r="AC636" i="9"/>
  <c r="AB636" i="9"/>
  <c r="AA636" i="9"/>
  <c r="Z636" i="9"/>
  <c r="Y636" i="9"/>
  <c r="X636" i="9"/>
  <c r="W636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D636" i="9"/>
  <c r="C636" i="9"/>
  <c r="B636" i="9"/>
  <c r="A636" i="9"/>
  <c r="BK637" i="2"/>
  <c r="BJ637" i="2"/>
  <c r="BK636" i="2"/>
  <c r="BJ636" i="2"/>
  <c r="BB635" i="9" l="1"/>
  <c r="BA635" i="9"/>
  <c r="AZ635" i="9"/>
  <c r="AY635" i="9"/>
  <c r="AX635" i="9"/>
  <c r="AW635" i="9"/>
  <c r="AV635" i="9"/>
  <c r="AU635" i="9"/>
  <c r="AT635" i="9"/>
  <c r="AS635" i="9"/>
  <c r="AR635" i="9"/>
  <c r="AQ635" i="9"/>
  <c r="AP635" i="9"/>
  <c r="AO635" i="9"/>
  <c r="AN635" i="9"/>
  <c r="AM635" i="9"/>
  <c r="AL635" i="9"/>
  <c r="AK635" i="9"/>
  <c r="AJ635" i="9"/>
  <c r="AI635" i="9"/>
  <c r="AH635" i="9"/>
  <c r="AG635" i="9"/>
  <c r="AF635" i="9"/>
  <c r="AE635" i="9"/>
  <c r="AD635" i="9"/>
  <c r="AC635" i="9"/>
  <c r="AB635" i="9"/>
  <c r="AA635" i="9"/>
  <c r="Z635" i="9"/>
  <c r="Y635" i="9"/>
  <c r="X635" i="9"/>
  <c r="W635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D635" i="9"/>
  <c r="C635" i="9"/>
  <c r="B635" i="9"/>
  <c r="A635" i="9"/>
  <c r="BB634" i="9"/>
  <c r="BA634" i="9"/>
  <c r="AZ634" i="9"/>
  <c r="AY634" i="9"/>
  <c r="AX634" i="9"/>
  <c r="AW634" i="9"/>
  <c r="AV634" i="9"/>
  <c r="AU634" i="9"/>
  <c r="AT634" i="9"/>
  <c r="AS634" i="9"/>
  <c r="AR634" i="9"/>
  <c r="AQ634" i="9"/>
  <c r="AP634" i="9"/>
  <c r="AO634" i="9"/>
  <c r="AN634" i="9"/>
  <c r="AM634" i="9"/>
  <c r="AL634" i="9"/>
  <c r="AK634" i="9"/>
  <c r="AJ634" i="9"/>
  <c r="AI634" i="9"/>
  <c r="AH634" i="9"/>
  <c r="AG634" i="9"/>
  <c r="AF634" i="9"/>
  <c r="AE634" i="9"/>
  <c r="AD634" i="9"/>
  <c r="AC634" i="9"/>
  <c r="AB634" i="9"/>
  <c r="AA634" i="9"/>
  <c r="Z634" i="9"/>
  <c r="Y634" i="9"/>
  <c r="X634" i="9"/>
  <c r="W634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D634" i="9"/>
  <c r="C634" i="9"/>
  <c r="B634" i="9"/>
  <c r="A634" i="9"/>
  <c r="BB633" i="9" l="1"/>
  <c r="BA633" i="9"/>
  <c r="AZ633" i="9"/>
  <c r="AY633" i="9"/>
  <c r="AX633" i="9"/>
  <c r="AW633" i="9"/>
  <c r="AV633" i="9"/>
  <c r="AU633" i="9"/>
  <c r="AT633" i="9"/>
  <c r="AS633" i="9"/>
  <c r="AR633" i="9"/>
  <c r="AQ633" i="9"/>
  <c r="AP633" i="9"/>
  <c r="AO633" i="9"/>
  <c r="AN633" i="9"/>
  <c r="AM633" i="9"/>
  <c r="AL633" i="9"/>
  <c r="AK633" i="9"/>
  <c r="AJ633" i="9"/>
  <c r="AI633" i="9"/>
  <c r="AH633" i="9"/>
  <c r="AG633" i="9"/>
  <c r="AF633" i="9"/>
  <c r="AE633" i="9"/>
  <c r="AD633" i="9"/>
  <c r="AC633" i="9"/>
  <c r="AB633" i="9"/>
  <c r="AA633" i="9"/>
  <c r="Z633" i="9"/>
  <c r="Y633" i="9"/>
  <c r="X633" i="9"/>
  <c r="W633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D633" i="9"/>
  <c r="C633" i="9"/>
  <c r="B633" i="9"/>
  <c r="A633" i="9"/>
  <c r="BB632" i="9" l="1"/>
  <c r="BA632" i="9"/>
  <c r="AZ632" i="9"/>
  <c r="AY632" i="9"/>
  <c r="AX632" i="9"/>
  <c r="AW632" i="9"/>
  <c r="AV632" i="9"/>
  <c r="AU632" i="9"/>
  <c r="AT632" i="9"/>
  <c r="AS632" i="9"/>
  <c r="AR632" i="9"/>
  <c r="AQ632" i="9"/>
  <c r="AP632" i="9"/>
  <c r="AO632" i="9"/>
  <c r="AN632" i="9"/>
  <c r="AM632" i="9"/>
  <c r="AL632" i="9"/>
  <c r="AK632" i="9"/>
  <c r="AJ632" i="9"/>
  <c r="AI632" i="9"/>
  <c r="AH632" i="9"/>
  <c r="AG632" i="9"/>
  <c r="AF632" i="9"/>
  <c r="AE632" i="9"/>
  <c r="AD632" i="9"/>
  <c r="AC632" i="9"/>
  <c r="AB632" i="9"/>
  <c r="AA632" i="9"/>
  <c r="Z632" i="9"/>
  <c r="Y632" i="9"/>
  <c r="X632" i="9"/>
  <c r="W632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D632" i="9"/>
  <c r="C632" i="9"/>
  <c r="B632" i="9"/>
  <c r="A632" i="9"/>
  <c r="BB631" i="9"/>
  <c r="BA631" i="9"/>
  <c r="AZ631" i="9"/>
  <c r="AY631" i="9"/>
  <c r="AX631" i="9"/>
  <c r="AW631" i="9"/>
  <c r="AV631" i="9"/>
  <c r="AU631" i="9"/>
  <c r="AT631" i="9"/>
  <c r="AS631" i="9"/>
  <c r="AR631" i="9"/>
  <c r="AQ631" i="9"/>
  <c r="AP631" i="9"/>
  <c r="AO631" i="9"/>
  <c r="AN631" i="9"/>
  <c r="AM631" i="9"/>
  <c r="AL631" i="9"/>
  <c r="AK631" i="9"/>
  <c r="AJ631" i="9"/>
  <c r="AI631" i="9"/>
  <c r="AH631" i="9"/>
  <c r="AG631" i="9"/>
  <c r="AF631" i="9"/>
  <c r="AE631" i="9"/>
  <c r="AD631" i="9"/>
  <c r="AC631" i="9"/>
  <c r="AB631" i="9"/>
  <c r="AA631" i="9"/>
  <c r="Z631" i="9"/>
  <c r="Y631" i="9"/>
  <c r="X631" i="9"/>
  <c r="W631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D631" i="9"/>
  <c r="C631" i="9"/>
  <c r="B631" i="9"/>
  <c r="A631" i="9"/>
  <c r="BK632" i="2"/>
  <c r="BJ632" i="2"/>
  <c r="BK631" i="2"/>
  <c r="BJ631" i="2"/>
  <c r="BB630" i="9" l="1"/>
  <c r="BA630" i="9"/>
  <c r="AZ630" i="9"/>
  <c r="AY630" i="9"/>
  <c r="AX630" i="9"/>
  <c r="AW630" i="9"/>
  <c r="AV630" i="9"/>
  <c r="AU630" i="9"/>
  <c r="AT630" i="9"/>
  <c r="AS630" i="9"/>
  <c r="AR630" i="9"/>
  <c r="AQ630" i="9"/>
  <c r="AP630" i="9"/>
  <c r="AO630" i="9"/>
  <c r="AN630" i="9"/>
  <c r="AM630" i="9"/>
  <c r="AL630" i="9"/>
  <c r="AK630" i="9"/>
  <c r="AJ630" i="9"/>
  <c r="AI630" i="9"/>
  <c r="AH630" i="9"/>
  <c r="AG630" i="9"/>
  <c r="AF630" i="9"/>
  <c r="AE630" i="9"/>
  <c r="AD630" i="9"/>
  <c r="AC630" i="9"/>
  <c r="AB630" i="9"/>
  <c r="AA630" i="9"/>
  <c r="Z630" i="9"/>
  <c r="Y630" i="9"/>
  <c r="X630" i="9"/>
  <c r="W630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D630" i="9"/>
  <c r="C630" i="9"/>
  <c r="B630" i="9"/>
  <c r="A630" i="9"/>
  <c r="BB629" i="9" l="1"/>
  <c r="BA629" i="9"/>
  <c r="AZ629" i="9"/>
  <c r="AY629" i="9"/>
  <c r="AX629" i="9"/>
  <c r="AW629" i="9"/>
  <c r="AV629" i="9"/>
  <c r="AU629" i="9"/>
  <c r="AT629" i="9"/>
  <c r="AS629" i="9"/>
  <c r="AR629" i="9"/>
  <c r="AQ629" i="9"/>
  <c r="AP629" i="9"/>
  <c r="AO629" i="9"/>
  <c r="AN629" i="9"/>
  <c r="AM629" i="9"/>
  <c r="AL629" i="9"/>
  <c r="AK629" i="9"/>
  <c r="AJ629" i="9"/>
  <c r="AI629" i="9"/>
  <c r="AH629" i="9"/>
  <c r="AG629" i="9"/>
  <c r="AF629" i="9"/>
  <c r="AE629" i="9"/>
  <c r="AD629" i="9"/>
  <c r="AC629" i="9"/>
  <c r="AB629" i="9"/>
  <c r="AA629" i="9"/>
  <c r="Z629" i="9"/>
  <c r="Y629" i="9"/>
  <c r="X629" i="9"/>
  <c r="W629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C629" i="9"/>
  <c r="B629" i="9"/>
  <c r="A629" i="9"/>
  <c r="BB629" i="2"/>
  <c r="BB628" i="9" l="1"/>
  <c r="BA628" i="9"/>
  <c r="AZ628" i="9"/>
  <c r="AY628" i="9"/>
  <c r="AX628" i="9"/>
  <c r="AW628" i="9"/>
  <c r="AV628" i="9"/>
  <c r="AU628" i="9"/>
  <c r="AT628" i="9"/>
  <c r="AS628" i="9"/>
  <c r="AR628" i="9"/>
  <c r="AQ628" i="9"/>
  <c r="AP628" i="9"/>
  <c r="AO628" i="9"/>
  <c r="AN628" i="9"/>
  <c r="AM628" i="9"/>
  <c r="AL628" i="9"/>
  <c r="AK628" i="9"/>
  <c r="AJ628" i="9"/>
  <c r="AI628" i="9"/>
  <c r="AH628" i="9"/>
  <c r="AG628" i="9"/>
  <c r="AF628" i="9"/>
  <c r="AE628" i="9"/>
  <c r="AD628" i="9"/>
  <c r="AC628" i="9"/>
  <c r="AB628" i="9"/>
  <c r="AA628" i="9"/>
  <c r="Z628" i="9"/>
  <c r="Y628" i="9"/>
  <c r="X628" i="9"/>
  <c r="W628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D628" i="9"/>
  <c r="C628" i="9"/>
  <c r="B628" i="9"/>
  <c r="A628" i="9"/>
  <c r="BB627" i="9"/>
  <c r="BA627" i="9"/>
  <c r="AZ627" i="9"/>
  <c r="AY627" i="9"/>
  <c r="AX627" i="9"/>
  <c r="AW627" i="9"/>
  <c r="AV627" i="9"/>
  <c r="AU627" i="9"/>
  <c r="AT627" i="9"/>
  <c r="AS627" i="9"/>
  <c r="AR627" i="9"/>
  <c r="AQ627" i="9"/>
  <c r="AP627" i="9"/>
  <c r="AO627" i="9"/>
  <c r="AN627" i="9"/>
  <c r="AM627" i="9"/>
  <c r="AL627" i="9"/>
  <c r="AK627" i="9"/>
  <c r="AJ627" i="9"/>
  <c r="AI627" i="9"/>
  <c r="AH627" i="9"/>
  <c r="AG627" i="9"/>
  <c r="AF627" i="9"/>
  <c r="AE627" i="9"/>
  <c r="AD627" i="9"/>
  <c r="AC627" i="9"/>
  <c r="AB627" i="9"/>
  <c r="AA627" i="9"/>
  <c r="Z627" i="9"/>
  <c r="Y627" i="9"/>
  <c r="X627" i="9"/>
  <c r="W627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D627" i="9"/>
  <c r="C627" i="9"/>
  <c r="B627" i="9"/>
  <c r="A627" i="9"/>
  <c r="AX5" i="2"/>
  <c r="AX627" i="2"/>
  <c r="BB626" i="9" l="1"/>
  <c r="BA626" i="9"/>
  <c r="AZ626" i="9"/>
  <c r="AY626" i="9"/>
  <c r="AX626" i="9"/>
  <c r="AW626" i="9"/>
  <c r="AV626" i="9"/>
  <c r="AU626" i="9"/>
  <c r="AT626" i="9"/>
  <c r="AS626" i="9"/>
  <c r="AR626" i="9"/>
  <c r="AQ626" i="9"/>
  <c r="AP626" i="9"/>
  <c r="AO626" i="9"/>
  <c r="AN626" i="9"/>
  <c r="AM626" i="9"/>
  <c r="AL626" i="9"/>
  <c r="AK626" i="9"/>
  <c r="AJ626" i="9"/>
  <c r="AI626" i="9"/>
  <c r="AH626" i="9"/>
  <c r="AG626" i="9"/>
  <c r="AF626" i="9"/>
  <c r="AE626" i="9"/>
  <c r="AD626" i="9"/>
  <c r="AC626" i="9"/>
  <c r="AB626" i="9"/>
  <c r="AA626" i="9"/>
  <c r="Z626" i="9"/>
  <c r="Y626" i="9"/>
  <c r="X626" i="9"/>
  <c r="W626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D626" i="9"/>
  <c r="C626" i="9"/>
  <c r="B626" i="9"/>
  <c r="A626" i="9"/>
  <c r="BB625" i="9"/>
  <c r="BA625" i="9"/>
  <c r="AZ625" i="9"/>
  <c r="AY625" i="9"/>
  <c r="AX625" i="9"/>
  <c r="AW625" i="9"/>
  <c r="AV625" i="9"/>
  <c r="AU625" i="9"/>
  <c r="AT625" i="9"/>
  <c r="AS625" i="9"/>
  <c r="AR625" i="9"/>
  <c r="AQ625" i="9"/>
  <c r="AP625" i="9"/>
  <c r="AO625" i="9"/>
  <c r="AN625" i="9"/>
  <c r="AM625" i="9"/>
  <c r="AL625" i="9"/>
  <c r="AK625" i="9"/>
  <c r="AJ625" i="9"/>
  <c r="AI625" i="9"/>
  <c r="AH625" i="9"/>
  <c r="AG625" i="9"/>
  <c r="AF625" i="9"/>
  <c r="AE625" i="9"/>
  <c r="AD625" i="9"/>
  <c r="AC625" i="9"/>
  <c r="AB625" i="9"/>
  <c r="AA625" i="9"/>
  <c r="Z625" i="9"/>
  <c r="Y625" i="9"/>
  <c r="X625" i="9"/>
  <c r="W625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D625" i="9"/>
  <c r="C625" i="9"/>
  <c r="B625" i="9"/>
  <c r="A625" i="9"/>
  <c r="BB624" i="9"/>
  <c r="BA624" i="9"/>
  <c r="AZ624" i="9"/>
  <c r="AY624" i="9"/>
  <c r="AX624" i="9"/>
  <c r="AW624" i="9"/>
  <c r="AV624" i="9"/>
  <c r="AU624" i="9"/>
  <c r="AT624" i="9"/>
  <c r="AS624" i="9"/>
  <c r="AR624" i="9"/>
  <c r="AQ624" i="9"/>
  <c r="AP624" i="9"/>
  <c r="AO624" i="9"/>
  <c r="AN624" i="9"/>
  <c r="AM624" i="9"/>
  <c r="AL624" i="9"/>
  <c r="AK624" i="9"/>
  <c r="AJ624" i="9"/>
  <c r="AI624" i="9"/>
  <c r="AH624" i="9"/>
  <c r="AG624" i="9"/>
  <c r="AF624" i="9"/>
  <c r="AE624" i="9"/>
  <c r="AD624" i="9"/>
  <c r="AC624" i="9"/>
  <c r="AB624" i="9"/>
  <c r="AA624" i="9"/>
  <c r="Z624" i="9"/>
  <c r="Y624" i="9"/>
  <c r="X624" i="9"/>
  <c r="W624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D624" i="9"/>
  <c r="C624" i="9"/>
  <c r="B624" i="9"/>
  <c r="A624" i="9"/>
  <c r="BB622" i="9"/>
  <c r="BA622" i="9"/>
  <c r="AZ622" i="9"/>
  <c r="AY622" i="9"/>
  <c r="AW622" i="9"/>
  <c r="AV622" i="9"/>
  <c r="AU622" i="9"/>
  <c r="AT622" i="9"/>
  <c r="AS622" i="9"/>
  <c r="AR622" i="9"/>
  <c r="AQ622" i="9"/>
  <c r="AP622" i="9"/>
  <c r="AO622" i="9"/>
  <c r="AN622" i="9"/>
  <c r="AM622" i="9"/>
  <c r="AL622" i="9"/>
  <c r="AK622" i="9"/>
  <c r="AJ622" i="9"/>
  <c r="AI622" i="9"/>
  <c r="AH622" i="9"/>
  <c r="AG622" i="9"/>
  <c r="AF622" i="9"/>
  <c r="AE622" i="9"/>
  <c r="AD622" i="9"/>
  <c r="AC622" i="9"/>
  <c r="AB622" i="9"/>
  <c r="AA622" i="9"/>
  <c r="Z622" i="9"/>
  <c r="Y622" i="9"/>
  <c r="X622" i="9"/>
  <c r="W622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D622" i="9"/>
  <c r="C622" i="9"/>
  <c r="B622" i="9"/>
  <c r="A622" i="9"/>
  <c r="BB621" i="9"/>
  <c r="BA621" i="9"/>
  <c r="AZ621" i="9"/>
  <c r="AY621" i="9"/>
  <c r="AX621" i="9"/>
  <c r="AW621" i="9"/>
  <c r="AV621" i="9"/>
  <c r="AU621" i="9"/>
  <c r="AT621" i="9"/>
  <c r="AS621" i="9"/>
  <c r="AR621" i="9"/>
  <c r="AQ621" i="9"/>
  <c r="AP621" i="9"/>
  <c r="AO621" i="9"/>
  <c r="AN621" i="9"/>
  <c r="AM621" i="9"/>
  <c r="AL621" i="9"/>
  <c r="AK621" i="9"/>
  <c r="AJ621" i="9"/>
  <c r="AI621" i="9"/>
  <c r="AH621" i="9"/>
  <c r="AG621" i="9"/>
  <c r="AF621" i="9"/>
  <c r="AE621" i="9"/>
  <c r="AD621" i="9"/>
  <c r="AC621" i="9"/>
  <c r="AB621" i="9"/>
  <c r="AA621" i="9"/>
  <c r="Z621" i="9"/>
  <c r="Y621" i="9"/>
  <c r="X621" i="9"/>
  <c r="W621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D621" i="9"/>
  <c r="C621" i="9"/>
  <c r="B621" i="9"/>
  <c r="A621" i="9"/>
  <c r="BB620" i="9"/>
  <c r="BA620" i="9"/>
  <c r="AY620" i="9"/>
  <c r="AX620" i="9"/>
  <c r="AW620" i="9"/>
  <c r="AV620" i="9"/>
  <c r="AU620" i="9"/>
  <c r="AT620" i="9"/>
  <c r="AS620" i="9"/>
  <c r="AR620" i="9"/>
  <c r="AQ620" i="9"/>
  <c r="AP620" i="9"/>
  <c r="AO620" i="9"/>
  <c r="AN620" i="9"/>
  <c r="AM620" i="9"/>
  <c r="AL620" i="9"/>
  <c r="AK620" i="9"/>
  <c r="AJ620" i="9"/>
  <c r="AI620" i="9"/>
  <c r="AH620" i="9"/>
  <c r="AG620" i="9"/>
  <c r="AF620" i="9"/>
  <c r="AE620" i="9"/>
  <c r="AD620" i="9"/>
  <c r="AC620" i="9"/>
  <c r="AB620" i="9"/>
  <c r="AA620" i="9"/>
  <c r="Z620" i="9"/>
  <c r="Y620" i="9"/>
  <c r="X620" i="9"/>
  <c r="W620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D620" i="9"/>
  <c r="C620" i="9"/>
  <c r="B620" i="9"/>
  <c r="A620" i="9"/>
  <c r="BB623" i="9"/>
  <c r="BA623" i="9"/>
  <c r="AZ623" i="9"/>
  <c r="AY623" i="9"/>
  <c r="AX623" i="9"/>
  <c r="AW623" i="9"/>
  <c r="AV623" i="9"/>
  <c r="AU623" i="9"/>
  <c r="AT623" i="9"/>
  <c r="AS623" i="9"/>
  <c r="AR623" i="9"/>
  <c r="AQ623" i="9"/>
  <c r="AP623" i="9"/>
  <c r="AO623" i="9"/>
  <c r="AN623" i="9"/>
  <c r="AM623" i="9"/>
  <c r="AL623" i="9"/>
  <c r="AK623" i="9"/>
  <c r="AJ623" i="9"/>
  <c r="AI623" i="9"/>
  <c r="AH623" i="9"/>
  <c r="AG623" i="9"/>
  <c r="AF623" i="9"/>
  <c r="AE623" i="9"/>
  <c r="AD623" i="9"/>
  <c r="AC623" i="9"/>
  <c r="AB623" i="9"/>
  <c r="AA623" i="9"/>
  <c r="Z623" i="9"/>
  <c r="Y623" i="9"/>
  <c r="X623" i="9"/>
  <c r="W623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D623" i="9"/>
  <c r="C623" i="9"/>
  <c r="B623" i="9"/>
  <c r="A623" i="9"/>
  <c r="AZ5" i="2"/>
  <c r="AZ620" i="2"/>
  <c r="AZ620" i="9" s="1"/>
  <c r="BK624" i="2"/>
  <c r="BJ624" i="2"/>
  <c r="BK623" i="2"/>
  <c r="BJ623" i="2"/>
  <c r="AX622" i="2"/>
  <c r="AX622" i="9" s="1"/>
  <c r="BB619" i="9"/>
  <c r="BA619" i="9"/>
  <c r="AY619" i="9"/>
  <c r="AX619" i="9"/>
  <c r="AW619" i="9"/>
  <c r="AV619" i="9"/>
  <c r="AU619" i="9"/>
  <c r="AT619" i="9"/>
  <c r="AS619" i="9"/>
  <c r="AR619" i="9"/>
  <c r="AQ619" i="9"/>
  <c r="AP619" i="9"/>
  <c r="AO619" i="9"/>
  <c r="AN619" i="9"/>
  <c r="AM619" i="9"/>
  <c r="AL619" i="9"/>
  <c r="AK619" i="9"/>
  <c r="AJ619" i="9"/>
  <c r="AI619" i="9"/>
  <c r="AH619" i="9"/>
  <c r="AG619" i="9"/>
  <c r="AF619" i="9"/>
  <c r="AE619" i="9"/>
  <c r="AD619" i="9"/>
  <c r="AC619" i="9"/>
  <c r="AB619" i="9"/>
  <c r="AA619" i="9"/>
  <c r="Z619" i="9"/>
  <c r="Y619" i="9"/>
  <c r="X619" i="9"/>
  <c r="W619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D619" i="9"/>
  <c r="C619" i="9"/>
  <c r="B619" i="9"/>
  <c r="A619" i="9"/>
  <c r="AZ619" i="2"/>
  <c r="AZ619" i="9" s="1"/>
  <c r="BA618" i="9"/>
  <c r="AZ618" i="9"/>
  <c r="AY618" i="9"/>
  <c r="AX618" i="9"/>
  <c r="AW618" i="9"/>
  <c r="AV618" i="9"/>
  <c r="AU618" i="9"/>
  <c r="AT618" i="9"/>
  <c r="AS618" i="9"/>
  <c r="AR618" i="9"/>
  <c r="AQ618" i="9"/>
  <c r="AP618" i="9"/>
  <c r="AO618" i="9"/>
  <c r="AN618" i="9"/>
  <c r="AM618" i="9"/>
  <c r="AL618" i="9"/>
  <c r="AK618" i="9"/>
  <c r="AJ618" i="9"/>
  <c r="AI618" i="9"/>
  <c r="AH618" i="9"/>
  <c r="AG618" i="9"/>
  <c r="AF618" i="9"/>
  <c r="AE618" i="9"/>
  <c r="AD618" i="9"/>
  <c r="AC618" i="9"/>
  <c r="AB618" i="9"/>
  <c r="AA618" i="9"/>
  <c r="Z618" i="9"/>
  <c r="Y618" i="9"/>
  <c r="X618" i="9"/>
  <c r="W618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D618" i="9"/>
  <c r="C618" i="9"/>
  <c r="B618" i="9"/>
  <c r="A618" i="9"/>
  <c r="BB618" i="2"/>
  <c r="BB618" i="9" s="1"/>
  <c r="BB617" i="9"/>
  <c r="BA617" i="9"/>
  <c r="AZ617" i="9"/>
  <c r="AY617" i="9"/>
  <c r="AX617" i="9"/>
  <c r="AW617" i="9"/>
  <c r="AV617" i="9"/>
  <c r="AU617" i="9"/>
  <c r="AT617" i="9"/>
  <c r="AS617" i="9"/>
  <c r="AR617" i="9"/>
  <c r="AQ617" i="9"/>
  <c r="AP617" i="9"/>
  <c r="AO617" i="9"/>
  <c r="AN617" i="9"/>
  <c r="AM617" i="9"/>
  <c r="AL617" i="9"/>
  <c r="AK617" i="9"/>
  <c r="AJ617" i="9"/>
  <c r="AI617" i="9"/>
  <c r="AH617" i="9"/>
  <c r="AG617" i="9"/>
  <c r="AF617" i="9"/>
  <c r="AE617" i="9"/>
  <c r="AD617" i="9"/>
  <c r="AC617" i="9"/>
  <c r="AB617" i="9"/>
  <c r="AA617" i="9"/>
  <c r="Z617" i="9"/>
  <c r="Y617" i="9"/>
  <c r="X617" i="9"/>
  <c r="W617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D617" i="9"/>
  <c r="C617" i="9"/>
  <c r="B617" i="9"/>
  <c r="A617" i="9"/>
  <c r="BB616" i="9"/>
  <c r="BA616" i="9"/>
  <c r="AZ616" i="9"/>
  <c r="AY616" i="9"/>
  <c r="AX616" i="9"/>
  <c r="AW616" i="9"/>
  <c r="AV616" i="9"/>
  <c r="AU616" i="9"/>
  <c r="AT616" i="9"/>
  <c r="AS616" i="9"/>
  <c r="AR616" i="9"/>
  <c r="AQ616" i="9"/>
  <c r="AP616" i="9"/>
  <c r="AO616" i="9"/>
  <c r="AN616" i="9"/>
  <c r="AM616" i="9"/>
  <c r="AL616" i="9"/>
  <c r="AK616" i="9"/>
  <c r="AJ616" i="9"/>
  <c r="AI616" i="9"/>
  <c r="AH616" i="9"/>
  <c r="AG616" i="9"/>
  <c r="AF616" i="9"/>
  <c r="AE616" i="9"/>
  <c r="AD616" i="9"/>
  <c r="AC616" i="9"/>
  <c r="AB616" i="9"/>
  <c r="AA616" i="9"/>
  <c r="Z616" i="9"/>
  <c r="Y616" i="9"/>
  <c r="X616" i="9"/>
  <c r="W616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D616" i="9"/>
  <c r="C616" i="9"/>
  <c r="B616" i="9"/>
  <c r="A616" i="9"/>
  <c r="BJ617" i="2"/>
  <c r="BK617" i="2"/>
  <c r="BK616" i="2"/>
  <c r="BJ616" i="2"/>
  <c r="BB615" i="9"/>
  <c r="BA615" i="9"/>
  <c r="AY615" i="9"/>
  <c r="AX615" i="9"/>
  <c r="AW615" i="9"/>
  <c r="AV615" i="9"/>
  <c r="AU615" i="9"/>
  <c r="AT615" i="9"/>
  <c r="AS615" i="9"/>
  <c r="AR615" i="9"/>
  <c r="AQ615" i="9"/>
  <c r="AP615" i="9"/>
  <c r="AO615" i="9"/>
  <c r="AN615" i="9"/>
  <c r="AM615" i="9"/>
  <c r="AL615" i="9"/>
  <c r="AK615" i="9"/>
  <c r="AJ615" i="9"/>
  <c r="AI615" i="9"/>
  <c r="AH615" i="9"/>
  <c r="AG615" i="9"/>
  <c r="AF615" i="9"/>
  <c r="AE615" i="9"/>
  <c r="AD615" i="9"/>
  <c r="AC615" i="9"/>
  <c r="AB615" i="9"/>
  <c r="AA615" i="9"/>
  <c r="Z615" i="9"/>
  <c r="Y615" i="9"/>
  <c r="X615" i="9"/>
  <c r="W615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D615" i="9"/>
  <c r="C615" i="9"/>
  <c r="B615" i="9"/>
  <c r="A615" i="9"/>
  <c r="AZ13" i="2"/>
  <c r="AZ11" i="9"/>
  <c r="AY582" i="2"/>
  <c r="AY585" i="2"/>
  <c r="AY586" i="2"/>
  <c r="AY587" i="2"/>
  <c r="AY588" i="2"/>
  <c r="AY588" i="9" s="1"/>
  <c r="AY591" i="2"/>
  <c r="AZ615" i="2"/>
  <c r="AZ615" i="9" s="1"/>
  <c r="AZ460" i="9"/>
  <c r="AZ461" i="9"/>
  <c r="AZ462" i="9"/>
  <c r="AZ463" i="9"/>
  <c r="AZ464" i="9"/>
  <c r="AZ465" i="9"/>
  <c r="AZ466" i="9"/>
  <c r="AZ467" i="9"/>
  <c r="AZ468" i="9"/>
  <c r="AZ469" i="9"/>
  <c r="AZ470" i="9"/>
  <c r="AZ471" i="9"/>
  <c r="AZ472" i="9"/>
  <c r="AZ473" i="9"/>
  <c r="AZ474" i="9"/>
  <c r="AZ475" i="9"/>
  <c r="AZ476" i="9"/>
  <c r="AZ477" i="9"/>
  <c r="AZ478" i="9"/>
  <c r="AZ479" i="9"/>
  <c r="AZ480" i="9"/>
  <c r="AZ481" i="9"/>
  <c r="AZ482" i="9"/>
  <c r="AZ483" i="9"/>
  <c r="AZ484" i="9"/>
  <c r="AZ485" i="9"/>
  <c r="AZ486" i="9"/>
  <c r="AZ487" i="9"/>
  <c r="AZ488" i="9"/>
  <c r="AZ489" i="9"/>
  <c r="AZ490" i="9"/>
  <c r="AZ491" i="9"/>
  <c r="AZ492" i="9"/>
  <c r="AZ493" i="9"/>
  <c r="AZ494" i="9"/>
  <c r="AZ495" i="9"/>
  <c r="AZ496" i="9"/>
  <c r="AZ497" i="9"/>
  <c r="AZ498" i="9"/>
  <c r="AZ499" i="9"/>
  <c r="AZ500" i="9"/>
  <c r="AZ501" i="9"/>
  <c r="AZ502" i="9"/>
  <c r="AZ503" i="9"/>
  <c r="AZ504" i="9"/>
  <c r="AZ505" i="9"/>
  <c r="AZ506" i="9"/>
  <c r="AZ507" i="9"/>
  <c r="AZ508" i="9"/>
  <c r="AZ509" i="9"/>
  <c r="AZ510" i="9"/>
  <c r="AZ511" i="9"/>
  <c r="AZ512" i="9"/>
  <c r="AZ513" i="9"/>
  <c r="AZ514" i="9"/>
  <c r="AZ515" i="9"/>
  <c r="AZ516" i="9"/>
  <c r="AZ517" i="9"/>
  <c r="AZ518" i="9"/>
  <c r="AZ519" i="9"/>
  <c r="AZ520" i="9"/>
  <c r="AZ521" i="9"/>
  <c r="AZ522" i="9"/>
  <c r="AZ523" i="9"/>
  <c r="AZ524" i="9"/>
  <c r="AZ525" i="9"/>
  <c r="AZ526" i="9"/>
  <c r="AZ527" i="9"/>
  <c r="AZ528" i="9"/>
  <c r="AZ529" i="9"/>
  <c r="AZ530" i="9"/>
  <c r="AZ531" i="9"/>
  <c r="AZ532" i="9"/>
  <c r="AZ533" i="9"/>
  <c r="AZ534" i="9"/>
  <c r="AZ535" i="9"/>
  <c r="AZ536" i="9"/>
  <c r="AZ537" i="9"/>
  <c r="AZ538" i="9"/>
  <c r="AZ539" i="9"/>
  <c r="AZ540" i="9"/>
  <c r="AZ541" i="9"/>
  <c r="AZ542" i="9"/>
  <c r="AZ543" i="9"/>
  <c r="AZ544" i="9"/>
  <c r="AZ545" i="9"/>
  <c r="AZ546" i="9"/>
  <c r="AZ547" i="9"/>
  <c r="AZ548" i="9"/>
  <c r="AZ549" i="9"/>
  <c r="AZ550" i="9"/>
  <c r="AZ551" i="9"/>
  <c r="AZ552" i="9"/>
  <c r="AZ553" i="9"/>
  <c r="AZ554" i="9"/>
  <c r="AZ555" i="9"/>
  <c r="AZ556" i="9"/>
  <c r="AZ557" i="9"/>
  <c r="AZ558" i="9"/>
  <c r="AZ559" i="9"/>
  <c r="AZ560" i="9"/>
  <c r="AZ561" i="9"/>
  <c r="AZ562" i="9"/>
  <c r="AZ563" i="9"/>
  <c r="AZ564" i="9"/>
  <c r="AZ565" i="9"/>
  <c r="AZ566" i="9"/>
  <c r="AZ567" i="9"/>
  <c r="AZ568" i="9"/>
  <c r="AZ569" i="9"/>
  <c r="AZ570" i="9"/>
  <c r="AZ571" i="9"/>
  <c r="AZ572" i="9"/>
  <c r="AZ573" i="9"/>
  <c r="AZ574" i="9"/>
  <c r="AZ575" i="9"/>
  <c r="AZ576" i="9"/>
  <c r="AZ577" i="9"/>
  <c r="AZ578" i="9"/>
  <c r="AZ579" i="9"/>
  <c r="AZ580" i="9"/>
  <c r="AZ581" i="9"/>
  <c r="AZ582" i="9"/>
  <c r="AZ583" i="9"/>
  <c r="AZ584" i="9"/>
  <c r="AZ585" i="9"/>
  <c r="AZ586" i="9"/>
  <c r="AZ587" i="9"/>
  <c r="AZ588" i="9"/>
  <c r="AZ589" i="9"/>
  <c r="AZ590" i="9"/>
  <c r="AZ591" i="9"/>
  <c r="AZ592" i="9"/>
  <c r="AZ593" i="9"/>
  <c r="AZ594" i="9"/>
  <c r="AZ595" i="9"/>
  <c r="AZ596" i="9"/>
  <c r="AZ597" i="9"/>
  <c r="AZ598" i="9"/>
  <c r="AZ599" i="9"/>
  <c r="AZ600" i="9"/>
  <c r="AZ601" i="9"/>
  <c r="AZ602" i="9"/>
  <c r="AZ603" i="9"/>
  <c r="AZ604" i="9"/>
  <c r="AZ605" i="9"/>
  <c r="AZ606" i="9"/>
  <c r="AZ607" i="9"/>
  <c r="AZ608" i="9"/>
  <c r="AZ609" i="9"/>
  <c r="AZ610" i="9"/>
  <c r="AZ611" i="9"/>
  <c r="AZ612" i="9"/>
  <c r="AZ613" i="9"/>
  <c r="AZ614" i="9"/>
  <c r="AZ459" i="9"/>
  <c r="BA614" i="9"/>
  <c r="AY614" i="9"/>
  <c r="AX614" i="9"/>
  <c r="AW614" i="9"/>
  <c r="AV614" i="9"/>
  <c r="AU614" i="9"/>
  <c r="AT614" i="9"/>
  <c r="AS614" i="9"/>
  <c r="AR614" i="9"/>
  <c r="AQ614" i="9"/>
  <c r="AP614" i="9"/>
  <c r="AO614" i="9"/>
  <c r="AN614" i="9"/>
  <c r="AM614" i="9"/>
  <c r="AL614" i="9"/>
  <c r="AK614" i="9"/>
  <c r="AJ614" i="9"/>
  <c r="AI614" i="9"/>
  <c r="AH614" i="9"/>
  <c r="AG614" i="9"/>
  <c r="AF614" i="9"/>
  <c r="AE614" i="9"/>
  <c r="AD614" i="9"/>
  <c r="AC614" i="9"/>
  <c r="AB614" i="9"/>
  <c r="AA614" i="9"/>
  <c r="Z614" i="9"/>
  <c r="Y614" i="9"/>
  <c r="X614" i="9"/>
  <c r="W614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D614" i="9"/>
  <c r="C614" i="9"/>
  <c r="B614" i="9"/>
  <c r="A614" i="9"/>
  <c r="BB614" i="2"/>
  <c r="BB614" i="9" s="1"/>
  <c r="BB613" i="9"/>
  <c r="BA613" i="9"/>
  <c r="AY613" i="9"/>
  <c r="AX613" i="9"/>
  <c r="AW613" i="9"/>
  <c r="AV613" i="9"/>
  <c r="AT613" i="9"/>
  <c r="AS613" i="9"/>
  <c r="AR613" i="9"/>
  <c r="AQ613" i="9"/>
  <c r="AP613" i="9"/>
  <c r="AO613" i="9"/>
  <c r="AN613" i="9"/>
  <c r="AM613" i="9"/>
  <c r="AL613" i="9"/>
  <c r="AK613" i="9"/>
  <c r="AJ613" i="9"/>
  <c r="AI613" i="9"/>
  <c r="AH613" i="9"/>
  <c r="AG613" i="9"/>
  <c r="AF613" i="9"/>
  <c r="AE613" i="9"/>
  <c r="AD613" i="9"/>
  <c r="AC613" i="9"/>
  <c r="AB613" i="9"/>
  <c r="AA613" i="9"/>
  <c r="Z613" i="9"/>
  <c r="Y613" i="9"/>
  <c r="X613" i="9"/>
  <c r="W613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D613" i="9"/>
  <c r="C613" i="9"/>
  <c r="B613" i="9"/>
  <c r="A613" i="9"/>
  <c r="AU6" i="2"/>
  <c r="AU4" i="9" s="1"/>
  <c r="AU613" i="2"/>
  <c r="AU613" i="9" s="1"/>
  <c r="BB612" i="9"/>
  <c r="BA612" i="9"/>
  <c r="AY612" i="9"/>
  <c r="AW612" i="9"/>
  <c r="AV612" i="9"/>
  <c r="AU612" i="9"/>
  <c r="AT612" i="9"/>
  <c r="AS612" i="9"/>
  <c r="AR612" i="9"/>
  <c r="AQ612" i="9"/>
  <c r="AP612" i="9"/>
  <c r="AO612" i="9"/>
  <c r="AN612" i="9"/>
  <c r="AM612" i="9"/>
  <c r="AL612" i="9"/>
  <c r="AK612" i="9"/>
  <c r="AJ612" i="9"/>
  <c r="AI612" i="9"/>
  <c r="AH612" i="9"/>
  <c r="AG612" i="9"/>
  <c r="AF612" i="9"/>
  <c r="AE612" i="9"/>
  <c r="AD612" i="9"/>
  <c r="AC612" i="9"/>
  <c r="AB612" i="9"/>
  <c r="AA612" i="9"/>
  <c r="Z612" i="9"/>
  <c r="Y612" i="9"/>
  <c r="X612" i="9"/>
  <c r="W612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D612" i="9"/>
  <c r="C612" i="9"/>
  <c r="B612" i="9"/>
  <c r="A612" i="9"/>
  <c r="AX612" i="2"/>
  <c r="AX612" i="9" s="1"/>
  <c r="BB611" i="9"/>
  <c r="BA611" i="9"/>
  <c r="AX611" i="9"/>
  <c r="AW611" i="9"/>
  <c r="AV611" i="9"/>
  <c r="AU611" i="9"/>
  <c r="AT611" i="9"/>
  <c r="AS611" i="9"/>
  <c r="AR611" i="9"/>
  <c r="AQ611" i="9"/>
  <c r="AP611" i="9"/>
  <c r="AO611" i="9"/>
  <c r="AN611" i="9"/>
  <c r="AM611" i="9"/>
  <c r="AL611" i="9"/>
  <c r="AK611" i="9"/>
  <c r="AJ611" i="9"/>
  <c r="AI611" i="9"/>
  <c r="AH611" i="9"/>
  <c r="AG611" i="9"/>
  <c r="AF611" i="9"/>
  <c r="AE611" i="9"/>
  <c r="AD611" i="9"/>
  <c r="AC611" i="9"/>
  <c r="AB611" i="9"/>
  <c r="AA611" i="9"/>
  <c r="Z611" i="9"/>
  <c r="Y611" i="9"/>
  <c r="X611" i="9"/>
  <c r="W611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D611" i="9"/>
  <c r="C611" i="9"/>
  <c r="B611" i="9"/>
  <c r="A611" i="9"/>
  <c r="BB610" i="9"/>
  <c r="BA610" i="9"/>
  <c r="AX610" i="9"/>
  <c r="AW610" i="9"/>
  <c r="AV610" i="9"/>
  <c r="AT610" i="9"/>
  <c r="AS610" i="9"/>
  <c r="AR610" i="9"/>
  <c r="AQ610" i="9"/>
  <c r="AP610" i="9"/>
  <c r="AO610" i="9"/>
  <c r="AN610" i="9"/>
  <c r="AM610" i="9"/>
  <c r="AL610" i="9"/>
  <c r="AK610" i="9"/>
  <c r="AJ610" i="9"/>
  <c r="AI610" i="9"/>
  <c r="AH610" i="9"/>
  <c r="AG610" i="9"/>
  <c r="AF610" i="9"/>
  <c r="AE610" i="9"/>
  <c r="AD610" i="9"/>
  <c r="AC610" i="9"/>
  <c r="AB610" i="9"/>
  <c r="AA610" i="9"/>
  <c r="Z610" i="9"/>
  <c r="Y610" i="9"/>
  <c r="X610" i="9"/>
  <c r="W610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C610" i="9"/>
  <c r="B610" i="9"/>
  <c r="A610" i="9"/>
  <c r="AU610" i="2"/>
  <c r="AU610" i="9" s="1"/>
  <c r="BB609" i="9"/>
  <c r="AX609" i="9"/>
  <c r="AW609" i="9"/>
  <c r="AV609" i="9"/>
  <c r="AU609" i="9"/>
  <c r="AT609" i="9"/>
  <c r="AS609" i="9"/>
  <c r="AR609" i="9"/>
  <c r="AQ609" i="9"/>
  <c r="AP609" i="9"/>
  <c r="AO609" i="9"/>
  <c r="AN609" i="9"/>
  <c r="AM609" i="9"/>
  <c r="AL609" i="9"/>
  <c r="AK609" i="9"/>
  <c r="AJ609" i="9"/>
  <c r="AI609" i="9"/>
  <c r="AH609" i="9"/>
  <c r="AG609" i="9"/>
  <c r="AF609" i="9"/>
  <c r="AE609" i="9"/>
  <c r="AD609" i="9"/>
  <c r="AC609" i="9"/>
  <c r="AB609" i="9"/>
  <c r="AA609" i="9"/>
  <c r="Z609" i="9"/>
  <c r="Y609" i="9"/>
  <c r="X609" i="9"/>
  <c r="W609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D609" i="9"/>
  <c r="C609" i="9"/>
  <c r="B609" i="9"/>
  <c r="A609" i="9"/>
  <c r="BA609" i="2"/>
  <c r="BA609" i="9" s="1"/>
  <c r="BA460" i="9"/>
  <c r="BA461" i="9"/>
  <c r="BA462" i="9"/>
  <c r="BA463" i="9"/>
  <c r="BA464" i="9"/>
  <c r="BA465" i="9"/>
  <c r="BA466" i="9"/>
  <c r="BA467" i="9"/>
  <c r="BA468" i="9"/>
  <c r="BA469" i="9"/>
  <c r="BA470" i="9"/>
  <c r="BA471" i="9"/>
  <c r="BA472" i="9"/>
  <c r="BA473" i="9"/>
  <c r="BA474" i="9"/>
  <c r="BA475" i="9"/>
  <c r="BA476" i="9"/>
  <c r="BA477" i="9"/>
  <c r="BA478" i="9"/>
  <c r="BA479" i="9"/>
  <c r="BA480" i="9"/>
  <c r="BA481" i="9"/>
  <c r="BA482" i="9"/>
  <c r="BA483" i="9"/>
  <c r="BA484" i="9"/>
  <c r="BA485" i="9"/>
  <c r="BA486" i="9"/>
  <c r="BA487" i="9"/>
  <c r="BA488" i="9"/>
  <c r="BA489" i="9"/>
  <c r="BA490" i="9"/>
  <c r="BA491" i="9"/>
  <c r="BA492" i="9"/>
  <c r="BA493" i="9"/>
  <c r="BA494" i="9"/>
  <c r="BA495" i="9"/>
  <c r="BA496" i="9"/>
  <c r="BA497" i="9"/>
  <c r="BA498" i="9"/>
  <c r="BA499" i="9"/>
  <c r="BA500" i="9"/>
  <c r="BA501" i="9"/>
  <c r="BA502" i="9"/>
  <c r="BA503" i="9"/>
  <c r="BA504" i="9"/>
  <c r="BA505" i="9"/>
  <c r="BA506" i="9"/>
  <c r="BA507" i="9"/>
  <c r="BA508" i="9"/>
  <c r="BA509" i="9"/>
  <c r="BA510" i="9"/>
  <c r="BA511" i="9"/>
  <c r="BA512" i="9"/>
  <c r="BA513" i="9"/>
  <c r="BA514" i="9"/>
  <c r="BA515" i="9"/>
  <c r="BA516" i="9"/>
  <c r="BA517" i="9"/>
  <c r="BA518" i="9"/>
  <c r="BA519" i="9"/>
  <c r="BA520" i="9"/>
  <c r="BA521" i="9"/>
  <c r="BA522" i="9"/>
  <c r="BA523" i="9"/>
  <c r="BA524" i="9"/>
  <c r="BA525" i="9"/>
  <c r="BA526" i="9"/>
  <c r="BA527" i="9"/>
  <c r="BA528" i="9"/>
  <c r="BA529" i="9"/>
  <c r="BA530" i="9"/>
  <c r="BA531" i="9"/>
  <c r="BA532" i="9"/>
  <c r="BA533" i="9"/>
  <c r="BA534" i="9"/>
  <c r="BA535" i="9"/>
  <c r="BA536" i="9"/>
  <c r="BA537" i="9"/>
  <c r="BA538" i="9"/>
  <c r="BA539" i="9"/>
  <c r="BA540" i="9"/>
  <c r="BA541" i="9"/>
  <c r="BA542" i="9"/>
  <c r="BA543" i="9"/>
  <c r="BA544" i="9"/>
  <c r="BA545" i="9"/>
  <c r="BA546" i="9"/>
  <c r="BA547" i="9"/>
  <c r="BA548" i="9"/>
  <c r="BA549" i="9"/>
  <c r="BA550" i="9"/>
  <c r="BA551" i="9"/>
  <c r="BA552" i="9"/>
  <c r="BA553" i="9"/>
  <c r="BA554" i="9"/>
  <c r="BA555" i="9"/>
  <c r="BA556" i="9"/>
  <c r="BA557" i="9"/>
  <c r="BA558" i="9"/>
  <c r="BA559" i="9"/>
  <c r="BA560" i="9"/>
  <c r="BA561" i="9"/>
  <c r="BA562" i="9"/>
  <c r="BA563" i="9"/>
  <c r="BA564" i="9"/>
  <c r="BA565" i="9"/>
  <c r="BA566" i="9"/>
  <c r="BA567" i="9"/>
  <c r="BA568" i="9"/>
  <c r="BA569" i="9"/>
  <c r="BA570" i="9"/>
  <c r="BA571" i="9"/>
  <c r="BA572" i="9"/>
  <c r="BA573" i="9"/>
  <c r="BA574" i="9"/>
  <c r="BA575" i="9"/>
  <c r="BA576" i="9"/>
  <c r="BA577" i="9"/>
  <c r="BA578" i="9"/>
  <c r="BA579" i="9"/>
  <c r="BA580" i="9"/>
  <c r="BA581" i="9"/>
  <c r="BA582" i="9"/>
  <c r="BA583" i="9"/>
  <c r="BA584" i="9"/>
  <c r="BA585" i="9"/>
  <c r="BA586" i="9"/>
  <c r="BA587" i="9"/>
  <c r="BA588" i="9"/>
  <c r="BA589" i="9"/>
  <c r="BA590" i="9"/>
  <c r="BA591" i="9"/>
  <c r="BA592" i="9"/>
  <c r="BA593" i="9"/>
  <c r="BA594" i="9"/>
  <c r="BA595" i="9"/>
  <c r="BA596" i="9"/>
  <c r="BA597" i="9"/>
  <c r="BA598" i="9"/>
  <c r="BA599" i="9"/>
  <c r="BA600" i="9"/>
  <c r="BA601" i="9"/>
  <c r="BA602" i="9"/>
  <c r="BA603" i="9"/>
  <c r="BA604" i="9"/>
  <c r="BA605" i="9"/>
  <c r="BA606" i="9"/>
  <c r="BA607" i="9"/>
  <c r="BA608" i="9"/>
  <c r="BA459" i="9"/>
  <c r="BA13" i="2"/>
  <c r="BA640" i="2" s="1"/>
  <c r="BB608" i="9"/>
  <c r="AX608" i="9"/>
  <c r="AW608" i="9"/>
  <c r="AV608" i="9"/>
  <c r="AU608" i="9"/>
  <c r="AT608" i="9"/>
  <c r="AS608" i="9"/>
  <c r="AR608" i="9"/>
  <c r="AQ608" i="9"/>
  <c r="AP608" i="9"/>
  <c r="AO608" i="9"/>
  <c r="AN608" i="9"/>
  <c r="AM608" i="9"/>
  <c r="AL608" i="9"/>
  <c r="AK608" i="9"/>
  <c r="AJ608" i="9"/>
  <c r="AI608" i="9"/>
  <c r="AH608" i="9"/>
  <c r="AG608" i="9"/>
  <c r="AF608" i="9"/>
  <c r="AE608" i="9"/>
  <c r="AD608" i="9"/>
  <c r="AC608" i="9"/>
  <c r="AB608" i="9"/>
  <c r="AA608" i="9"/>
  <c r="Z608" i="9"/>
  <c r="Y608" i="9"/>
  <c r="X608" i="9"/>
  <c r="W608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D608" i="9"/>
  <c r="C608" i="9"/>
  <c r="B608" i="9"/>
  <c r="A608" i="9"/>
  <c r="BB607" i="9"/>
  <c r="AX607" i="9"/>
  <c r="AW607" i="9"/>
  <c r="AV607" i="9"/>
  <c r="AU607" i="9"/>
  <c r="AT607" i="9"/>
  <c r="AS607" i="9"/>
  <c r="AR607" i="9"/>
  <c r="AQ607" i="9"/>
  <c r="AP607" i="9"/>
  <c r="AO607" i="9"/>
  <c r="AN607" i="9"/>
  <c r="AM607" i="9"/>
  <c r="AL607" i="9"/>
  <c r="AK607" i="9"/>
  <c r="AJ607" i="9"/>
  <c r="AI607" i="9"/>
  <c r="AH607" i="9"/>
  <c r="AG607" i="9"/>
  <c r="AF607" i="9"/>
  <c r="AE607" i="9"/>
  <c r="AD607" i="9"/>
  <c r="AC607" i="9"/>
  <c r="AB607" i="9"/>
  <c r="AA607" i="9"/>
  <c r="Z607" i="9"/>
  <c r="Y607" i="9"/>
  <c r="X607" i="9"/>
  <c r="W607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D607" i="9"/>
  <c r="C607" i="9"/>
  <c r="B607" i="9"/>
  <c r="A607" i="9"/>
  <c r="BK608" i="2"/>
  <c r="BJ608" i="2"/>
  <c r="BK607" i="2"/>
  <c r="BJ607" i="2"/>
  <c r="BB13" i="2"/>
  <c r="BB11" i="9" s="1"/>
  <c r="BB4" i="9"/>
  <c r="AX606" i="9"/>
  <c r="AW606" i="9"/>
  <c r="AV606" i="9"/>
  <c r="AU606" i="9"/>
  <c r="AT606" i="9"/>
  <c r="AS606" i="9"/>
  <c r="AR606" i="9"/>
  <c r="AQ606" i="9"/>
  <c r="AP606" i="9"/>
  <c r="AO606" i="9"/>
  <c r="AN606" i="9"/>
  <c r="AM606" i="9"/>
  <c r="AL606" i="9"/>
  <c r="AK606" i="9"/>
  <c r="AJ606" i="9"/>
  <c r="AI606" i="9"/>
  <c r="AH606" i="9"/>
  <c r="AG606" i="9"/>
  <c r="AF606" i="9"/>
  <c r="AE606" i="9"/>
  <c r="AD606" i="9"/>
  <c r="AC606" i="9"/>
  <c r="AB606" i="9"/>
  <c r="AA606" i="9"/>
  <c r="Z606" i="9"/>
  <c r="Y606" i="9"/>
  <c r="X606" i="9"/>
  <c r="W606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D606" i="9"/>
  <c r="C606" i="9"/>
  <c r="B606" i="9"/>
  <c r="A606" i="9"/>
  <c r="BB461" i="9"/>
  <c r="BB462" i="9"/>
  <c r="BB463" i="9"/>
  <c r="BB464" i="9"/>
  <c r="BB465" i="9"/>
  <c r="BB466" i="9"/>
  <c r="BB467" i="9"/>
  <c r="BB468" i="9"/>
  <c r="BB469" i="9"/>
  <c r="BB470" i="9"/>
  <c r="BB471" i="9"/>
  <c r="BB472" i="9"/>
  <c r="BB473" i="9"/>
  <c r="BB474" i="9"/>
  <c r="BB475" i="9"/>
  <c r="BB476" i="9"/>
  <c r="BB477" i="9"/>
  <c r="BB478" i="9"/>
  <c r="BB479" i="9"/>
  <c r="BB480" i="9"/>
  <c r="BB481" i="9"/>
  <c r="BB482" i="9"/>
  <c r="BB483" i="9"/>
  <c r="BB484" i="9"/>
  <c r="BB485" i="9"/>
  <c r="BB486" i="9"/>
  <c r="BB487" i="9"/>
  <c r="BB488" i="9"/>
  <c r="BB489" i="9"/>
  <c r="BB490" i="9"/>
  <c r="BB491" i="9"/>
  <c r="BB492" i="9"/>
  <c r="BB493" i="9"/>
  <c r="BB494" i="9"/>
  <c r="BB495" i="9"/>
  <c r="BB496" i="9"/>
  <c r="BB497" i="9"/>
  <c r="BB498" i="9"/>
  <c r="BB499" i="9"/>
  <c r="BB500" i="9"/>
  <c r="BB501" i="9"/>
  <c r="BB502" i="9"/>
  <c r="BB503" i="9"/>
  <c r="BB504" i="9"/>
  <c r="BB505" i="9"/>
  <c r="BB506" i="9"/>
  <c r="BB507" i="9"/>
  <c r="BB508" i="9"/>
  <c r="BB509" i="9"/>
  <c r="BB510" i="9"/>
  <c r="BB511" i="9"/>
  <c r="BB512" i="9"/>
  <c r="BB513" i="9"/>
  <c r="BB514" i="9"/>
  <c r="BB515" i="9"/>
  <c r="BB516" i="9"/>
  <c r="BB517" i="9"/>
  <c r="BB518" i="9"/>
  <c r="BB519" i="9"/>
  <c r="BB520" i="9"/>
  <c r="BB521" i="9"/>
  <c r="BB522" i="9"/>
  <c r="BB523" i="9"/>
  <c r="BB524" i="9"/>
  <c r="BB525" i="9"/>
  <c r="BB526" i="9"/>
  <c r="BB527" i="9"/>
  <c r="BB528" i="9"/>
  <c r="BB529" i="9"/>
  <c r="BB530" i="9"/>
  <c r="BB531" i="9"/>
  <c r="BB532" i="9"/>
  <c r="BB533" i="9"/>
  <c r="BB534" i="9"/>
  <c r="BB535" i="9"/>
  <c r="BB536" i="9"/>
  <c r="BB537" i="9"/>
  <c r="BB538" i="9"/>
  <c r="BB539" i="9"/>
  <c r="BB540" i="9"/>
  <c r="BB541" i="9"/>
  <c r="BB542" i="9"/>
  <c r="BB543" i="9"/>
  <c r="BB544" i="9"/>
  <c r="BB545" i="9"/>
  <c r="BB546" i="9"/>
  <c r="BB547" i="9"/>
  <c r="BB548" i="9"/>
  <c r="BB549" i="9"/>
  <c r="BB550" i="9"/>
  <c r="BB551" i="9"/>
  <c r="BB552" i="9"/>
  <c r="BB553" i="9"/>
  <c r="BB554" i="9"/>
  <c r="BB555" i="9"/>
  <c r="BB556" i="9"/>
  <c r="BB557" i="9"/>
  <c r="BB558" i="9"/>
  <c r="BB559" i="9"/>
  <c r="BB560" i="9"/>
  <c r="BB561" i="9"/>
  <c r="BB562" i="9"/>
  <c r="BB563" i="9"/>
  <c r="BB564" i="9"/>
  <c r="BB565" i="9"/>
  <c r="BB566" i="9"/>
  <c r="BB567" i="9"/>
  <c r="BB568" i="9"/>
  <c r="BB569" i="9"/>
  <c r="BB570" i="9"/>
  <c r="BB571" i="9"/>
  <c r="BB572" i="9"/>
  <c r="BB573" i="9"/>
  <c r="BB574" i="9"/>
  <c r="BB575" i="9"/>
  <c r="BB576" i="9"/>
  <c r="BB577" i="9"/>
  <c r="BB578" i="9"/>
  <c r="BB579" i="9"/>
  <c r="BB580" i="9"/>
  <c r="BB581" i="9"/>
  <c r="BB582" i="9"/>
  <c r="BB583" i="9"/>
  <c r="BB584" i="9"/>
  <c r="BB585" i="9"/>
  <c r="BB586" i="9"/>
  <c r="BB587" i="9"/>
  <c r="BB588" i="9"/>
  <c r="BB589" i="9"/>
  <c r="BB590" i="9"/>
  <c r="BB591" i="9"/>
  <c r="BB592" i="9"/>
  <c r="BB593" i="9"/>
  <c r="BB594" i="9"/>
  <c r="BB595" i="9"/>
  <c r="BB596" i="9"/>
  <c r="BB597" i="9"/>
  <c r="BB598" i="9"/>
  <c r="BB599" i="9"/>
  <c r="BB600" i="9"/>
  <c r="BB601" i="9"/>
  <c r="BB602" i="9"/>
  <c r="BB603" i="9"/>
  <c r="BB604" i="9"/>
  <c r="BB605" i="9"/>
  <c r="BB460" i="9"/>
  <c r="BB459" i="9"/>
  <c r="BB606" i="2"/>
  <c r="BB606" i="9" s="1"/>
  <c r="AX605" i="9"/>
  <c r="AW605" i="9"/>
  <c r="AV605" i="9"/>
  <c r="AU605" i="9"/>
  <c r="AT605" i="9"/>
  <c r="AS605" i="9"/>
  <c r="AR605" i="9"/>
  <c r="AQ605" i="9"/>
  <c r="AP605" i="9"/>
  <c r="AO605" i="9"/>
  <c r="AN605" i="9"/>
  <c r="AM605" i="9"/>
  <c r="AL605" i="9"/>
  <c r="AK605" i="9"/>
  <c r="AJ605" i="9"/>
  <c r="AI605" i="9"/>
  <c r="AH605" i="9"/>
  <c r="AG605" i="9"/>
  <c r="AF605" i="9"/>
  <c r="AE605" i="9"/>
  <c r="AD605" i="9"/>
  <c r="AC605" i="9"/>
  <c r="AB605" i="9"/>
  <c r="AA605" i="9"/>
  <c r="Z605" i="9"/>
  <c r="Y605" i="9"/>
  <c r="X605" i="9"/>
  <c r="W605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D605" i="9"/>
  <c r="C605" i="9"/>
  <c r="B605" i="9"/>
  <c r="A605" i="9"/>
  <c r="AX604" i="9"/>
  <c r="AW604" i="9"/>
  <c r="AV604" i="9"/>
  <c r="AU604" i="9"/>
  <c r="AT604" i="9"/>
  <c r="AS604" i="9"/>
  <c r="AR604" i="9"/>
  <c r="AQ604" i="9"/>
  <c r="AP604" i="9"/>
  <c r="AO604" i="9"/>
  <c r="AN604" i="9"/>
  <c r="AM604" i="9"/>
  <c r="AL604" i="9"/>
  <c r="AK604" i="9"/>
  <c r="AJ604" i="9"/>
  <c r="AI604" i="9"/>
  <c r="AH604" i="9"/>
  <c r="AG604" i="9"/>
  <c r="AF604" i="9"/>
  <c r="AE604" i="9"/>
  <c r="AD604" i="9"/>
  <c r="AC604" i="9"/>
  <c r="AB604" i="9"/>
  <c r="AA604" i="9"/>
  <c r="Z604" i="9"/>
  <c r="Y604" i="9"/>
  <c r="X604" i="9"/>
  <c r="W604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D604" i="9"/>
  <c r="C604" i="9"/>
  <c r="B604" i="9"/>
  <c r="A604" i="9"/>
  <c r="AX603" i="9"/>
  <c r="AW603" i="9"/>
  <c r="AV603" i="9"/>
  <c r="AU603" i="9"/>
  <c r="AT603" i="9"/>
  <c r="AS603" i="9"/>
  <c r="AR603" i="9"/>
  <c r="AQ603" i="9"/>
  <c r="AP603" i="9"/>
  <c r="AO603" i="9"/>
  <c r="AN603" i="9"/>
  <c r="AM603" i="9"/>
  <c r="AL603" i="9"/>
  <c r="AK603" i="9"/>
  <c r="AJ603" i="9"/>
  <c r="AI603" i="9"/>
  <c r="AH603" i="9"/>
  <c r="AG603" i="9"/>
  <c r="AF603" i="9"/>
  <c r="AE603" i="9"/>
  <c r="AD603" i="9"/>
  <c r="AC603" i="9"/>
  <c r="AB603" i="9"/>
  <c r="AA603" i="9"/>
  <c r="Z603" i="9"/>
  <c r="Y603" i="9"/>
  <c r="X603" i="9"/>
  <c r="W603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D603" i="9"/>
  <c r="C603" i="9"/>
  <c r="B603" i="9"/>
  <c r="A603" i="9"/>
  <c r="AX602" i="9"/>
  <c r="AW602" i="9"/>
  <c r="AV602" i="9"/>
  <c r="AU602" i="9"/>
  <c r="AT602" i="9"/>
  <c r="AS602" i="9"/>
  <c r="AR602" i="9"/>
  <c r="AQ602" i="9"/>
  <c r="AP602" i="9"/>
  <c r="AO602" i="9"/>
  <c r="AN602" i="9"/>
  <c r="AM602" i="9"/>
  <c r="AL602" i="9"/>
  <c r="AK602" i="9"/>
  <c r="AJ602" i="9"/>
  <c r="AI602" i="9"/>
  <c r="AH602" i="9"/>
  <c r="AG602" i="9"/>
  <c r="AF602" i="9"/>
  <c r="AE602" i="9"/>
  <c r="AD602" i="9"/>
  <c r="AC602" i="9"/>
  <c r="AB602" i="9"/>
  <c r="AA602" i="9"/>
  <c r="Z602" i="9"/>
  <c r="Y602" i="9"/>
  <c r="X602" i="9"/>
  <c r="W602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D602" i="9"/>
  <c r="C602" i="9"/>
  <c r="B602" i="9"/>
  <c r="A602" i="9"/>
  <c r="BK603" i="2"/>
  <c r="BJ603" i="2"/>
  <c r="BK602" i="2"/>
  <c r="BJ602" i="2"/>
  <c r="AW600" i="9"/>
  <c r="AV600" i="9"/>
  <c r="AU600" i="9"/>
  <c r="AT600" i="9"/>
  <c r="AS600" i="9"/>
  <c r="AR600" i="9"/>
  <c r="AQ600" i="9"/>
  <c r="AP600" i="9"/>
  <c r="AO600" i="9"/>
  <c r="AN600" i="9"/>
  <c r="AM600" i="9"/>
  <c r="AL600" i="9"/>
  <c r="AK600" i="9"/>
  <c r="AJ600" i="9"/>
  <c r="AI600" i="9"/>
  <c r="AH600" i="9"/>
  <c r="AG600" i="9"/>
  <c r="AF600" i="9"/>
  <c r="AE600" i="9"/>
  <c r="AD600" i="9"/>
  <c r="AC600" i="9"/>
  <c r="AB600" i="9"/>
  <c r="AA600" i="9"/>
  <c r="Z600" i="9"/>
  <c r="Y600" i="9"/>
  <c r="X600" i="9"/>
  <c r="W600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D600" i="9"/>
  <c r="C600" i="9"/>
  <c r="B600" i="9"/>
  <c r="A600" i="9"/>
  <c r="AX600" i="2"/>
  <c r="AX600" i="9" s="1"/>
  <c r="AX601" i="9"/>
  <c r="AW601" i="9"/>
  <c r="AV601" i="9"/>
  <c r="AU601" i="9"/>
  <c r="AT601" i="9"/>
  <c r="AS601" i="9"/>
  <c r="AR601" i="9"/>
  <c r="AQ601" i="9"/>
  <c r="AP601" i="9"/>
  <c r="AO601" i="9"/>
  <c r="AN601" i="9"/>
  <c r="AM601" i="9"/>
  <c r="AL601" i="9"/>
  <c r="AK601" i="9"/>
  <c r="AJ601" i="9"/>
  <c r="AI601" i="9"/>
  <c r="AH601" i="9"/>
  <c r="AG601" i="9"/>
  <c r="AF601" i="9"/>
  <c r="AE601" i="9"/>
  <c r="AD601" i="9"/>
  <c r="AC601" i="9"/>
  <c r="AB601" i="9"/>
  <c r="AA601" i="9"/>
  <c r="Z601" i="9"/>
  <c r="Y601" i="9"/>
  <c r="X601" i="9"/>
  <c r="W601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D601" i="9"/>
  <c r="C601" i="9"/>
  <c r="B601" i="9"/>
  <c r="A601" i="9"/>
  <c r="AU581" i="2"/>
  <c r="AS8" i="2"/>
  <c r="AS5" i="9" s="1"/>
  <c r="AS6" i="2"/>
  <c r="AX599" i="9"/>
  <c r="AW599" i="9"/>
  <c r="AV599" i="9"/>
  <c r="AU599" i="9"/>
  <c r="AT599" i="9"/>
  <c r="AR599" i="9"/>
  <c r="AQ599" i="9"/>
  <c r="AP599" i="9"/>
  <c r="AO599" i="9"/>
  <c r="AN599" i="9"/>
  <c r="AM599" i="9"/>
  <c r="AL599" i="9"/>
  <c r="AK599" i="9"/>
  <c r="AJ599" i="9"/>
  <c r="AI599" i="9"/>
  <c r="AH599" i="9"/>
  <c r="AG599" i="9"/>
  <c r="AF599" i="9"/>
  <c r="AE599" i="9"/>
  <c r="AD599" i="9"/>
  <c r="AC599" i="9"/>
  <c r="AB599" i="9"/>
  <c r="AA599" i="9"/>
  <c r="Z599" i="9"/>
  <c r="Y599" i="9"/>
  <c r="X599" i="9"/>
  <c r="W599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D599" i="9"/>
  <c r="C599" i="9"/>
  <c r="B599" i="9"/>
  <c r="A599" i="9"/>
  <c r="AX598" i="9"/>
  <c r="AW598" i="9"/>
  <c r="AV598" i="9"/>
  <c r="AU598" i="9"/>
  <c r="AT598" i="9"/>
  <c r="AR598" i="9"/>
  <c r="AQ598" i="9"/>
  <c r="AP598" i="9"/>
  <c r="AO598" i="9"/>
  <c r="AN598" i="9"/>
  <c r="AM598" i="9"/>
  <c r="AL598" i="9"/>
  <c r="AK598" i="9"/>
  <c r="AJ598" i="9"/>
  <c r="AI598" i="9"/>
  <c r="AH598" i="9"/>
  <c r="AG598" i="9"/>
  <c r="AF598" i="9"/>
  <c r="AE598" i="9"/>
  <c r="AD598" i="9"/>
  <c r="AC598" i="9"/>
  <c r="AB598" i="9"/>
  <c r="AA598" i="9"/>
  <c r="Z598" i="9"/>
  <c r="Y598" i="9"/>
  <c r="X598" i="9"/>
  <c r="W598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D598" i="9"/>
  <c r="C598" i="9"/>
  <c r="B598" i="9"/>
  <c r="A598" i="9"/>
  <c r="AS599" i="2"/>
  <c r="AS599" i="9" s="1"/>
  <c r="AS598" i="2"/>
  <c r="AS598" i="9"/>
  <c r="AX597" i="9"/>
  <c r="AW597" i="9"/>
  <c r="AV597" i="9"/>
  <c r="AU597" i="9"/>
  <c r="AT597" i="9"/>
  <c r="AS597" i="9"/>
  <c r="AR597" i="9"/>
  <c r="AQ597" i="9"/>
  <c r="AP597" i="9"/>
  <c r="AO597" i="9"/>
  <c r="AN597" i="9"/>
  <c r="AM597" i="9"/>
  <c r="AL597" i="9"/>
  <c r="AK597" i="9"/>
  <c r="AJ597" i="9"/>
  <c r="AI597" i="9"/>
  <c r="AH597" i="9"/>
  <c r="AG597" i="9"/>
  <c r="AF597" i="9"/>
  <c r="AE597" i="9"/>
  <c r="AD597" i="9"/>
  <c r="AC597" i="9"/>
  <c r="AB597" i="9"/>
  <c r="AA597" i="9"/>
  <c r="Z597" i="9"/>
  <c r="Y597" i="9"/>
  <c r="X597" i="9"/>
  <c r="W597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D597" i="9"/>
  <c r="C597" i="9"/>
  <c r="B597" i="9"/>
  <c r="A597" i="9"/>
  <c r="AX596" i="9"/>
  <c r="AW596" i="9"/>
  <c r="AV596" i="9"/>
  <c r="AU596" i="9"/>
  <c r="AT596" i="9"/>
  <c r="AS596" i="9"/>
  <c r="AR596" i="9"/>
  <c r="AQ596" i="9"/>
  <c r="AP596" i="9"/>
  <c r="AO596" i="9"/>
  <c r="AN596" i="9"/>
  <c r="AM596" i="9"/>
  <c r="AL596" i="9"/>
  <c r="AK596" i="9"/>
  <c r="AJ596" i="9"/>
  <c r="AI596" i="9"/>
  <c r="AH596" i="9"/>
  <c r="AG596" i="9"/>
  <c r="AF596" i="9"/>
  <c r="AE596" i="9"/>
  <c r="AD596" i="9"/>
  <c r="AC596" i="9"/>
  <c r="AB596" i="9"/>
  <c r="AA596" i="9"/>
  <c r="Z596" i="9"/>
  <c r="Y596" i="9"/>
  <c r="X596" i="9"/>
  <c r="W596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D596" i="9"/>
  <c r="C596" i="9"/>
  <c r="B596" i="9"/>
  <c r="A596" i="9"/>
  <c r="AX595" i="2"/>
  <c r="AX595" i="9" s="1"/>
  <c r="AW595" i="9"/>
  <c r="AV595" i="9"/>
  <c r="AU595" i="9"/>
  <c r="AT595" i="9"/>
  <c r="AS595" i="9"/>
  <c r="AR595" i="9"/>
  <c r="AQ595" i="9"/>
  <c r="AP595" i="9"/>
  <c r="AO595" i="9"/>
  <c r="AN595" i="9"/>
  <c r="AM595" i="9"/>
  <c r="AL595" i="9"/>
  <c r="AK595" i="9"/>
  <c r="AJ595" i="9"/>
  <c r="AI595" i="9"/>
  <c r="AH595" i="9"/>
  <c r="AG595" i="9"/>
  <c r="AF595" i="9"/>
  <c r="AE595" i="9"/>
  <c r="AD595" i="9"/>
  <c r="AC595" i="9"/>
  <c r="AB595" i="9"/>
  <c r="AA595" i="9"/>
  <c r="Z595" i="9"/>
  <c r="Y595" i="9"/>
  <c r="X595" i="9"/>
  <c r="W595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D595" i="9"/>
  <c r="C595" i="9"/>
  <c r="B595" i="9"/>
  <c r="A595" i="9"/>
  <c r="AX594" i="9"/>
  <c r="AW594" i="9"/>
  <c r="AV594" i="9"/>
  <c r="AU594" i="9"/>
  <c r="AT594" i="9"/>
  <c r="AS594" i="9"/>
  <c r="AR594" i="9"/>
  <c r="AQ594" i="9"/>
  <c r="AP594" i="9"/>
  <c r="AO594" i="9"/>
  <c r="AN594" i="9"/>
  <c r="AM594" i="9"/>
  <c r="AL594" i="9"/>
  <c r="AK594" i="9"/>
  <c r="AJ594" i="9"/>
  <c r="AI594" i="9"/>
  <c r="AH594" i="9"/>
  <c r="AG594" i="9"/>
  <c r="AF594" i="9"/>
  <c r="AE594" i="9"/>
  <c r="AD594" i="9"/>
  <c r="AC594" i="9"/>
  <c r="AB594" i="9"/>
  <c r="AA594" i="9"/>
  <c r="Z594" i="9"/>
  <c r="Y594" i="9"/>
  <c r="X594" i="9"/>
  <c r="W594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D594" i="9"/>
  <c r="C594" i="9"/>
  <c r="B594" i="9"/>
  <c r="A594" i="9"/>
  <c r="BJ594" i="2"/>
  <c r="BK594" i="2"/>
  <c r="AX593" i="9"/>
  <c r="AW593" i="9"/>
  <c r="AV593" i="9"/>
  <c r="AU593" i="9"/>
  <c r="AT593" i="9"/>
  <c r="AS593" i="9"/>
  <c r="AR593" i="9"/>
  <c r="AQ593" i="9"/>
  <c r="AP593" i="9"/>
  <c r="AO593" i="9"/>
  <c r="AN593" i="9"/>
  <c r="AM593" i="9"/>
  <c r="AL593" i="9"/>
  <c r="AK593" i="9"/>
  <c r="AJ593" i="9"/>
  <c r="AI593" i="9"/>
  <c r="AH593" i="9"/>
  <c r="AG593" i="9"/>
  <c r="AF593" i="9"/>
  <c r="AE593" i="9"/>
  <c r="AD593" i="9"/>
  <c r="AC593" i="9"/>
  <c r="AB593" i="9"/>
  <c r="AA593" i="9"/>
  <c r="Z593" i="9"/>
  <c r="Y593" i="9"/>
  <c r="X593" i="9"/>
  <c r="W593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D593" i="9"/>
  <c r="C593" i="9"/>
  <c r="B593" i="9"/>
  <c r="A593" i="9"/>
  <c r="BK593" i="2"/>
  <c r="BJ593" i="2"/>
  <c r="AX592" i="9"/>
  <c r="AW592" i="9"/>
  <c r="AV592" i="9"/>
  <c r="AU592" i="9"/>
  <c r="AT592" i="9"/>
  <c r="AS592" i="9"/>
  <c r="AR592" i="9"/>
  <c r="AQ592" i="9"/>
  <c r="AP592" i="9"/>
  <c r="AO592" i="9"/>
  <c r="AN592" i="9"/>
  <c r="AM592" i="9"/>
  <c r="AL592" i="9"/>
  <c r="AK592" i="9"/>
  <c r="AJ592" i="9"/>
  <c r="AI592" i="9"/>
  <c r="AH592" i="9"/>
  <c r="AG592" i="9"/>
  <c r="AF592" i="9"/>
  <c r="AE592" i="9"/>
  <c r="AD592" i="9"/>
  <c r="AC592" i="9"/>
  <c r="AB592" i="9"/>
  <c r="AA592" i="9"/>
  <c r="Z592" i="9"/>
  <c r="Y592" i="9"/>
  <c r="X592" i="9"/>
  <c r="W592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D592" i="9"/>
  <c r="C592" i="9"/>
  <c r="B592" i="9"/>
  <c r="A592" i="9"/>
  <c r="AX591" i="9"/>
  <c r="AW591" i="9"/>
  <c r="AV591" i="9"/>
  <c r="AU591" i="9"/>
  <c r="AT591" i="9"/>
  <c r="AS591" i="9"/>
  <c r="AR591" i="9"/>
  <c r="AQ591" i="9"/>
  <c r="AP591" i="9"/>
  <c r="AO591" i="9"/>
  <c r="AN591" i="9"/>
  <c r="AM591" i="9"/>
  <c r="AL591" i="9"/>
  <c r="AK591" i="9"/>
  <c r="AJ591" i="9"/>
  <c r="AI591" i="9"/>
  <c r="AH591" i="9"/>
  <c r="AG591" i="9"/>
  <c r="AF591" i="9"/>
  <c r="AE591" i="9"/>
  <c r="AD591" i="9"/>
  <c r="AC591" i="9"/>
  <c r="AB591" i="9"/>
  <c r="AA591" i="9"/>
  <c r="Z591" i="9"/>
  <c r="Y591" i="9"/>
  <c r="X591" i="9"/>
  <c r="W591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D591" i="9"/>
  <c r="C591" i="9"/>
  <c r="B591" i="9"/>
  <c r="A591" i="9"/>
  <c r="AX590" i="9"/>
  <c r="AW590" i="9"/>
  <c r="AV590" i="9"/>
  <c r="AU590" i="9"/>
  <c r="AT590" i="9"/>
  <c r="AS590" i="9"/>
  <c r="AR590" i="9"/>
  <c r="AQ590" i="9"/>
  <c r="AP590" i="9"/>
  <c r="AO590" i="9"/>
  <c r="AN590" i="9"/>
  <c r="AM590" i="9"/>
  <c r="AL590" i="9"/>
  <c r="AK590" i="9"/>
  <c r="AJ590" i="9"/>
  <c r="AI590" i="9"/>
  <c r="AH590" i="9"/>
  <c r="AG590" i="9"/>
  <c r="AF590" i="9"/>
  <c r="AE590" i="9"/>
  <c r="AD590" i="9"/>
  <c r="AC590" i="9"/>
  <c r="AB590" i="9"/>
  <c r="AA590" i="9"/>
  <c r="Z590" i="9"/>
  <c r="Y590" i="9"/>
  <c r="X590" i="9"/>
  <c r="W590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D590" i="9"/>
  <c r="C590" i="9"/>
  <c r="B590" i="9"/>
  <c r="A590" i="9"/>
  <c r="AX589" i="9"/>
  <c r="AW589" i="9"/>
  <c r="AV589" i="9"/>
  <c r="AU589" i="9"/>
  <c r="AT589" i="9"/>
  <c r="AS589" i="9"/>
  <c r="AR589" i="9"/>
  <c r="AQ589" i="9"/>
  <c r="AP589" i="9"/>
  <c r="AO589" i="9"/>
  <c r="AN589" i="9"/>
  <c r="AM589" i="9"/>
  <c r="AL589" i="9"/>
  <c r="AK589" i="9"/>
  <c r="AJ589" i="9"/>
  <c r="AI589" i="9"/>
  <c r="AH589" i="9"/>
  <c r="AG589" i="9"/>
  <c r="AF589" i="9"/>
  <c r="AE589" i="9"/>
  <c r="AD589" i="9"/>
  <c r="AC589" i="9"/>
  <c r="AB589" i="9"/>
  <c r="AA589" i="9"/>
  <c r="Z589" i="9"/>
  <c r="Y589" i="9"/>
  <c r="X589" i="9"/>
  <c r="W589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D589" i="9"/>
  <c r="C589" i="9"/>
  <c r="B589" i="9"/>
  <c r="A589" i="9"/>
  <c r="BK590" i="2"/>
  <c r="BJ590" i="2"/>
  <c r="BK589" i="2"/>
  <c r="BJ589" i="2"/>
  <c r="AX588" i="9"/>
  <c r="AW588" i="9"/>
  <c r="AV588" i="9"/>
  <c r="AU588" i="9"/>
  <c r="AT588" i="9"/>
  <c r="AS588" i="9"/>
  <c r="AR588" i="9"/>
  <c r="AQ588" i="9"/>
  <c r="AP588" i="9"/>
  <c r="AO588" i="9"/>
  <c r="AN588" i="9"/>
  <c r="AM588" i="9"/>
  <c r="AL588" i="9"/>
  <c r="AK588" i="9"/>
  <c r="AJ588" i="9"/>
  <c r="AI588" i="9"/>
  <c r="AH588" i="9"/>
  <c r="AG588" i="9"/>
  <c r="AF588" i="9"/>
  <c r="AE588" i="9"/>
  <c r="AD588" i="9"/>
  <c r="AC588" i="9"/>
  <c r="AB588" i="9"/>
  <c r="AA588" i="9"/>
  <c r="Z588" i="9"/>
  <c r="Y588" i="9"/>
  <c r="X588" i="9"/>
  <c r="W588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D588" i="9"/>
  <c r="C588" i="9"/>
  <c r="B588" i="9"/>
  <c r="A588" i="9"/>
  <c r="AX587" i="9"/>
  <c r="AW587" i="9"/>
  <c r="AV587" i="9"/>
  <c r="AU587" i="9"/>
  <c r="AT587" i="9"/>
  <c r="AS587" i="9"/>
  <c r="AR587" i="9"/>
  <c r="AQ587" i="9"/>
  <c r="AP587" i="9"/>
  <c r="AO587" i="9"/>
  <c r="AN587" i="9"/>
  <c r="AM587" i="9"/>
  <c r="AL587" i="9"/>
  <c r="AK587" i="9"/>
  <c r="AJ587" i="9"/>
  <c r="AI587" i="9"/>
  <c r="AH587" i="9"/>
  <c r="AG587" i="9"/>
  <c r="AF587" i="9"/>
  <c r="AE587" i="9"/>
  <c r="AD587" i="9"/>
  <c r="AC587" i="9"/>
  <c r="AB587" i="9"/>
  <c r="AA587" i="9"/>
  <c r="Z587" i="9"/>
  <c r="Y587" i="9"/>
  <c r="X587" i="9"/>
  <c r="W587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D587" i="9"/>
  <c r="C587" i="9"/>
  <c r="B587" i="9"/>
  <c r="A587" i="9"/>
  <c r="AX586" i="9"/>
  <c r="AW586" i="9"/>
  <c r="AV586" i="9"/>
  <c r="AU586" i="9"/>
  <c r="AT586" i="9"/>
  <c r="AS586" i="9"/>
  <c r="AR586" i="9"/>
  <c r="AQ586" i="9"/>
  <c r="AP586" i="9"/>
  <c r="AO586" i="9"/>
  <c r="AN586" i="9"/>
  <c r="AM586" i="9"/>
  <c r="AL586" i="9"/>
  <c r="AK586" i="9"/>
  <c r="AJ586" i="9"/>
  <c r="AI586" i="9"/>
  <c r="AH586" i="9"/>
  <c r="AG586" i="9"/>
  <c r="AF586" i="9"/>
  <c r="AE586" i="9"/>
  <c r="AD586" i="9"/>
  <c r="AC586" i="9"/>
  <c r="AB586" i="9"/>
  <c r="AA586" i="9"/>
  <c r="Z586" i="9"/>
  <c r="Y586" i="9"/>
  <c r="X586" i="9"/>
  <c r="W586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D586" i="9"/>
  <c r="C586" i="9"/>
  <c r="B586" i="9"/>
  <c r="A586" i="9"/>
  <c r="AX585" i="9"/>
  <c r="AW585" i="9"/>
  <c r="AV585" i="9"/>
  <c r="AU585" i="9"/>
  <c r="AT585" i="9"/>
  <c r="AS585" i="9"/>
  <c r="AR585" i="9"/>
  <c r="AQ585" i="9"/>
  <c r="AP585" i="9"/>
  <c r="AO585" i="9"/>
  <c r="AN585" i="9"/>
  <c r="AM585" i="9"/>
  <c r="AL585" i="9"/>
  <c r="AK585" i="9"/>
  <c r="AJ585" i="9"/>
  <c r="AI585" i="9"/>
  <c r="AH585" i="9"/>
  <c r="AG585" i="9"/>
  <c r="AF585" i="9"/>
  <c r="AE585" i="9"/>
  <c r="AD585" i="9"/>
  <c r="AC585" i="9"/>
  <c r="AB585" i="9"/>
  <c r="AA585" i="9"/>
  <c r="Z585" i="9"/>
  <c r="Y585" i="9"/>
  <c r="X585" i="9"/>
  <c r="W585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D585" i="9"/>
  <c r="C585" i="9"/>
  <c r="B585" i="9"/>
  <c r="A585" i="9"/>
  <c r="AW579" i="9"/>
  <c r="AV579" i="9"/>
  <c r="AU579" i="9"/>
  <c r="AT579" i="9"/>
  <c r="AS579" i="9"/>
  <c r="AR579" i="9"/>
  <c r="AQ579" i="9"/>
  <c r="AP579" i="9"/>
  <c r="AO579" i="9"/>
  <c r="AN579" i="9"/>
  <c r="AM579" i="9"/>
  <c r="AL579" i="9"/>
  <c r="AK579" i="9"/>
  <c r="AJ579" i="9"/>
  <c r="AI579" i="9"/>
  <c r="AH579" i="9"/>
  <c r="AG579" i="9"/>
  <c r="AF579" i="9"/>
  <c r="AE579" i="9"/>
  <c r="AD579" i="9"/>
  <c r="AC579" i="9"/>
  <c r="AB579" i="9"/>
  <c r="AA579" i="9"/>
  <c r="Z579" i="9"/>
  <c r="Y579" i="9"/>
  <c r="X579" i="9"/>
  <c r="W579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D579" i="9"/>
  <c r="C579" i="9"/>
  <c r="B579" i="9"/>
  <c r="A579" i="9"/>
  <c r="AX579" i="2"/>
  <c r="AX579" i="9" s="1"/>
  <c r="AX584" i="9"/>
  <c r="AW584" i="9"/>
  <c r="AV584" i="9"/>
  <c r="AU584" i="9"/>
  <c r="AT584" i="9"/>
  <c r="AS584" i="9"/>
  <c r="AR584" i="9"/>
  <c r="AQ584" i="9"/>
  <c r="AP584" i="9"/>
  <c r="AO584" i="9"/>
  <c r="AN584" i="9"/>
  <c r="AM584" i="9"/>
  <c r="AL584" i="9"/>
  <c r="AK584" i="9"/>
  <c r="AJ584" i="9"/>
  <c r="AI584" i="9"/>
  <c r="AH584" i="9"/>
  <c r="AG584" i="9"/>
  <c r="AF584" i="9"/>
  <c r="AE584" i="9"/>
  <c r="AD584" i="9"/>
  <c r="AC584" i="9"/>
  <c r="AB584" i="9"/>
  <c r="AA584" i="9"/>
  <c r="Z584" i="9"/>
  <c r="Y584" i="9"/>
  <c r="X584" i="9"/>
  <c r="W584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D584" i="9"/>
  <c r="C584" i="9"/>
  <c r="B584" i="9"/>
  <c r="A584" i="9"/>
  <c r="AX583" i="9"/>
  <c r="AW583" i="9"/>
  <c r="AV583" i="9"/>
  <c r="AU583" i="9"/>
  <c r="AT583" i="9"/>
  <c r="AS583" i="9"/>
  <c r="AR583" i="9"/>
  <c r="AQ583" i="9"/>
  <c r="AP583" i="9"/>
  <c r="AO583" i="9"/>
  <c r="AN583" i="9"/>
  <c r="AM583" i="9"/>
  <c r="AL583" i="9"/>
  <c r="AK583" i="9"/>
  <c r="AJ583" i="9"/>
  <c r="AI583" i="9"/>
  <c r="AH583" i="9"/>
  <c r="AG583" i="9"/>
  <c r="AF583" i="9"/>
  <c r="AE583" i="9"/>
  <c r="AD583" i="9"/>
  <c r="AC583" i="9"/>
  <c r="AB583" i="9"/>
  <c r="AA583" i="9"/>
  <c r="Z583" i="9"/>
  <c r="Y583" i="9"/>
  <c r="X583" i="9"/>
  <c r="W583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D583" i="9"/>
  <c r="C583" i="9"/>
  <c r="B583" i="9"/>
  <c r="A583" i="9"/>
  <c r="BK584" i="2"/>
  <c r="BJ584" i="2"/>
  <c r="BK583" i="2"/>
  <c r="BJ583" i="2"/>
  <c r="AX582" i="9"/>
  <c r="AW582" i="9"/>
  <c r="AV582" i="9"/>
  <c r="AU582" i="9"/>
  <c r="AT582" i="9"/>
  <c r="AS582" i="9"/>
  <c r="AR582" i="9"/>
  <c r="AQ582" i="9"/>
  <c r="AP582" i="9"/>
  <c r="AO582" i="9"/>
  <c r="AN582" i="9"/>
  <c r="AM582" i="9"/>
  <c r="AL582" i="9"/>
  <c r="AK582" i="9"/>
  <c r="AJ582" i="9"/>
  <c r="AI582" i="9"/>
  <c r="AH582" i="9"/>
  <c r="AG582" i="9"/>
  <c r="AF582" i="9"/>
  <c r="AE582" i="9"/>
  <c r="AD582" i="9"/>
  <c r="AC582" i="9"/>
  <c r="AB582" i="9"/>
  <c r="AA582" i="9"/>
  <c r="Z582" i="9"/>
  <c r="Y582" i="9"/>
  <c r="X582" i="9"/>
  <c r="W582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D582" i="9"/>
  <c r="C582" i="9"/>
  <c r="B582" i="9"/>
  <c r="A582" i="9"/>
  <c r="AW460" i="9"/>
  <c r="AW461" i="9"/>
  <c r="AW462" i="9"/>
  <c r="AW463" i="9"/>
  <c r="AW464" i="9"/>
  <c r="AW465" i="9"/>
  <c r="AW466" i="9"/>
  <c r="AW467" i="9"/>
  <c r="AW468" i="9"/>
  <c r="AW469" i="9"/>
  <c r="AW470" i="9"/>
  <c r="AW471" i="9"/>
  <c r="AW472" i="9"/>
  <c r="AW473" i="9"/>
  <c r="AW474" i="9"/>
  <c r="AW475" i="9"/>
  <c r="AW476" i="9"/>
  <c r="AW477" i="9"/>
  <c r="AW478" i="9"/>
  <c r="AW479" i="9"/>
  <c r="AW480" i="9"/>
  <c r="AW481" i="9"/>
  <c r="AW482" i="9"/>
  <c r="AW483" i="9"/>
  <c r="AW484" i="9"/>
  <c r="AW485" i="9"/>
  <c r="AW486" i="9"/>
  <c r="AW487" i="9"/>
  <c r="AW488" i="9"/>
  <c r="AW489" i="9"/>
  <c r="AW490" i="9"/>
  <c r="AW491" i="9"/>
  <c r="AW492" i="9"/>
  <c r="AW493" i="9"/>
  <c r="AW494" i="9"/>
  <c r="AW495" i="9"/>
  <c r="AW496" i="9"/>
  <c r="AW497" i="9"/>
  <c r="AW498" i="9"/>
  <c r="AW499" i="9"/>
  <c r="AW500" i="9"/>
  <c r="AW501" i="9"/>
  <c r="AW502" i="9"/>
  <c r="AW503" i="9"/>
  <c r="AW504" i="9"/>
  <c r="AW505" i="9"/>
  <c r="AW506" i="9"/>
  <c r="AW507" i="9"/>
  <c r="AW508" i="9"/>
  <c r="AW509" i="9"/>
  <c r="AW510" i="9"/>
  <c r="AW511" i="9"/>
  <c r="AW512" i="9"/>
  <c r="AW513" i="9"/>
  <c r="AW514" i="9"/>
  <c r="AW515" i="9"/>
  <c r="AW516" i="9"/>
  <c r="AW517" i="9"/>
  <c r="AW518" i="9"/>
  <c r="AW519" i="9"/>
  <c r="AW520" i="9"/>
  <c r="AW521" i="9"/>
  <c r="AW522" i="9"/>
  <c r="AW523" i="9"/>
  <c r="AW524" i="9"/>
  <c r="AW525" i="9"/>
  <c r="AW526" i="9"/>
  <c r="AW527" i="9"/>
  <c r="AW528" i="9"/>
  <c r="AW529" i="9"/>
  <c r="AW530" i="9"/>
  <c r="AW531" i="9"/>
  <c r="AW532" i="9"/>
  <c r="AW533" i="9"/>
  <c r="AW534" i="9"/>
  <c r="AW535" i="9"/>
  <c r="AW536" i="9"/>
  <c r="AW537" i="9"/>
  <c r="AW538" i="9"/>
  <c r="AW539" i="9"/>
  <c r="AW540" i="9"/>
  <c r="AW541" i="9"/>
  <c r="AW542" i="9"/>
  <c r="AW543" i="9"/>
  <c r="AW544" i="9"/>
  <c r="AW545" i="9"/>
  <c r="AW546" i="9"/>
  <c r="AW547" i="9"/>
  <c r="AW548" i="9"/>
  <c r="AW549" i="9"/>
  <c r="AW550" i="9"/>
  <c r="AW551" i="9"/>
  <c r="AW552" i="9"/>
  <c r="AW553" i="9"/>
  <c r="AW554" i="9"/>
  <c r="AW555" i="9"/>
  <c r="AW556" i="9"/>
  <c r="AW557" i="9"/>
  <c r="AW558" i="9"/>
  <c r="AW559" i="9"/>
  <c r="AW560" i="9"/>
  <c r="AW561" i="9"/>
  <c r="AW562" i="9"/>
  <c r="AW563" i="9"/>
  <c r="AW564" i="9"/>
  <c r="AW565" i="9"/>
  <c r="AW566" i="9"/>
  <c r="AW567" i="9"/>
  <c r="AW568" i="9"/>
  <c r="AW569" i="9"/>
  <c r="AW570" i="9"/>
  <c r="AW571" i="9"/>
  <c r="AW572" i="9"/>
  <c r="AW573" i="9"/>
  <c r="AW574" i="9"/>
  <c r="AW575" i="9"/>
  <c r="AW576" i="9"/>
  <c r="AW577" i="9"/>
  <c r="AW578" i="9"/>
  <c r="AW580" i="9"/>
  <c r="AW581" i="9"/>
  <c r="AW459" i="9"/>
  <c r="AW11" i="9"/>
  <c r="AW4" i="9"/>
  <c r="AX581" i="9"/>
  <c r="AV581" i="9"/>
  <c r="AU581" i="9"/>
  <c r="AT581" i="9"/>
  <c r="AS581" i="9"/>
  <c r="AR581" i="9"/>
  <c r="AQ581" i="9"/>
  <c r="AP581" i="9"/>
  <c r="AO581" i="9"/>
  <c r="AN581" i="9"/>
  <c r="AM581" i="9"/>
  <c r="AL581" i="9"/>
  <c r="AK581" i="9"/>
  <c r="AJ581" i="9"/>
  <c r="AI581" i="9"/>
  <c r="AH581" i="9"/>
  <c r="AG581" i="9"/>
  <c r="AF581" i="9"/>
  <c r="AE581" i="9"/>
  <c r="AD581" i="9"/>
  <c r="AC581" i="9"/>
  <c r="AB581" i="9"/>
  <c r="AA581" i="9"/>
  <c r="Z581" i="9"/>
  <c r="Y581" i="9"/>
  <c r="X581" i="9"/>
  <c r="W581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D581" i="9"/>
  <c r="C581" i="9"/>
  <c r="B581" i="9"/>
  <c r="A581" i="9"/>
  <c r="AX580" i="9"/>
  <c r="AV580" i="9"/>
  <c r="AU580" i="9"/>
  <c r="AT580" i="9"/>
  <c r="AR580" i="9"/>
  <c r="AQ580" i="9"/>
  <c r="AP580" i="9"/>
  <c r="AO580" i="9"/>
  <c r="AN580" i="9"/>
  <c r="AM580" i="9"/>
  <c r="AL580" i="9"/>
  <c r="AK580" i="9"/>
  <c r="AJ580" i="9"/>
  <c r="AI580" i="9"/>
  <c r="AH580" i="9"/>
  <c r="AG580" i="9"/>
  <c r="AF580" i="9"/>
  <c r="AE580" i="9"/>
  <c r="AD580" i="9"/>
  <c r="AC580" i="9"/>
  <c r="AB580" i="9"/>
  <c r="AA580" i="9"/>
  <c r="Z580" i="9"/>
  <c r="Y580" i="9"/>
  <c r="X580" i="9"/>
  <c r="W580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D580" i="9"/>
  <c r="C580" i="9"/>
  <c r="B580" i="9"/>
  <c r="A580" i="9"/>
  <c r="AW640" i="2"/>
  <c r="AS580" i="2"/>
  <c r="AS580" i="9" s="1"/>
  <c r="AV578" i="9"/>
  <c r="AU578" i="9"/>
  <c r="AT578" i="9"/>
  <c r="AS578" i="9"/>
  <c r="AR578" i="9"/>
  <c r="AQ578" i="9"/>
  <c r="AP578" i="9"/>
  <c r="AO578" i="9"/>
  <c r="AN578" i="9"/>
  <c r="AM578" i="9"/>
  <c r="AL578" i="9"/>
  <c r="AK578" i="9"/>
  <c r="AJ578" i="9"/>
  <c r="AI578" i="9"/>
  <c r="AH578" i="9"/>
  <c r="AG578" i="9"/>
  <c r="AF578" i="9"/>
  <c r="AE578" i="9"/>
  <c r="AD578" i="9"/>
  <c r="AC578" i="9"/>
  <c r="AB578" i="9"/>
  <c r="AA578" i="9"/>
  <c r="Z578" i="9"/>
  <c r="Y578" i="9"/>
  <c r="X578" i="9"/>
  <c r="W578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D578" i="9"/>
  <c r="C578" i="9"/>
  <c r="B578" i="9"/>
  <c r="A578" i="9"/>
  <c r="AX578" i="2"/>
  <c r="AX578" i="9" s="1"/>
  <c r="BK577" i="2"/>
  <c r="BJ577" i="2"/>
  <c r="AX577" i="9"/>
  <c r="AV577" i="9"/>
  <c r="AU577" i="9"/>
  <c r="AT577" i="9"/>
  <c r="AS577" i="9"/>
  <c r="AR577" i="9"/>
  <c r="AQ577" i="9"/>
  <c r="AP577" i="9"/>
  <c r="AO577" i="9"/>
  <c r="AN577" i="9"/>
  <c r="AM577" i="9"/>
  <c r="AL577" i="9"/>
  <c r="AK577" i="9"/>
  <c r="AJ577" i="9"/>
  <c r="AI577" i="9"/>
  <c r="AH577" i="9"/>
  <c r="AG577" i="9"/>
  <c r="AF577" i="9"/>
  <c r="AE577" i="9"/>
  <c r="AD577" i="9"/>
  <c r="AC577" i="9"/>
  <c r="AB577" i="9"/>
  <c r="AA577" i="9"/>
  <c r="Z577" i="9"/>
  <c r="Y577" i="9"/>
  <c r="X577" i="9"/>
  <c r="W577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D577" i="9"/>
  <c r="C577" i="9"/>
  <c r="B577" i="9"/>
  <c r="A577" i="9"/>
  <c r="AX576" i="9"/>
  <c r="AV576" i="9"/>
  <c r="AU576" i="9"/>
  <c r="AT576" i="9"/>
  <c r="AS576" i="9"/>
  <c r="AR576" i="9"/>
  <c r="AQ576" i="9"/>
  <c r="AP576" i="9"/>
  <c r="AO576" i="9"/>
  <c r="AN576" i="9"/>
  <c r="AM576" i="9"/>
  <c r="AL576" i="9"/>
  <c r="AK576" i="9"/>
  <c r="AJ576" i="9"/>
  <c r="AI576" i="9"/>
  <c r="AH576" i="9"/>
  <c r="AG576" i="9"/>
  <c r="AF576" i="9"/>
  <c r="AE576" i="9"/>
  <c r="AD576" i="9"/>
  <c r="AC576" i="9"/>
  <c r="AB576" i="9"/>
  <c r="AA576" i="9"/>
  <c r="Z576" i="9"/>
  <c r="Y576" i="9"/>
  <c r="X576" i="9"/>
  <c r="W576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D576" i="9"/>
  <c r="C576" i="9"/>
  <c r="B576" i="9"/>
  <c r="A576" i="9"/>
  <c r="BK576" i="2"/>
  <c r="BJ576" i="2"/>
  <c r="AX575" i="9"/>
  <c r="AV575" i="9"/>
  <c r="AU575" i="9"/>
  <c r="AT575" i="9"/>
  <c r="AS575" i="9"/>
  <c r="AR575" i="9"/>
  <c r="AQ575" i="9"/>
  <c r="AP575" i="9"/>
  <c r="AO575" i="9"/>
  <c r="AN575" i="9"/>
  <c r="AM575" i="9"/>
  <c r="AL575" i="9"/>
  <c r="AK575" i="9"/>
  <c r="AJ575" i="9"/>
  <c r="AI575" i="9"/>
  <c r="AH575" i="9"/>
  <c r="AG575" i="9"/>
  <c r="AF575" i="9"/>
  <c r="AE575" i="9"/>
  <c r="AD575" i="9"/>
  <c r="AC575" i="9"/>
  <c r="AB575" i="9"/>
  <c r="AA575" i="9"/>
  <c r="Z575" i="9"/>
  <c r="Y575" i="9"/>
  <c r="X575" i="9"/>
  <c r="W575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D575" i="9"/>
  <c r="C575" i="9"/>
  <c r="B575" i="9"/>
  <c r="A575" i="9"/>
  <c r="AV574" i="9"/>
  <c r="AU574" i="9"/>
  <c r="AT574" i="9"/>
  <c r="AS574" i="9"/>
  <c r="AR574" i="9"/>
  <c r="AQ574" i="9"/>
  <c r="AP574" i="9"/>
  <c r="AO574" i="9"/>
  <c r="AN574" i="9"/>
  <c r="AM574" i="9"/>
  <c r="AL574" i="9"/>
  <c r="AK574" i="9"/>
  <c r="AJ574" i="9"/>
  <c r="AI574" i="9"/>
  <c r="AH574" i="9"/>
  <c r="AG574" i="9"/>
  <c r="AF574" i="9"/>
  <c r="AE574" i="9"/>
  <c r="AD574" i="9"/>
  <c r="AC574" i="9"/>
  <c r="AB574" i="9"/>
  <c r="AA574" i="9"/>
  <c r="Z574" i="9"/>
  <c r="Y574" i="9"/>
  <c r="X574" i="9"/>
  <c r="W574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D574" i="9"/>
  <c r="C574" i="9"/>
  <c r="B574" i="9"/>
  <c r="A574" i="9"/>
  <c r="AX574" i="2"/>
  <c r="AX574" i="9"/>
  <c r="AX573" i="9"/>
  <c r="AU573" i="9"/>
  <c r="AT573" i="9"/>
  <c r="AS573" i="9"/>
  <c r="AR573" i="9"/>
  <c r="AQ573" i="9"/>
  <c r="AP573" i="9"/>
  <c r="AO573" i="9"/>
  <c r="AN573" i="9"/>
  <c r="AM573" i="9"/>
  <c r="AL573" i="9"/>
  <c r="AK573" i="9"/>
  <c r="AJ573" i="9"/>
  <c r="AI573" i="9"/>
  <c r="AH573" i="9"/>
  <c r="AG573" i="9"/>
  <c r="AF573" i="9"/>
  <c r="AE573" i="9"/>
  <c r="AD573" i="9"/>
  <c r="AC573" i="9"/>
  <c r="AB573" i="9"/>
  <c r="AA573" i="9"/>
  <c r="Z573" i="9"/>
  <c r="Y573" i="9"/>
  <c r="X573" i="9"/>
  <c r="W573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D573" i="9"/>
  <c r="C573" i="9"/>
  <c r="B573" i="9"/>
  <c r="A573" i="9"/>
  <c r="AV573" i="2"/>
  <c r="AV573" i="9" s="1"/>
  <c r="AV572" i="9"/>
  <c r="AU572" i="9"/>
  <c r="AT572" i="9"/>
  <c r="AS572" i="9"/>
  <c r="AR572" i="9"/>
  <c r="AQ572" i="9"/>
  <c r="AP572" i="9"/>
  <c r="AO572" i="9"/>
  <c r="AN572" i="9"/>
  <c r="AM572" i="9"/>
  <c r="AL572" i="9"/>
  <c r="AK572" i="9"/>
  <c r="AJ572" i="9"/>
  <c r="AI572" i="9"/>
  <c r="AH572" i="9"/>
  <c r="AG572" i="9"/>
  <c r="AF572" i="9"/>
  <c r="AE572" i="9"/>
  <c r="AD572" i="9"/>
  <c r="AC572" i="9"/>
  <c r="AB572" i="9"/>
  <c r="AA572" i="9"/>
  <c r="Z572" i="9"/>
  <c r="Y572" i="9"/>
  <c r="X572" i="9"/>
  <c r="W572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D572" i="9"/>
  <c r="C572" i="9"/>
  <c r="B572" i="9"/>
  <c r="A572" i="9"/>
  <c r="AX572" i="2"/>
  <c r="AX572" i="9" s="1"/>
  <c r="AV571" i="9"/>
  <c r="AU571" i="9"/>
  <c r="AT571" i="9"/>
  <c r="AS571" i="9"/>
  <c r="AR571" i="9"/>
  <c r="AQ571" i="9"/>
  <c r="AP571" i="9"/>
  <c r="AO571" i="9"/>
  <c r="AN571" i="9"/>
  <c r="AM571" i="9"/>
  <c r="AL571" i="9"/>
  <c r="AK571" i="9"/>
  <c r="AJ571" i="9"/>
  <c r="AI571" i="9"/>
  <c r="AH571" i="9"/>
  <c r="AG571" i="9"/>
  <c r="AF571" i="9"/>
  <c r="AE571" i="9"/>
  <c r="AD571" i="9"/>
  <c r="AC571" i="9"/>
  <c r="AB571" i="9"/>
  <c r="AA571" i="9"/>
  <c r="Z571" i="9"/>
  <c r="Y571" i="9"/>
  <c r="X571" i="9"/>
  <c r="W571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D571" i="9"/>
  <c r="C571" i="9"/>
  <c r="B571" i="9"/>
  <c r="A571" i="9"/>
  <c r="AX570" i="9"/>
  <c r="AV570" i="9"/>
  <c r="AU570" i="9"/>
  <c r="AT570" i="9"/>
  <c r="AR570" i="9"/>
  <c r="AQ570" i="9"/>
  <c r="AP570" i="9"/>
  <c r="AO570" i="9"/>
  <c r="AN570" i="9"/>
  <c r="AM570" i="9"/>
  <c r="AL570" i="9"/>
  <c r="AK570" i="9"/>
  <c r="AJ570" i="9"/>
  <c r="AI570" i="9"/>
  <c r="AH570" i="9"/>
  <c r="AG570" i="9"/>
  <c r="AF570" i="9"/>
  <c r="AE570" i="9"/>
  <c r="AD570" i="9"/>
  <c r="AC570" i="9"/>
  <c r="AB570" i="9"/>
  <c r="AA570" i="9"/>
  <c r="Z570" i="9"/>
  <c r="Y570" i="9"/>
  <c r="X570" i="9"/>
  <c r="W570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D570" i="9"/>
  <c r="C570" i="9"/>
  <c r="B570" i="9"/>
  <c r="A570" i="9"/>
  <c r="AX571" i="2"/>
  <c r="AX571" i="9" s="1"/>
  <c r="AS570" i="2"/>
  <c r="AS570" i="9"/>
  <c r="BK568" i="2"/>
  <c r="AX569" i="9"/>
  <c r="AV569" i="9"/>
  <c r="AU569" i="9"/>
  <c r="AT569" i="9"/>
  <c r="AS569" i="9"/>
  <c r="AR569" i="9"/>
  <c r="AQ569" i="9"/>
  <c r="AP569" i="9"/>
  <c r="AO569" i="9"/>
  <c r="AN569" i="9"/>
  <c r="AM569" i="9"/>
  <c r="AL569" i="9"/>
  <c r="AK569" i="9"/>
  <c r="AJ569" i="9"/>
  <c r="AI569" i="9"/>
  <c r="AH569" i="9"/>
  <c r="AG569" i="9"/>
  <c r="AF569" i="9"/>
  <c r="AE569" i="9"/>
  <c r="AD569" i="9"/>
  <c r="AC569" i="9"/>
  <c r="AB569" i="9"/>
  <c r="AA569" i="9"/>
  <c r="Z569" i="9"/>
  <c r="Y569" i="9"/>
  <c r="X569" i="9"/>
  <c r="W569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D569" i="9"/>
  <c r="C569" i="9"/>
  <c r="B569" i="9"/>
  <c r="A569" i="9"/>
  <c r="AX568" i="9"/>
  <c r="AV568" i="9"/>
  <c r="AU568" i="9"/>
  <c r="AT568" i="9"/>
  <c r="AS568" i="9"/>
  <c r="AR568" i="9"/>
  <c r="AQ568" i="9"/>
  <c r="AP568" i="9"/>
  <c r="AO568" i="9"/>
  <c r="AN568" i="9"/>
  <c r="AM568" i="9"/>
  <c r="AL568" i="9"/>
  <c r="AK568" i="9"/>
  <c r="AJ568" i="9"/>
  <c r="AI568" i="9"/>
  <c r="AH568" i="9"/>
  <c r="AG568" i="9"/>
  <c r="AF568" i="9"/>
  <c r="AE568" i="9"/>
  <c r="AD568" i="9"/>
  <c r="AC568" i="9"/>
  <c r="AB568" i="9"/>
  <c r="AA568" i="9"/>
  <c r="Z568" i="9"/>
  <c r="Y568" i="9"/>
  <c r="X568" i="9"/>
  <c r="W568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D568" i="9"/>
  <c r="C568" i="9"/>
  <c r="B568" i="9"/>
  <c r="A568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2" i="9"/>
  <c r="S153" i="9"/>
  <c r="S154" i="9"/>
  <c r="S155" i="9"/>
  <c r="S156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7" i="9"/>
  <c r="T179" i="9"/>
  <c r="T180" i="9"/>
  <c r="T181" i="9"/>
  <c r="T182" i="9"/>
  <c r="T183" i="9"/>
  <c r="T184" i="9"/>
  <c r="T185" i="9"/>
  <c r="T186" i="9"/>
  <c r="T188" i="9"/>
  <c r="T189" i="9"/>
  <c r="T190" i="9"/>
  <c r="T191" i="9"/>
  <c r="T192" i="9"/>
  <c r="T193" i="9"/>
  <c r="T194" i="9"/>
  <c r="T195" i="9"/>
  <c r="T196" i="9"/>
  <c r="T198" i="9"/>
  <c r="T199" i="9"/>
  <c r="T200" i="9"/>
  <c r="T201" i="9"/>
  <c r="T202" i="9"/>
  <c r="T204" i="9"/>
  <c r="T205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1" i="9"/>
  <c r="T313" i="9"/>
  <c r="T315" i="9"/>
  <c r="T316" i="9"/>
  <c r="T317" i="9"/>
  <c r="T319" i="9"/>
  <c r="T320" i="9"/>
  <c r="T321" i="9"/>
  <c r="T322" i="9"/>
  <c r="T323" i="9"/>
  <c r="T324" i="9"/>
  <c r="T325" i="9"/>
  <c r="T326" i="9"/>
  <c r="T327" i="9"/>
  <c r="T328" i="9"/>
  <c r="T329" i="9"/>
  <c r="T331" i="9"/>
  <c r="T332" i="9"/>
  <c r="T334" i="9"/>
  <c r="T336" i="9"/>
  <c r="T337" i="9"/>
  <c r="T338" i="9"/>
  <c r="T339" i="9"/>
  <c r="T340" i="9"/>
  <c r="T341" i="9"/>
  <c r="T342" i="9"/>
  <c r="T343" i="9"/>
  <c r="T344" i="9"/>
  <c r="T345" i="9"/>
  <c r="T346" i="9"/>
  <c r="T348" i="9"/>
  <c r="T349" i="9"/>
  <c r="T350" i="9"/>
  <c r="T351" i="9"/>
  <c r="T352" i="9"/>
  <c r="T354" i="9"/>
  <c r="T355" i="9"/>
  <c r="T356" i="9"/>
  <c r="T357" i="9"/>
  <c r="T358" i="9"/>
  <c r="T359" i="9"/>
  <c r="T360" i="9"/>
  <c r="T361" i="9"/>
  <c r="T362" i="9"/>
  <c r="T363" i="9"/>
  <c r="T364" i="9"/>
  <c r="T366" i="9"/>
  <c r="T367" i="9"/>
  <c r="T368" i="9"/>
  <c r="T369" i="9"/>
  <c r="T370" i="9"/>
  <c r="T371" i="9"/>
  <c r="T372" i="9"/>
  <c r="T373" i="9"/>
  <c r="T374" i="9"/>
  <c r="T377" i="9"/>
  <c r="T378" i="9"/>
  <c r="T379" i="9"/>
  <c r="T380" i="9"/>
  <c r="T381" i="9"/>
  <c r="T382" i="9"/>
  <c r="T383" i="9"/>
  <c r="T384" i="9"/>
  <c r="T385" i="9"/>
  <c r="T386" i="9"/>
  <c r="T388" i="9"/>
  <c r="T390" i="9"/>
  <c r="T391" i="9"/>
  <c r="T392" i="9"/>
  <c r="T394" i="9"/>
  <c r="T395" i="9"/>
  <c r="T396" i="9"/>
  <c r="T400" i="9"/>
  <c r="T401" i="9"/>
  <c r="T402" i="9"/>
  <c r="T403" i="9"/>
  <c r="T404" i="9"/>
  <c r="T405" i="9"/>
  <c r="T406" i="9"/>
  <c r="T407" i="9"/>
  <c r="T408" i="9"/>
  <c r="T409" i="9"/>
  <c r="T412" i="9"/>
  <c r="T413" i="9"/>
  <c r="T414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6" i="9"/>
  <c r="T437" i="9"/>
  <c r="T441" i="9"/>
  <c r="T442" i="9"/>
  <c r="T443" i="9"/>
  <c r="T444" i="9"/>
  <c r="T445" i="9"/>
  <c r="T448" i="9"/>
  <c r="T449" i="9"/>
  <c r="T451" i="9"/>
  <c r="T452" i="9"/>
  <c r="T453" i="9"/>
  <c r="T454" i="9"/>
  <c r="T455" i="9"/>
  <c r="T456" i="9"/>
  <c r="T457" i="9"/>
  <c r="T458" i="9"/>
  <c r="T461" i="9"/>
  <c r="T462" i="9"/>
  <c r="T463" i="9"/>
  <c r="T464" i="9"/>
  <c r="T465" i="9"/>
  <c r="T467" i="9"/>
  <c r="T468" i="9"/>
  <c r="T469" i="9"/>
  <c r="T472" i="9"/>
  <c r="T473" i="9"/>
  <c r="T474" i="9"/>
  <c r="T475" i="9"/>
  <c r="T476" i="9"/>
  <c r="T477" i="9"/>
  <c r="T478" i="9"/>
  <c r="T479" i="9"/>
  <c r="T480" i="9"/>
  <c r="T481" i="9"/>
  <c r="T482" i="9"/>
  <c r="T486" i="9"/>
  <c r="T487" i="9"/>
  <c r="T489" i="9"/>
  <c r="T490" i="9"/>
  <c r="T491" i="9"/>
  <c r="T492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6" i="9"/>
  <c r="U157" i="9"/>
  <c r="U158" i="9"/>
  <c r="U159" i="9"/>
  <c r="U160" i="9"/>
  <c r="U161" i="9"/>
  <c r="U162" i="9"/>
  <c r="U163" i="9"/>
  <c r="U164" i="9"/>
  <c r="U167" i="9"/>
  <c r="U168" i="9"/>
  <c r="U172" i="9"/>
  <c r="U173" i="9"/>
  <c r="U174" i="9"/>
  <c r="U175" i="9"/>
  <c r="U176" i="9"/>
  <c r="U178" i="9"/>
  <c r="U180" i="9"/>
  <c r="U182" i="9"/>
  <c r="U184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1" i="9"/>
  <c r="U202" i="9"/>
  <c r="U203" i="9"/>
  <c r="U204" i="9"/>
  <c r="U206" i="9"/>
  <c r="U207" i="9"/>
  <c r="U209" i="9"/>
  <c r="U211" i="9"/>
  <c r="U212" i="9"/>
  <c r="U213" i="9"/>
  <c r="U214" i="9"/>
  <c r="U216" i="9"/>
  <c r="U217" i="9"/>
  <c r="U218" i="9"/>
  <c r="U219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510" i="9"/>
  <c r="V511" i="9"/>
  <c r="V512" i="9"/>
  <c r="V513" i="9"/>
  <c r="V514" i="9"/>
  <c r="V515" i="9"/>
  <c r="V516" i="9"/>
  <c r="V517" i="9"/>
  <c r="V518" i="9"/>
  <c r="V519" i="9"/>
  <c r="V520" i="9"/>
  <c r="V521" i="9"/>
  <c r="V522" i="9"/>
  <c r="V523" i="9"/>
  <c r="V524" i="9"/>
  <c r="V525" i="9"/>
  <c r="V526" i="9"/>
  <c r="V527" i="9"/>
  <c r="V528" i="9"/>
  <c r="V529" i="9"/>
  <c r="V530" i="9"/>
  <c r="V531" i="9"/>
  <c r="V532" i="9"/>
  <c r="V533" i="9"/>
  <c r="V534" i="9"/>
  <c r="V535" i="9"/>
  <c r="V536" i="9"/>
  <c r="V537" i="9"/>
  <c r="V538" i="9"/>
  <c r="V539" i="9"/>
  <c r="V540" i="9"/>
  <c r="V541" i="9"/>
  <c r="V542" i="9"/>
  <c r="V543" i="9"/>
  <c r="V544" i="9"/>
  <c r="V545" i="9"/>
  <c r="V546" i="9"/>
  <c r="V547" i="9"/>
  <c r="V548" i="9"/>
  <c r="V549" i="9"/>
  <c r="V550" i="9"/>
  <c r="V551" i="9"/>
  <c r="V552" i="9"/>
  <c r="V553" i="9"/>
  <c r="V554" i="9"/>
  <c r="V555" i="9"/>
  <c r="V556" i="9"/>
  <c r="V557" i="9"/>
  <c r="V558" i="9"/>
  <c r="V559" i="9"/>
  <c r="V560" i="9"/>
  <c r="V561" i="9"/>
  <c r="V562" i="9"/>
  <c r="V563" i="9"/>
  <c r="V564" i="9"/>
  <c r="V565" i="9"/>
  <c r="V566" i="9"/>
  <c r="V567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304" i="9"/>
  <c r="W305" i="9"/>
  <c r="W306" i="9"/>
  <c r="W307" i="9"/>
  <c r="W308" i="9"/>
  <c r="W309" i="9"/>
  <c r="W310" i="9"/>
  <c r="W311" i="9"/>
  <c r="W312" i="9"/>
  <c r="W313" i="9"/>
  <c r="W314" i="9"/>
  <c r="W315" i="9"/>
  <c r="W316" i="9"/>
  <c r="W317" i="9"/>
  <c r="W318" i="9"/>
  <c r="W319" i="9"/>
  <c r="W320" i="9"/>
  <c r="W321" i="9"/>
  <c r="W322" i="9"/>
  <c r="W323" i="9"/>
  <c r="W324" i="9"/>
  <c r="W325" i="9"/>
  <c r="W326" i="9"/>
  <c r="W327" i="9"/>
  <c r="W328" i="9"/>
  <c r="W329" i="9"/>
  <c r="W330" i="9"/>
  <c r="W331" i="9"/>
  <c r="W332" i="9"/>
  <c r="W333" i="9"/>
  <c r="W334" i="9"/>
  <c r="W335" i="9"/>
  <c r="W336" i="9"/>
  <c r="W337" i="9"/>
  <c r="W338" i="9"/>
  <c r="W339" i="9"/>
  <c r="W340" i="9"/>
  <c r="W341" i="9"/>
  <c r="W342" i="9"/>
  <c r="W343" i="9"/>
  <c r="W344" i="9"/>
  <c r="W345" i="9"/>
  <c r="W346" i="9"/>
  <c r="W347" i="9"/>
  <c r="W348" i="9"/>
  <c r="W349" i="9"/>
  <c r="W350" i="9"/>
  <c r="W351" i="9"/>
  <c r="W352" i="9"/>
  <c r="W353" i="9"/>
  <c r="W354" i="9"/>
  <c r="W355" i="9"/>
  <c r="W356" i="9"/>
  <c r="W357" i="9"/>
  <c r="W358" i="9"/>
  <c r="W359" i="9"/>
  <c r="W360" i="9"/>
  <c r="W361" i="9"/>
  <c r="W362" i="9"/>
  <c r="W363" i="9"/>
  <c r="W364" i="9"/>
  <c r="W365" i="9"/>
  <c r="W366" i="9"/>
  <c r="W367" i="9"/>
  <c r="W368" i="9"/>
  <c r="W369" i="9"/>
  <c r="W370" i="9"/>
  <c r="W371" i="9"/>
  <c r="W372" i="9"/>
  <c r="W373" i="9"/>
  <c r="W374" i="9"/>
  <c r="W375" i="9"/>
  <c r="W376" i="9"/>
  <c r="W377" i="9"/>
  <c r="W378" i="9"/>
  <c r="W379" i="9"/>
  <c r="W380" i="9"/>
  <c r="W381" i="9"/>
  <c r="W382" i="9"/>
  <c r="W383" i="9"/>
  <c r="W384" i="9"/>
  <c r="W385" i="9"/>
  <c r="W386" i="9"/>
  <c r="W387" i="9"/>
  <c r="W388" i="9"/>
  <c r="W389" i="9"/>
  <c r="W390" i="9"/>
  <c r="W391" i="9"/>
  <c r="W392" i="9"/>
  <c r="W393" i="9"/>
  <c r="W394" i="9"/>
  <c r="W395" i="9"/>
  <c r="W396" i="9"/>
  <c r="W397" i="9"/>
  <c r="W398" i="9"/>
  <c r="W399" i="9"/>
  <c r="W400" i="9"/>
  <c r="W401" i="9"/>
  <c r="W402" i="9"/>
  <c r="W403" i="9"/>
  <c r="W404" i="9"/>
  <c r="W405" i="9"/>
  <c r="W406" i="9"/>
  <c r="W407" i="9"/>
  <c r="W408" i="9"/>
  <c r="W409" i="9"/>
  <c r="W410" i="9"/>
  <c r="W411" i="9"/>
  <c r="W412" i="9"/>
  <c r="W413" i="9"/>
  <c r="W414" i="9"/>
  <c r="W415" i="9"/>
  <c r="W416" i="9"/>
  <c r="W417" i="9"/>
  <c r="W418" i="9"/>
  <c r="W419" i="9"/>
  <c r="W420" i="9"/>
  <c r="W421" i="9"/>
  <c r="W422" i="9"/>
  <c r="W423" i="9"/>
  <c r="W424" i="9"/>
  <c r="W425" i="9"/>
  <c r="W426" i="9"/>
  <c r="W427" i="9"/>
  <c r="W428" i="9"/>
  <c r="W429" i="9"/>
  <c r="W430" i="9"/>
  <c r="W431" i="9"/>
  <c r="W432" i="9"/>
  <c r="W433" i="9"/>
  <c r="W434" i="9"/>
  <c r="W435" i="9"/>
  <c r="W436" i="9"/>
  <c r="W437" i="9"/>
  <c r="W438" i="9"/>
  <c r="W439" i="9"/>
  <c r="W440" i="9"/>
  <c r="W441" i="9"/>
  <c r="W442" i="9"/>
  <c r="W443" i="9"/>
  <c r="W444" i="9"/>
  <c r="W445" i="9"/>
  <c r="W446" i="9"/>
  <c r="W447" i="9"/>
  <c r="W448" i="9"/>
  <c r="W449" i="9"/>
  <c r="W450" i="9"/>
  <c r="W451" i="9"/>
  <c r="W452" i="9"/>
  <c r="W453" i="9"/>
  <c r="W454" i="9"/>
  <c r="W455" i="9"/>
  <c r="W456" i="9"/>
  <c r="W457" i="9"/>
  <c r="W458" i="9"/>
  <c r="W459" i="9"/>
  <c r="W460" i="9"/>
  <c r="W461" i="9"/>
  <c r="W462" i="9"/>
  <c r="W463" i="9"/>
  <c r="W464" i="9"/>
  <c r="W465" i="9"/>
  <c r="W466" i="9"/>
  <c r="W467" i="9"/>
  <c r="W468" i="9"/>
  <c r="W469" i="9"/>
  <c r="W470" i="9"/>
  <c r="W471" i="9"/>
  <c r="W472" i="9"/>
  <c r="W473" i="9"/>
  <c r="W474" i="9"/>
  <c r="W475" i="9"/>
  <c r="W476" i="9"/>
  <c r="W477" i="9"/>
  <c r="W478" i="9"/>
  <c r="W479" i="9"/>
  <c r="W480" i="9"/>
  <c r="W481" i="9"/>
  <c r="W482" i="9"/>
  <c r="W483" i="9"/>
  <c r="W484" i="9"/>
  <c r="W485" i="9"/>
  <c r="W486" i="9"/>
  <c r="W487" i="9"/>
  <c r="W488" i="9"/>
  <c r="W489" i="9"/>
  <c r="W490" i="9"/>
  <c r="W491" i="9"/>
  <c r="W492" i="9"/>
  <c r="W493" i="9"/>
  <c r="W494" i="9"/>
  <c r="W495" i="9"/>
  <c r="W496" i="9"/>
  <c r="W497" i="9"/>
  <c r="W498" i="9"/>
  <c r="W499" i="9"/>
  <c r="W500" i="9"/>
  <c r="W501" i="9"/>
  <c r="W502" i="9"/>
  <c r="W503" i="9"/>
  <c r="W504" i="9"/>
  <c r="W505" i="9"/>
  <c r="W506" i="9"/>
  <c r="W507" i="9"/>
  <c r="W508" i="9"/>
  <c r="W509" i="9"/>
  <c r="W510" i="9"/>
  <c r="W511" i="9"/>
  <c r="W512" i="9"/>
  <c r="W513" i="9"/>
  <c r="W514" i="9"/>
  <c r="W515" i="9"/>
  <c r="W516" i="9"/>
  <c r="W517" i="9"/>
  <c r="W518" i="9"/>
  <c r="W519" i="9"/>
  <c r="W520" i="9"/>
  <c r="W521" i="9"/>
  <c r="W522" i="9"/>
  <c r="W523" i="9"/>
  <c r="W524" i="9"/>
  <c r="W525" i="9"/>
  <c r="W526" i="9"/>
  <c r="W527" i="9"/>
  <c r="W528" i="9"/>
  <c r="W529" i="9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W548" i="9"/>
  <c r="W549" i="9"/>
  <c r="W550" i="9"/>
  <c r="W551" i="9"/>
  <c r="W552" i="9"/>
  <c r="W553" i="9"/>
  <c r="W554" i="9"/>
  <c r="W555" i="9"/>
  <c r="W556" i="9"/>
  <c r="W557" i="9"/>
  <c r="W558" i="9"/>
  <c r="W559" i="9"/>
  <c r="W560" i="9"/>
  <c r="W561" i="9"/>
  <c r="W562" i="9"/>
  <c r="W563" i="9"/>
  <c r="W564" i="9"/>
  <c r="W565" i="9"/>
  <c r="W566" i="9"/>
  <c r="W567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50" i="9"/>
  <c r="X251" i="9"/>
  <c r="X252" i="9"/>
  <c r="X253" i="9"/>
  <c r="X254" i="9"/>
  <c r="X255" i="9"/>
  <c r="X256" i="9"/>
  <c r="X257" i="9"/>
  <c r="X258" i="9"/>
  <c r="X259" i="9"/>
  <c r="X260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7" i="9"/>
  <c r="X278" i="9"/>
  <c r="X279" i="9"/>
  <c r="X280" i="9"/>
  <c r="X281" i="9"/>
  <c r="X282" i="9"/>
  <c r="X283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9" i="9"/>
  <c r="Y250" i="9"/>
  <c r="Y251" i="9"/>
  <c r="Y252" i="9"/>
  <c r="Y253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9" i="9"/>
  <c r="Y271" i="9"/>
  <c r="Y272" i="9"/>
  <c r="Y273" i="9"/>
  <c r="Y274" i="9"/>
  <c r="Y275" i="9"/>
  <c r="Y276" i="9"/>
  <c r="Y279" i="9"/>
  <c r="Y280" i="9"/>
  <c r="Y281" i="9"/>
  <c r="Y282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Y302" i="9"/>
  <c r="Y303" i="9"/>
  <c r="Y304" i="9"/>
  <c r="Y305" i="9"/>
  <c r="Y306" i="9"/>
  <c r="Y307" i="9"/>
  <c r="Y308" i="9"/>
  <c r="Y309" i="9"/>
  <c r="Y310" i="9"/>
  <c r="Y311" i="9"/>
  <c r="Y312" i="9"/>
  <c r="Y313" i="9"/>
  <c r="Y314" i="9"/>
  <c r="Y315" i="9"/>
  <c r="Y316" i="9"/>
  <c r="Y317" i="9"/>
  <c r="Y318" i="9"/>
  <c r="Y319" i="9"/>
  <c r="Y320" i="9"/>
  <c r="Y321" i="9"/>
  <c r="Y322" i="9"/>
  <c r="Y323" i="9"/>
  <c r="Y324" i="9"/>
  <c r="Y325" i="9"/>
  <c r="Y326" i="9"/>
  <c r="Y327" i="9"/>
  <c r="Y328" i="9"/>
  <c r="Y329" i="9"/>
  <c r="Y330" i="9"/>
  <c r="Y331" i="9"/>
  <c r="Y332" i="9"/>
  <c r="Y333" i="9"/>
  <c r="Y334" i="9"/>
  <c r="Y335" i="9"/>
  <c r="Y336" i="9"/>
  <c r="Y337" i="9"/>
  <c r="Y338" i="9"/>
  <c r="Y339" i="9"/>
  <c r="Y340" i="9"/>
  <c r="Y341" i="9"/>
  <c r="Y342" i="9"/>
  <c r="Y343" i="9"/>
  <c r="Y344" i="9"/>
  <c r="Y345" i="9"/>
  <c r="Y346" i="9"/>
  <c r="Y347" i="9"/>
  <c r="Y348" i="9"/>
  <c r="Y349" i="9"/>
  <c r="Y350" i="9"/>
  <c r="Y351" i="9"/>
  <c r="Y352" i="9"/>
  <c r="Y353" i="9"/>
  <c r="Y354" i="9"/>
  <c r="Y355" i="9"/>
  <c r="Y356" i="9"/>
  <c r="Y357" i="9"/>
  <c r="Y358" i="9"/>
  <c r="Y359" i="9"/>
  <c r="Y360" i="9"/>
  <c r="Y361" i="9"/>
  <c r="Y362" i="9"/>
  <c r="Y363" i="9"/>
  <c r="Y364" i="9"/>
  <c r="Y365" i="9"/>
  <c r="Y366" i="9"/>
  <c r="Y367" i="9"/>
  <c r="Y368" i="9"/>
  <c r="Y369" i="9"/>
  <c r="Y370" i="9"/>
  <c r="Y371" i="9"/>
  <c r="Y372" i="9"/>
  <c r="Y373" i="9"/>
  <c r="Y374" i="9"/>
  <c r="Y375" i="9"/>
  <c r="Y376" i="9"/>
  <c r="Y377" i="9"/>
  <c r="Y378" i="9"/>
  <c r="Y379" i="9"/>
  <c r="Y380" i="9"/>
  <c r="Y381" i="9"/>
  <c r="Y382" i="9"/>
  <c r="Y383" i="9"/>
  <c r="Y384" i="9"/>
  <c r="Y385" i="9"/>
  <c r="Y386" i="9"/>
  <c r="Y387" i="9"/>
  <c r="Y388" i="9"/>
  <c r="Y389" i="9"/>
  <c r="Y390" i="9"/>
  <c r="Y391" i="9"/>
  <c r="Y392" i="9"/>
  <c r="Y393" i="9"/>
  <c r="Y394" i="9"/>
  <c r="Y395" i="9"/>
  <c r="Y396" i="9"/>
  <c r="Y397" i="9"/>
  <c r="Y398" i="9"/>
  <c r="Y399" i="9"/>
  <c r="Y400" i="9"/>
  <c r="Y401" i="9"/>
  <c r="Y402" i="9"/>
  <c r="Y403" i="9"/>
  <c r="Y404" i="9"/>
  <c r="Y405" i="9"/>
  <c r="Y406" i="9"/>
  <c r="Y407" i="9"/>
  <c r="Y408" i="9"/>
  <c r="Y409" i="9"/>
  <c r="Y410" i="9"/>
  <c r="Y411" i="9"/>
  <c r="Y412" i="9"/>
  <c r="Y413" i="9"/>
  <c r="Y414" i="9"/>
  <c r="Y415" i="9"/>
  <c r="Y416" i="9"/>
  <c r="Y417" i="9"/>
  <c r="Y418" i="9"/>
  <c r="Y419" i="9"/>
  <c r="Y420" i="9"/>
  <c r="Y421" i="9"/>
  <c r="Y422" i="9"/>
  <c r="Y423" i="9"/>
  <c r="Y424" i="9"/>
  <c r="Y425" i="9"/>
  <c r="Y426" i="9"/>
  <c r="Y427" i="9"/>
  <c r="Y428" i="9"/>
  <c r="Y429" i="9"/>
  <c r="Y430" i="9"/>
  <c r="Y431" i="9"/>
  <c r="Y432" i="9"/>
  <c r="Y433" i="9"/>
  <c r="Y434" i="9"/>
  <c r="Y435" i="9"/>
  <c r="Y436" i="9"/>
  <c r="Y437" i="9"/>
  <c r="Y438" i="9"/>
  <c r="Y439" i="9"/>
  <c r="Y440" i="9"/>
  <c r="Y441" i="9"/>
  <c r="Y442" i="9"/>
  <c r="Y443" i="9"/>
  <c r="Y444" i="9"/>
  <c r="Y445" i="9"/>
  <c r="Y446" i="9"/>
  <c r="Y447" i="9"/>
  <c r="Y448" i="9"/>
  <c r="Y449" i="9"/>
  <c r="Y450" i="9"/>
  <c r="Y451" i="9"/>
  <c r="Y452" i="9"/>
  <c r="Y453" i="9"/>
  <c r="Y454" i="9"/>
  <c r="Y455" i="9"/>
  <c r="Y456" i="9"/>
  <c r="Y457" i="9"/>
  <c r="Y458" i="9"/>
  <c r="Y459" i="9"/>
  <c r="Y460" i="9"/>
  <c r="Y461" i="9"/>
  <c r="Y462" i="9"/>
  <c r="Y463" i="9"/>
  <c r="Y464" i="9"/>
  <c r="Y465" i="9"/>
  <c r="Y466" i="9"/>
  <c r="Y467" i="9"/>
  <c r="Y468" i="9"/>
  <c r="Y469" i="9"/>
  <c r="Y470" i="9"/>
  <c r="Y471" i="9"/>
  <c r="Y472" i="9"/>
  <c r="Y473" i="9"/>
  <c r="Y474" i="9"/>
  <c r="Y475" i="9"/>
  <c r="Y476" i="9"/>
  <c r="Y477" i="9"/>
  <c r="Y478" i="9"/>
  <c r="Y479" i="9"/>
  <c r="Y480" i="9"/>
  <c r="Y481" i="9"/>
  <c r="Y482" i="9"/>
  <c r="Y483" i="9"/>
  <c r="Y484" i="9"/>
  <c r="Y485" i="9"/>
  <c r="Y486" i="9"/>
  <c r="Y487" i="9"/>
  <c r="Y488" i="9"/>
  <c r="Y489" i="9"/>
  <c r="Y490" i="9"/>
  <c r="Y491" i="9"/>
  <c r="Y492" i="9"/>
  <c r="Y493" i="9"/>
  <c r="Y494" i="9"/>
  <c r="Y495" i="9"/>
  <c r="Y496" i="9"/>
  <c r="Y497" i="9"/>
  <c r="Y498" i="9"/>
  <c r="Y499" i="9"/>
  <c r="Y500" i="9"/>
  <c r="Y501" i="9"/>
  <c r="Y502" i="9"/>
  <c r="Y503" i="9"/>
  <c r="Y504" i="9"/>
  <c r="Y505" i="9"/>
  <c r="Y506" i="9"/>
  <c r="Y507" i="9"/>
  <c r="Y508" i="9"/>
  <c r="Y509" i="9"/>
  <c r="Y510" i="9"/>
  <c r="Y511" i="9"/>
  <c r="Y512" i="9"/>
  <c r="Y513" i="9"/>
  <c r="Y514" i="9"/>
  <c r="Y515" i="9"/>
  <c r="Y516" i="9"/>
  <c r="Y517" i="9"/>
  <c r="Y518" i="9"/>
  <c r="Y519" i="9"/>
  <c r="Y520" i="9"/>
  <c r="Y521" i="9"/>
  <c r="Y522" i="9"/>
  <c r="Y523" i="9"/>
  <c r="Y524" i="9"/>
  <c r="Y525" i="9"/>
  <c r="Y526" i="9"/>
  <c r="Y527" i="9"/>
  <c r="Y528" i="9"/>
  <c r="Y529" i="9"/>
  <c r="Y530" i="9"/>
  <c r="Y531" i="9"/>
  <c r="Y532" i="9"/>
  <c r="Y533" i="9"/>
  <c r="Y534" i="9"/>
  <c r="Y535" i="9"/>
  <c r="Y536" i="9"/>
  <c r="Y537" i="9"/>
  <c r="Y538" i="9"/>
  <c r="Y539" i="9"/>
  <c r="Y540" i="9"/>
  <c r="Y541" i="9"/>
  <c r="Y542" i="9"/>
  <c r="Y543" i="9"/>
  <c r="Y544" i="9"/>
  <c r="Y545" i="9"/>
  <c r="Y546" i="9"/>
  <c r="Y547" i="9"/>
  <c r="Y548" i="9"/>
  <c r="Y549" i="9"/>
  <c r="Y550" i="9"/>
  <c r="Y551" i="9"/>
  <c r="Y552" i="9"/>
  <c r="Y553" i="9"/>
  <c r="Y554" i="9"/>
  <c r="Y555" i="9"/>
  <c r="Y556" i="9"/>
  <c r="Y557" i="9"/>
  <c r="Y558" i="9"/>
  <c r="Y559" i="9"/>
  <c r="Y560" i="9"/>
  <c r="Y561" i="9"/>
  <c r="Y562" i="9"/>
  <c r="Y563" i="9"/>
  <c r="Y564" i="9"/>
  <c r="Y565" i="9"/>
  <c r="Y566" i="9"/>
  <c r="Y567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2" i="9"/>
  <c r="Z213" i="9"/>
  <c r="Z214" i="9"/>
  <c r="Z215" i="9"/>
  <c r="Z216" i="9"/>
  <c r="Z217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7" i="9"/>
  <c r="Z238" i="9"/>
  <c r="Z239" i="9"/>
  <c r="Z240" i="9"/>
  <c r="Z241" i="9"/>
  <c r="Z242" i="9"/>
  <c r="Z243" i="9"/>
  <c r="Z245" i="9"/>
  <c r="Z246" i="9"/>
  <c r="Z247" i="9"/>
  <c r="Z248" i="9"/>
  <c r="Z249" i="9"/>
  <c r="Z251" i="9"/>
  <c r="Z252" i="9"/>
  <c r="Z253" i="9"/>
  <c r="Z254" i="9"/>
  <c r="Z255" i="9"/>
  <c r="Z257" i="9"/>
  <c r="Z258" i="9"/>
  <c r="Z259" i="9"/>
  <c r="Z261" i="9"/>
  <c r="Z262" i="9"/>
  <c r="Z265" i="9"/>
  <c r="Z266" i="9"/>
  <c r="Z268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6" i="9"/>
  <c r="Z287" i="9"/>
  <c r="Z288" i="9"/>
  <c r="Z289" i="9"/>
  <c r="Z290" i="9"/>
  <c r="Z291" i="9"/>
  <c r="Z292" i="9"/>
  <c r="Z294" i="9"/>
  <c r="Z295" i="9"/>
  <c r="Z296" i="9"/>
  <c r="Z297" i="9"/>
  <c r="Z298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7" i="9"/>
  <c r="AA248" i="9"/>
  <c r="AA249" i="9"/>
  <c r="AA250" i="9"/>
  <c r="AA251" i="9"/>
  <c r="AA252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7" i="9"/>
  <c r="AA348" i="9"/>
  <c r="AA349" i="9"/>
  <c r="AA350" i="9"/>
  <c r="AA351" i="9"/>
  <c r="AA352" i="9"/>
  <c r="AA353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5" i="9"/>
  <c r="AA456" i="9"/>
  <c r="AA457" i="9"/>
  <c r="AA458" i="9"/>
  <c r="AA459" i="9"/>
  <c r="AA460" i="9"/>
  <c r="AA461" i="9"/>
  <c r="AA463" i="9"/>
  <c r="AA464" i="9"/>
  <c r="AA465" i="9"/>
  <c r="AA466" i="9"/>
  <c r="AA467" i="9"/>
  <c r="AA468" i="9"/>
  <c r="AA469" i="9"/>
  <c r="AA470" i="9"/>
  <c r="AA471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AB306" i="9"/>
  <c r="AB307" i="9"/>
  <c r="AB308" i="9"/>
  <c r="AB309" i="9"/>
  <c r="AB310" i="9"/>
  <c r="AB311" i="9"/>
  <c r="AB312" i="9"/>
  <c r="AB313" i="9"/>
  <c r="AB314" i="9"/>
  <c r="AB315" i="9"/>
  <c r="AB316" i="9"/>
  <c r="AB317" i="9"/>
  <c r="AB318" i="9"/>
  <c r="AB319" i="9"/>
  <c r="AB320" i="9"/>
  <c r="AB321" i="9"/>
  <c r="AB325" i="9"/>
  <c r="AB326" i="9"/>
  <c r="AB327" i="9"/>
  <c r="AB328" i="9"/>
  <c r="AB329" i="9"/>
  <c r="AB330" i="9"/>
  <c r="AB331" i="9"/>
  <c r="AB332" i="9"/>
  <c r="AB333" i="9"/>
  <c r="AB334" i="9"/>
  <c r="AB335" i="9"/>
  <c r="AB336" i="9"/>
  <c r="AB337" i="9"/>
  <c r="AB338" i="9"/>
  <c r="AB339" i="9"/>
  <c r="AB340" i="9"/>
  <c r="AB341" i="9"/>
  <c r="AB342" i="9"/>
  <c r="AB343" i="9"/>
  <c r="AB344" i="9"/>
  <c r="AB345" i="9"/>
  <c r="AB346" i="9"/>
  <c r="AB347" i="9"/>
  <c r="AB348" i="9"/>
  <c r="AB349" i="9"/>
  <c r="AB350" i="9"/>
  <c r="AB351" i="9"/>
  <c r="AB352" i="9"/>
  <c r="AB353" i="9"/>
  <c r="AB354" i="9"/>
  <c r="AB355" i="9"/>
  <c r="AB356" i="9"/>
  <c r="AB357" i="9"/>
  <c r="AB358" i="9"/>
  <c r="AB359" i="9"/>
  <c r="AB360" i="9"/>
  <c r="AB361" i="9"/>
  <c r="AB362" i="9"/>
  <c r="AB363" i="9"/>
  <c r="AB364" i="9"/>
  <c r="AB365" i="9"/>
  <c r="AB366" i="9"/>
  <c r="AB367" i="9"/>
  <c r="AB368" i="9"/>
  <c r="AB369" i="9"/>
  <c r="AB370" i="9"/>
  <c r="AB371" i="9"/>
  <c r="AB372" i="9"/>
  <c r="AB373" i="9"/>
  <c r="AB374" i="9"/>
  <c r="AB375" i="9"/>
  <c r="AB376" i="9"/>
  <c r="AB377" i="9"/>
  <c r="AB378" i="9"/>
  <c r="AB379" i="9"/>
  <c r="AB380" i="9"/>
  <c r="AB381" i="9"/>
  <c r="AB382" i="9"/>
  <c r="AB383" i="9"/>
  <c r="AB384" i="9"/>
  <c r="AB385" i="9"/>
  <c r="AB386" i="9"/>
  <c r="AB387" i="9"/>
  <c r="AB388" i="9"/>
  <c r="AB389" i="9"/>
  <c r="AB390" i="9"/>
  <c r="AB391" i="9"/>
  <c r="AB392" i="9"/>
  <c r="AB393" i="9"/>
  <c r="AB394" i="9"/>
  <c r="AB395" i="9"/>
  <c r="AB396" i="9"/>
  <c r="AB397" i="9"/>
  <c r="AB398" i="9"/>
  <c r="AB399" i="9"/>
  <c r="AB400" i="9"/>
  <c r="AB401" i="9"/>
  <c r="AB402" i="9"/>
  <c r="AB403" i="9"/>
  <c r="AB404" i="9"/>
  <c r="AB405" i="9"/>
  <c r="AB406" i="9"/>
  <c r="AB407" i="9"/>
  <c r="AB408" i="9"/>
  <c r="AB409" i="9"/>
  <c r="AB410" i="9"/>
  <c r="AB411" i="9"/>
  <c r="AB412" i="9"/>
  <c r="AB413" i="9"/>
  <c r="AB414" i="9"/>
  <c r="AB415" i="9"/>
  <c r="AB416" i="9"/>
  <c r="AB417" i="9"/>
  <c r="AB418" i="9"/>
  <c r="AB419" i="9"/>
  <c r="AB420" i="9"/>
  <c r="AB421" i="9"/>
  <c r="AB422" i="9"/>
  <c r="AB423" i="9"/>
  <c r="AB424" i="9"/>
  <c r="AB425" i="9"/>
  <c r="AB426" i="9"/>
  <c r="AB427" i="9"/>
  <c r="AB428" i="9"/>
  <c r="AB429" i="9"/>
  <c r="AB430" i="9"/>
  <c r="AB431" i="9"/>
  <c r="AB432" i="9"/>
  <c r="AB433" i="9"/>
  <c r="AB434" i="9"/>
  <c r="AB435" i="9"/>
  <c r="AB436" i="9"/>
  <c r="AB437" i="9"/>
  <c r="AB438" i="9"/>
  <c r="AB439" i="9"/>
  <c r="AB440" i="9"/>
  <c r="AB441" i="9"/>
  <c r="AB442" i="9"/>
  <c r="AB443" i="9"/>
  <c r="AB444" i="9"/>
  <c r="AB445" i="9"/>
  <c r="AB446" i="9"/>
  <c r="AB447" i="9"/>
  <c r="AB448" i="9"/>
  <c r="AB449" i="9"/>
  <c r="AB450" i="9"/>
  <c r="AB451" i="9"/>
  <c r="AB452" i="9"/>
  <c r="AB453" i="9"/>
  <c r="AB454" i="9"/>
  <c r="AB455" i="9"/>
  <c r="AB456" i="9"/>
  <c r="AB457" i="9"/>
  <c r="AB458" i="9"/>
  <c r="AB459" i="9"/>
  <c r="AB460" i="9"/>
  <c r="AB461" i="9"/>
  <c r="AB462" i="9"/>
  <c r="AB463" i="9"/>
  <c r="AB464" i="9"/>
  <c r="AB465" i="9"/>
  <c r="AB466" i="9"/>
  <c r="AB467" i="9"/>
  <c r="AB468" i="9"/>
  <c r="AB469" i="9"/>
  <c r="AB470" i="9"/>
  <c r="AB471" i="9"/>
  <c r="AB472" i="9"/>
  <c r="AB473" i="9"/>
  <c r="AB474" i="9"/>
  <c r="AB475" i="9"/>
  <c r="AB476" i="9"/>
  <c r="AB477" i="9"/>
  <c r="AB478" i="9"/>
  <c r="AB479" i="9"/>
  <c r="AB480" i="9"/>
  <c r="AB481" i="9"/>
  <c r="AB482" i="9"/>
  <c r="AB483" i="9"/>
  <c r="AB484" i="9"/>
  <c r="AB485" i="9"/>
  <c r="AB486" i="9"/>
  <c r="AB487" i="9"/>
  <c r="AB488" i="9"/>
  <c r="AB489" i="9"/>
  <c r="AB490" i="9"/>
  <c r="AB491" i="9"/>
  <c r="AB492" i="9"/>
  <c r="AB493" i="9"/>
  <c r="AB494" i="9"/>
  <c r="AB495" i="9"/>
  <c r="AB496" i="9"/>
  <c r="AB497" i="9"/>
  <c r="AB498" i="9"/>
  <c r="AB499" i="9"/>
  <c r="AB500" i="9"/>
  <c r="AB501" i="9"/>
  <c r="AB502" i="9"/>
  <c r="AB503" i="9"/>
  <c r="AB504" i="9"/>
  <c r="AB505" i="9"/>
  <c r="AB506" i="9"/>
  <c r="AB507" i="9"/>
  <c r="AB508" i="9"/>
  <c r="AB509" i="9"/>
  <c r="AB510" i="9"/>
  <c r="AB511" i="9"/>
  <c r="AB512" i="9"/>
  <c r="AB513" i="9"/>
  <c r="AB514" i="9"/>
  <c r="AB515" i="9"/>
  <c r="AB516" i="9"/>
  <c r="AB517" i="9"/>
  <c r="AB518" i="9"/>
  <c r="AB519" i="9"/>
  <c r="AB520" i="9"/>
  <c r="AB521" i="9"/>
  <c r="AB522" i="9"/>
  <c r="AB523" i="9"/>
  <c r="AB524" i="9"/>
  <c r="AB525" i="9"/>
  <c r="AB526" i="9"/>
  <c r="AB527" i="9"/>
  <c r="AB528" i="9"/>
  <c r="AB529" i="9"/>
  <c r="AB530" i="9"/>
  <c r="AB531" i="9"/>
  <c r="AB532" i="9"/>
  <c r="AB533" i="9"/>
  <c r="AB534" i="9"/>
  <c r="AB535" i="9"/>
  <c r="AB536" i="9"/>
  <c r="AB537" i="9"/>
  <c r="AB538" i="9"/>
  <c r="AB539" i="9"/>
  <c r="AB540" i="9"/>
  <c r="AB541" i="9"/>
  <c r="AB542" i="9"/>
  <c r="AB543" i="9"/>
  <c r="AB544" i="9"/>
  <c r="AB545" i="9"/>
  <c r="AB546" i="9"/>
  <c r="AB547" i="9"/>
  <c r="AB548" i="9"/>
  <c r="AB549" i="9"/>
  <c r="AB550" i="9"/>
  <c r="AB551" i="9"/>
  <c r="AB552" i="9"/>
  <c r="AB553" i="9"/>
  <c r="AB554" i="9"/>
  <c r="AB555" i="9"/>
  <c r="AB556" i="9"/>
  <c r="AB557" i="9"/>
  <c r="AB558" i="9"/>
  <c r="AB559" i="9"/>
  <c r="AB560" i="9"/>
  <c r="AB561" i="9"/>
  <c r="AB562" i="9"/>
  <c r="AB563" i="9"/>
  <c r="AB564" i="9"/>
  <c r="AB565" i="9"/>
  <c r="AB566" i="9"/>
  <c r="AB567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C200" i="9"/>
  <c r="AC201" i="9"/>
  <c r="AC202" i="9"/>
  <c r="AC203" i="9"/>
  <c r="AC204" i="9"/>
  <c r="AC205" i="9"/>
  <c r="AC206" i="9"/>
  <c r="AC207" i="9"/>
  <c r="AC208" i="9"/>
  <c r="AC209" i="9"/>
  <c r="AC210" i="9"/>
  <c r="AC211" i="9"/>
  <c r="AC212" i="9"/>
  <c r="AC213" i="9"/>
  <c r="AC214" i="9"/>
  <c r="AC215" i="9"/>
  <c r="AC216" i="9"/>
  <c r="AC217" i="9"/>
  <c r="AC218" i="9"/>
  <c r="AC219" i="9"/>
  <c r="AC220" i="9"/>
  <c r="AC221" i="9"/>
  <c r="AC222" i="9"/>
  <c r="AC223" i="9"/>
  <c r="AC224" i="9"/>
  <c r="AC225" i="9"/>
  <c r="AC226" i="9"/>
  <c r="AC227" i="9"/>
  <c r="AC228" i="9"/>
  <c r="AC229" i="9"/>
  <c r="AC230" i="9"/>
  <c r="AC231" i="9"/>
  <c r="AC232" i="9"/>
  <c r="AC233" i="9"/>
  <c r="AC234" i="9"/>
  <c r="AC235" i="9"/>
  <c r="AC236" i="9"/>
  <c r="AC237" i="9"/>
  <c r="AC238" i="9"/>
  <c r="AC239" i="9"/>
  <c r="AC240" i="9"/>
  <c r="AC241" i="9"/>
  <c r="AC242" i="9"/>
  <c r="AC243" i="9"/>
  <c r="AC244" i="9"/>
  <c r="AC245" i="9"/>
  <c r="AC246" i="9"/>
  <c r="AC247" i="9"/>
  <c r="AC248" i="9"/>
  <c r="AC249" i="9"/>
  <c r="AC250" i="9"/>
  <c r="AC251" i="9"/>
  <c r="AC252" i="9"/>
  <c r="AC253" i="9"/>
  <c r="AC254" i="9"/>
  <c r="AC255" i="9"/>
  <c r="AC256" i="9"/>
  <c r="AC257" i="9"/>
  <c r="AC258" i="9"/>
  <c r="AC259" i="9"/>
  <c r="AC260" i="9"/>
  <c r="AC261" i="9"/>
  <c r="AC262" i="9"/>
  <c r="AC263" i="9"/>
  <c r="AC264" i="9"/>
  <c r="AC265" i="9"/>
  <c r="AC266" i="9"/>
  <c r="AC267" i="9"/>
  <c r="AC268" i="9"/>
  <c r="AC269" i="9"/>
  <c r="AC270" i="9"/>
  <c r="AC271" i="9"/>
  <c r="AC272" i="9"/>
  <c r="AC273" i="9"/>
  <c r="AC274" i="9"/>
  <c r="AC275" i="9"/>
  <c r="AC276" i="9"/>
  <c r="AC277" i="9"/>
  <c r="AC278" i="9"/>
  <c r="AC279" i="9"/>
  <c r="AC280" i="9"/>
  <c r="AC281" i="9"/>
  <c r="AC282" i="9"/>
  <c r="AC283" i="9"/>
  <c r="AC284" i="9"/>
  <c r="AC285" i="9"/>
  <c r="AC286" i="9"/>
  <c r="AC287" i="9"/>
  <c r="AC288" i="9"/>
  <c r="AC289" i="9"/>
  <c r="AC290" i="9"/>
  <c r="AC291" i="9"/>
  <c r="AC292" i="9"/>
  <c r="AC293" i="9"/>
  <c r="AC294" i="9"/>
  <c r="AC295" i="9"/>
  <c r="AC296" i="9"/>
  <c r="AC297" i="9"/>
  <c r="AC298" i="9"/>
  <c r="AC299" i="9"/>
  <c r="AC300" i="9"/>
  <c r="AC301" i="9"/>
  <c r="AC302" i="9"/>
  <c r="AC303" i="9"/>
  <c r="AC304" i="9"/>
  <c r="AC305" i="9"/>
  <c r="AC306" i="9"/>
  <c r="AC307" i="9"/>
  <c r="AC308" i="9"/>
  <c r="AC309" i="9"/>
  <c r="AC310" i="9"/>
  <c r="AC311" i="9"/>
  <c r="AC312" i="9"/>
  <c r="AC313" i="9"/>
  <c r="AC314" i="9"/>
  <c r="AC315" i="9"/>
  <c r="AC316" i="9"/>
  <c r="AC317" i="9"/>
  <c r="AC318" i="9"/>
  <c r="AC319" i="9"/>
  <c r="AC320" i="9"/>
  <c r="AC321" i="9"/>
  <c r="AC322" i="9"/>
  <c r="AC323" i="9"/>
  <c r="AC324" i="9"/>
  <c r="AC325" i="9"/>
  <c r="AC326" i="9"/>
  <c r="AC327" i="9"/>
  <c r="AC328" i="9"/>
  <c r="AC329" i="9"/>
  <c r="AC330" i="9"/>
  <c r="AC331" i="9"/>
  <c r="AC332" i="9"/>
  <c r="AC333" i="9"/>
  <c r="AC334" i="9"/>
  <c r="AC335" i="9"/>
  <c r="AC336" i="9"/>
  <c r="AC337" i="9"/>
  <c r="AC338" i="9"/>
  <c r="AC339" i="9"/>
  <c r="AC340" i="9"/>
  <c r="AC341" i="9"/>
  <c r="AC342" i="9"/>
  <c r="AC343" i="9"/>
  <c r="AC344" i="9"/>
  <c r="AC345" i="9"/>
  <c r="AC346" i="9"/>
  <c r="AC347" i="9"/>
  <c r="AC348" i="9"/>
  <c r="AC349" i="9"/>
  <c r="AC350" i="9"/>
  <c r="AC351" i="9"/>
  <c r="AC352" i="9"/>
  <c r="AC353" i="9"/>
  <c r="AC354" i="9"/>
  <c r="AC355" i="9"/>
  <c r="AC356" i="9"/>
  <c r="AC357" i="9"/>
  <c r="AC358" i="9"/>
  <c r="AC359" i="9"/>
  <c r="AC360" i="9"/>
  <c r="AC361" i="9"/>
  <c r="AC362" i="9"/>
  <c r="AC363" i="9"/>
  <c r="AC364" i="9"/>
  <c r="AC365" i="9"/>
  <c r="AC366" i="9"/>
  <c r="AC367" i="9"/>
  <c r="AC368" i="9"/>
  <c r="AC369" i="9"/>
  <c r="AC370" i="9"/>
  <c r="AC371" i="9"/>
  <c r="AC372" i="9"/>
  <c r="AC373" i="9"/>
  <c r="AC374" i="9"/>
  <c r="AC375" i="9"/>
  <c r="AC376" i="9"/>
  <c r="AC377" i="9"/>
  <c r="AC378" i="9"/>
  <c r="AC379" i="9"/>
  <c r="AC380" i="9"/>
  <c r="AC381" i="9"/>
  <c r="AC382" i="9"/>
  <c r="AC383" i="9"/>
  <c r="AC384" i="9"/>
  <c r="AC385" i="9"/>
  <c r="AC386" i="9"/>
  <c r="AC387" i="9"/>
  <c r="AC388" i="9"/>
  <c r="AC389" i="9"/>
  <c r="AC390" i="9"/>
  <c r="AC391" i="9"/>
  <c r="AC392" i="9"/>
  <c r="AC393" i="9"/>
  <c r="AC394" i="9"/>
  <c r="AC395" i="9"/>
  <c r="AC396" i="9"/>
  <c r="AC397" i="9"/>
  <c r="AC398" i="9"/>
  <c r="AC399" i="9"/>
  <c r="AC400" i="9"/>
  <c r="AC401" i="9"/>
  <c r="AC402" i="9"/>
  <c r="AC403" i="9"/>
  <c r="AC404" i="9"/>
  <c r="AC405" i="9"/>
  <c r="AC406" i="9"/>
  <c r="AC407" i="9"/>
  <c r="AC408" i="9"/>
  <c r="AC409" i="9"/>
  <c r="AC410" i="9"/>
  <c r="AC411" i="9"/>
  <c r="AC412" i="9"/>
  <c r="AC413" i="9"/>
  <c r="AC414" i="9"/>
  <c r="AC415" i="9"/>
  <c r="AC416" i="9"/>
  <c r="AC417" i="9"/>
  <c r="AC418" i="9"/>
  <c r="AC419" i="9"/>
  <c r="AC420" i="9"/>
  <c r="AC421" i="9"/>
  <c r="AC422" i="9"/>
  <c r="AC423" i="9"/>
  <c r="AC424" i="9"/>
  <c r="AC425" i="9"/>
  <c r="AC426" i="9"/>
  <c r="AC427" i="9"/>
  <c r="AC428" i="9"/>
  <c r="AC429" i="9"/>
  <c r="AC430" i="9"/>
  <c r="AC431" i="9"/>
  <c r="AC432" i="9"/>
  <c r="AC433" i="9"/>
  <c r="AC434" i="9"/>
  <c r="AC435" i="9"/>
  <c r="AC436" i="9"/>
  <c r="AC437" i="9"/>
  <c r="AC438" i="9"/>
  <c r="AC439" i="9"/>
  <c r="AC440" i="9"/>
  <c r="AC441" i="9"/>
  <c r="AC442" i="9"/>
  <c r="AC443" i="9"/>
  <c r="AC444" i="9"/>
  <c r="AC445" i="9"/>
  <c r="AC446" i="9"/>
  <c r="AC447" i="9"/>
  <c r="AC448" i="9"/>
  <c r="AC449" i="9"/>
  <c r="AC450" i="9"/>
  <c r="AC451" i="9"/>
  <c r="AC452" i="9"/>
  <c r="AC453" i="9"/>
  <c r="AC454" i="9"/>
  <c r="AC455" i="9"/>
  <c r="AC456" i="9"/>
  <c r="AC457" i="9"/>
  <c r="AC458" i="9"/>
  <c r="AC459" i="9"/>
  <c r="AC460" i="9"/>
  <c r="AC461" i="9"/>
  <c r="AC462" i="9"/>
  <c r="AC463" i="9"/>
  <c r="AC464" i="9"/>
  <c r="AC465" i="9"/>
  <c r="AC466" i="9"/>
  <c r="AC467" i="9"/>
  <c r="AC468" i="9"/>
  <c r="AC469" i="9"/>
  <c r="AC470" i="9"/>
  <c r="AC471" i="9"/>
  <c r="AC472" i="9"/>
  <c r="AC473" i="9"/>
  <c r="AC474" i="9"/>
  <c r="AC475" i="9"/>
  <c r="AC476" i="9"/>
  <c r="AC477" i="9"/>
  <c r="AC478" i="9"/>
  <c r="AC479" i="9"/>
  <c r="AC480" i="9"/>
  <c r="AC481" i="9"/>
  <c r="AC482" i="9"/>
  <c r="AC483" i="9"/>
  <c r="AC484" i="9"/>
  <c r="AC485" i="9"/>
  <c r="AC486" i="9"/>
  <c r="AC487" i="9"/>
  <c r="AC488" i="9"/>
  <c r="AC489" i="9"/>
  <c r="AC490" i="9"/>
  <c r="AC491" i="9"/>
  <c r="AC492" i="9"/>
  <c r="AC493" i="9"/>
  <c r="AC494" i="9"/>
  <c r="AC495" i="9"/>
  <c r="AC496" i="9"/>
  <c r="AC497" i="9"/>
  <c r="AC498" i="9"/>
  <c r="AC499" i="9"/>
  <c r="AC500" i="9"/>
  <c r="AC501" i="9"/>
  <c r="AC502" i="9"/>
  <c r="AC503" i="9"/>
  <c r="AC504" i="9"/>
  <c r="AC505" i="9"/>
  <c r="AC506" i="9"/>
  <c r="AC507" i="9"/>
  <c r="AC508" i="9"/>
  <c r="AC509" i="9"/>
  <c r="AC510" i="9"/>
  <c r="AC511" i="9"/>
  <c r="AC512" i="9"/>
  <c r="AC513" i="9"/>
  <c r="AC514" i="9"/>
  <c r="AC515" i="9"/>
  <c r="AC516" i="9"/>
  <c r="AC517" i="9"/>
  <c r="AC518" i="9"/>
  <c r="AC519" i="9"/>
  <c r="AC520" i="9"/>
  <c r="AC521" i="9"/>
  <c r="AC522" i="9"/>
  <c r="AC523" i="9"/>
  <c r="AC524" i="9"/>
  <c r="AC525" i="9"/>
  <c r="AC526" i="9"/>
  <c r="AC527" i="9"/>
  <c r="AC528" i="9"/>
  <c r="AC529" i="9"/>
  <c r="AC530" i="9"/>
  <c r="AC531" i="9"/>
  <c r="AC532" i="9"/>
  <c r="AC533" i="9"/>
  <c r="AC534" i="9"/>
  <c r="AC535" i="9"/>
  <c r="AC536" i="9"/>
  <c r="AC537" i="9"/>
  <c r="AC538" i="9"/>
  <c r="AC539" i="9"/>
  <c r="AC540" i="9"/>
  <c r="AC541" i="9"/>
  <c r="AC542" i="9"/>
  <c r="AC543" i="9"/>
  <c r="AC544" i="9"/>
  <c r="AC545" i="9"/>
  <c r="AC546" i="9"/>
  <c r="AC547" i="9"/>
  <c r="AC548" i="9"/>
  <c r="AC549" i="9"/>
  <c r="AC550" i="9"/>
  <c r="AC551" i="9"/>
  <c r="AC552" i="9"/>
  <c r="AC553" i="9"/>
  <c r="AC554" i="9"/>
  <c r="AC555" i="9"/>
  <c r="AC556" i="9"/>
  <c r="AC557" i="9"/>
  <c r="AC558" i="9"/>
  <c r="AC559" i="9"/>
  <c r="AC560" i="9"/>
  <c r="AC561" i="9"/>
  <c r="AC562" i="9"/>
  <c r="AC563" i="9"/>
  <c r="AC564" i="9"/>
  <c r="AC565" i="9"/>
  <c r="AC566" i="9"/>
  <c r="AC567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9" i="9"/>
  <c r="AD370" i="9"/>
  <c r="AD371" i="9"/>
  <c r="AD372" i="9"/>
  <c r="AD374" i="9"/>
  <c r="AD375" i="9"/>
  <c r="AD376" i="9"/>
  <c r="AD377" i="9"/>
  <c r="AD378" i="9"/>
  <c r="AD379" i="9"/>
  <c r="AD380" i="9"/>
  <c r="AD381" i="9"/>
  <c r="AD384" i="9"/>
  <c r="AD385" i="9"/>
  <c r="AD387" i="9"/>
  <c r="AD389" i="9"/>
  <c r="AD390" i="9"/>
  <c r="AD391" i="9"/>
  <c r="AD392" i="9"/>
  <c r="AD393" i="9"/>
  <c r="AD394" i="9"/>
  <c r="AD395" i="9"/>
  <c r="AD396" i="9"/>
  <c r="AD397" i="9"/>
  <c r="AD398" i="9"/>
  <c r="AD399" i="9"/>
  <c r="AD402" i="9"/>
  <c r="AD403" i="9"/>
  <c r="AD404" i="9"/>
  <c r="AD405" i="9"/>
  <c r="AD407" i="9"/>
  <c r="AD408" i="9"/>
  <c r="AD409" i="9"/>
  <c r="AD410" i="9"/>
  <c r="AD411" i="9"/>
  <c r="AD412" i="9"/>
  <c r="AD414" i="9"/>
  <c r="AD415" i="9"/>
  <c r="AD416" i="9"/>
  <c r="AD419" i="9"/>
  <c r="AD423" i="9"/>
  <c r="AD424" i="9"/>
  <c r="AD425" i="9"/>
  <c r="AD426" i="9"/>
  <c r="AD427" i="9"/>
  <c r="AD430" i="9"/>
  <c r="AD431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4" i="9"/>
  <c r="AD456" i="9"/>
  <c r="AD457" i="9"/>
  <c r="AD458" i="9"/>
  <c r="AD459" i="9"/>
  <c r="AD460" i="9"/>
  <c r="AD462" i="9"/>
  <c r="AD463" i="9"/>
  <c r="AD464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E200" i="9"/>
  <c r="AE201" i="9"/>
  <c r="AE202" i="9"/>
  <c r="AE203" i="9"/>
  <c r="AE204" i="9"/>
  <c r="AE205" i="9"/>
  <c r="AE206" i="9"/>
  <c r="AE207" i="9"/>
  <c r="AE208" i="9"/>
  <c r="AE209" i="9"/>
  <c r="AE210" i="9"/>
  <c r="AE211" i="9"/>
  <c r="AE212" i="9"/>
  <c r="AE213" i="9"/>
  <c r="AE214" i="9"/>
  <c r="AE215" i="9"/>
  <c r="AE216" i="9"/>
  <c r="AE217" i="9"/>
  <c r="AE218" i="9"/>
  <c r="AE219" i="9"/>
  <c r="AE220" i="9"/>
  <c r="AE221" i="9"/>
  <c r="AE222" i="9"/>
  <c r="AE223" i="9"/>
  <c r="AE224" i="9"/>
  <c r="AE225" i="9"/>
  <c r="AE226" i="9"/>
  <c r="AE227" i="9"/>
  <c r="AE228" i="9"/>
  <c r="AE229" i="9"/>
  <c r="AE230" i="9"/>
  <c r="AE231" i="9"/>
  <c r="AE232" i="9"/>
  <c r="AE233" i="9"/>
  <c r="AE234" i="9"/>
  <c r="AE235" i="9"/>
  <c r="AE236" i="9"/>
  <c r="AE237" i="9"/>
  <c r="AE238" i="9"/>
  <c r="AE239" i="9"/>
  <c r="AE240" i="9"/>
  <c r="AE241" i="9"/>
  <c r="AE242" i="9"/>
  <c r="AE243" i="9"/>
  <c r="AE244" i="9"/>
  <c r="AE245" i="9"/>
  <c r="AE246" i="9"/>
  <c r="AE247" i="9"/>
  <c r="AE248" i="9"/>
  <c r="AE249" i="9"/>
  <c r="AE250" i="9"/>
  <c r="AE251" i="9"/>
  <c r="AE252" i="9"/>
  <c r="AE253" i="9"/>
  <c r="AE254" i="9"/>
  <c r="AE255" i="9"/>
  <c r="AE256" i="9"/>
  <c r="AE257" i="9"/>
  <c r="AE258" i="9"/>
  <c r="AE259" i="9"/>
  <c r="AE260" i="9"/>
  <c r="AE261" i="9"/>
  <c r="AE262" i="9"/>
  <c r="AE263" i="9"/>
  <c r="AE264" i="9"/>
  <c r="AE265" i="9"/>
  <c r="AE266" i="9"/>
  <c r="AE267" i="9"/>
  <c r="AE268" i="9"/>
  <c r="AE269" i="9"/>
  <c r="AE270" i="9"/>
  <c r="AE271" i="9"/>
  <c r="AE272" i="9"/>
  <c r="AE273" i="9"/>
  <c r="AE274" i="9"/>
  <c r="AE275" i="9"/>
  <c r="AE276" i="9"/>
  <c r="AE277" i="9"/>
  <c r="AE278" i="9"/>
  <c r="AE279" i="9"/>
  <c r="AE280" i="9"/>
  <c r="AE281" i="9"/>
  <c r="AE282" i="9"/>
  <c r="AE283" i="9"/>
  <c r="AE284" i="9"/>
  <c r="AE285" i="9"/>
  <c r="AE286" i="9"/>
  <c r="AE287" i="9"/>
  <c r="AE288" i="9"/>
  <c r="AE289" i="9"/>
  <c r="AE290" i="9"/>
  <c r="AE291" i="9"/>
  <c r="AE292" i="9"/>
  <c r="AE293" i="9"/>
  <c r="AE294" i="9"/>
  <c r="AE295" i="9"/>
  <c r="AE296" i="9"/>
  <c r="AE297" i="9"/>
  <c r="AE298" i="9"/>
  <c r="AE299" i="9"/>
  <c r="AE300" i="9"/>
  <c r="AE301" i="9"/>
  <c r="AE302" i="9"/>
  <c r="AE303" i="9"/>
  <c r="AE304" i="9"/>
  <c r="AE305" i="9"/>
  <c r="AE306" i="9"/>
  <c r="AE307" i="9"/>
  <c r="AE308" i="9"/>
  <c r="AE309" i="9"/>
  <c r="AE310" i="9"/>
  <c r="AE311" i="9"/>
  <c r="AE312" i="9"/>
  <c r="AE313" i="9"/>
  <c r="AE314" i="9"/>
  <c r="AE315" i="9"/>
  <c r="AE316" i="9"/>
  <c r="AE317" i="9"/>
  <c r="AE318" i="9"/>
  <c r="AE319" i="9"/>
  <c r="AE320" i="9"/>
  <c r="AE321" i="9"/>
  <c r="AE322" i="9"/>
  <c r="AE323" i="9"/>
  <c r="AE324" i="9"/>
  <c r="AE325" i="9"/>
  <c r="AE326" i="9"/>
  <c r="AE327" i="9"/>
  <c r="AE328" i="9"/>
  <c r="AE329" i="9"/>
  <c r="AE330" i="9"/>
  <c r="AE331" i="9"/>
  <c r="AE332" i="9"/>
  <c r="AE333" i="9"/>
  <c r="AE334" i="9"/>
  <c r="AE335" i="9"/>
  <c r="AE336" i="9"/>
  <c r="AE337" i="9"/>
  <c r="AE338" i="9"/>
  <c r="AE339" i="9"/>
  <c r="AE340" i="9"/>
  <c r="AE341" i="9"/>
  <c r="AE342" i="9"/>
  <c r="AE343" i="9"/>
  <c r="AE344" i="9"/>
  <c r="AE345" i="9"/>
  <c r="AE346" i="9"/>
  <c r="AE347" i="9"/>
  <c r="AE348" i="9"/>
  <c r="AE349" i="9"/>
  <c r="AE350" i="9"/>
  <c r="AE351" i="9"/>
  <c r="AE352" i="9"/>
  <c r="AE353" i="9"/>
  <c r="AE354" i="9"/>
  <c r="AE355" i="9"/>
  <c r="AE356" i="9"/>
  <c r="AE357" i="9"/>
  <c r="AE358" i="9"/>
  <c r="AE359" i="9"/>
  <c r="AE360" i="9"/>
  <c r="AE361" i="9"/>
  <c r="AE362" i="9"/>
  <c r="AE363" i="9"/>
  <c r="AE364" i="9"/>
  <c r="AE365" i="9"/>
  <c r="AE366" i="9"/>
  <c r="AE367" i="9"/>
  <c r="AE368" i="9"/>
  <c r="AE369" i="9"/>
  <c r="AE370" i="9"/>
  <c r="AE371" i="9"/>
  <c r="AE372" i="9"/>
  <c r="AE373" i="9"/>
  <c r="AE374" i="9"/>
  <c r="AE375" i="9"/>
  <c r="AE376" i="9"/>
  <c r="AE377" i="9"/>
  <c r="AE378" i="9"/>
  <c r="AE379" i="9"/>
  <c r="AE380" i="9"/>
  <c r="AE381" i="9"/>
  <c r="AE382" i="9"/>
  <c r="AE383" i="9"/>
  <c r="AE384" i="9"/>
  <c r="AE385" i="9"/>
  <c r="AE386" i="9"/>
  <c r="AE387" i="9"/>
  <c r="AE388" i="9"/>
  <c r="AE389" i="9"/>
  <c r="AE391" i="9"/>
  <c r="AE392" i="9"/>
  <c r="AE393" i="9"/>
  <c r="AE394" i="9"/>
  <c r="AE395" i="9"/>
  <c r="AE396" i="9"/>
  <c r="AE397" i="9"/>
  <c r="AE398" i="9"/>
  <c r="AE399" i="9"/>
  <c r="AE400" i="9"/>
  <c r="AE401" i="9"/>
  <c r="AE402" i="9"/>
  <c r="AE403" i="9"/>
  <c r="AE404" i="9"/>
  <c r="AE405" i="9"/>
  <c r="AE406" i="9"/>
  <c r="AE408" i="9"/>
  <c r="AE409" i="9"/>
  <c r="AE410" i="9"/>
  <c r="AE411" i="9"/>
  <c r="AE412" i="9"/>
  <c r="AE413" i="9"/>
  <c r="AE414" i="9"/>
  <c r="AE415" i="9"/>
  <c r="AE416" i="9"/>
  <c r="AE417" i="9"/>
  <c r="AE418" i="9"/>
  <c r="AE419" i="9"/>
  <c r="AE420" i="9"/>
  <c r="AE421" i="9"/>
  <c r="AE422" i="9"/>
  <c r="AE424" i="9"/>
  <c r="AE425" i="9"/>
  <c r="AE426" i="9"/>
  <c r="AE427" i="9"/>
  <c r="AE428" i="9"/>
  <c r="AE429" i="9"/>
  <c r="AE430" i="9"/>
  <c r="AE431" i="9"/>
  <c r="AE432" i="9"/>
  <c r="AE434" i="9"/>
  <c r="AE435" i="9"/>
  <c r="AE436" i="9"/>
  <c r="AE437" i="9"/>
  <c r="AE438" i="9"/>
  <c r="AE439" i="9"/>
  <c r="AE440" i="9"/>
  <c r="AE442" i="9"/>
  <c r="AE443" i="9"/>
  <c r="AE444" i="9"/>
  <c r="AE445" i="9"/>
  <c r="AE446" i="9"/>
  <c r="AE447" i="9"/>
  <c r="AE448" i="9"/>
  <c r="AE449" i="9"/>
  <c r="AE450" i="9"/>
  <c r="AE451" i="9"/>
  <c r="AE452" i="9"/>
  <c r="AE453" i="9"/>
  <c r="AE454" i="9"/>
  <c r="AE455" i="9"/>
  <c r="AE456" i="9"/>
  <c r="AE457" i="9"/>
  <c r="AE458" i="9"/>
  <c r="AE459" i="9"/>
  <c r="AE460" i="9"/>
  <c r="AE461" i="9"/>
  <c r="AE462" i="9"/>
  <c r="AE463" i="9"/>
  <c r="AE464" i="9"/>
  <c r="AE465" i="9"/>
  <c r="AE466" i="9"/>
  <c r="AE467" i="9"/>
  <c r="AE468" i="9"/>
  <c r="AE469" i="9"/>
  <c r="AE470" i="9"/>
  <c r="AE471" i="9"/>
  <c r="AE472" i="9"/>
  <c r="AE473" i="9"/>
  <c r="AE474" i="9"/>
  <c r="AE475" i="9"/>
  <c r="AE476" i="9"/>
  <c r="AE477" i="9"/>
  <c r="AE478" i="9"/>
  <c r="AE479" i="9"/>
  <c r="AE480" i="9"/>
  <c r="AE481" i="9"/>
  <c r="AE482" i="9"/>
  <c r="AE483" i="9"/>
  <c r="AE484" i="9"/>
  <c r="AE485" i="9"/>
  <c r="AE486" i="9"/>
  <c r="AE487" i="9"/>
  <c r="AE488" i="9"/>
  <c r="AE489" i="9"/>
  <c r="AE490" i="9"/>
  <c r="AE491" i="9"/>
  <c r="AE492" i="9"/>
  <c r="AE493" i="9"/>
  <c r="AE494" i="9"/>
  <c r="AE495" i="9"/>
  <c r="AE496" i="9"/>
  <c r="AE497" i="9"/>
  <c r="AE498" i="9"/>
  <c r="AE499" i="9"/>
  <c r="AE500" i="9"/>
  <c r="AE501" i="9"/>
  <c r="AE502" i="9"/>
  <c r="AE503" i="9"/>
  <c r="AE504" i="9"/>
  <c r="AE505" i="9"/>
  <c r="AE506" i="9"/>
  <c r="AE507" i="9"/>
  <c r="AE508" i="9"/>
  <c r="AE509" i="9"/>
  <c r="AE510" i="9"/>
  <c r="AE511" i="9"/>
  <c r="AE512" i="9"/>
  <c r="AE513" i="9"/>
  <c r="AE514" i="9"/>
  <c r="AE515" i="9"/>
  <c r="AE516" i="9"/>
  <c r="AE517" i="9"/>
  <c r="AE518" i="9"/>
  <c r="AE519" i="9"/>
  <c r="AE520" i="9"/>
  <c r="AE522" i="9"/>
  <c r="AE523" i="9"/>
  <c r="AE524" i="9"/>
  <c r="AE525" i="9"/>
  <c r="AE526" i="9"/>
  <c r="AE527" i="9"/>
  <c r="AE528" i="9"/>
  <c r="AE529" i="9"/>
  <c r="AE530" i="9"/>
  <c r="AE531" i="9"/>
  <c r="AE532" i="9"/>
  <c r="AE533" i="9"/>
  <c r="AE534" i="9"/>
  <c r="AE535" i="9"/>
  <c r="AE536" i="9"/>
  <c r="AE537" i="9"/>
  <c r="AE538" i="9"/>
  <c r="AE539" i="9"/>
  <c r="AE540" i="9"/>
  <c r="AE541" i="9"/>
  <c r="AE542" i="9"/>
  <c r="AE543" i="9"/>
  <c r="AE544" i="9"/>
  <c r="AE545" i="9"/>
  <c r="AE546" i="9"/>
  <c r="AE547" i="9"/>
  <c r="AE548" i="9"/>
  <c r="AE549" i="9"/>
  <c r="AE550" i="9"/>
  <c r="AE551" i="9"/>
  <c r="AE552" i="9"/>
  <c r="AE553" i="9"/>
  <c r="AE554" i="9"/>
  <c r="AE555" i="9"/>
  <c r="AE556" i="9"/>
  <c r="AE557" i="9"/>
  <c r="AE558" i="9"/>
  <c r="AE559" i="9"/>
  <c r="AE560" i="9"/>
  <c r="AE561" i="9"/>
  <c r="AE562" i="9"/>
  <c r="AE563" i="9"/>
  <c r="AE564" i="9"/>
  <c r="AE565" i="9"/>
  <c r="AE566" i="9"/>
  <c r="AE567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2" i="9"/>
  <c r="AF253" i="9"/>
  <c r="AF254" i="9"/>
  <c r="AF256" i="9"/>
  <c r="AF257" i="9"/>
  <c r="AF258" i="9"/>
  <c r="AF259" i="9"/>
  <c r="AF260" i="9"/>
  <c r="AF261" i="9"/>
  <c r="AF262" i="9"/>
  <c r="AF263" i="9"/>
  <c r="AF264" i="9"/>
  <c r="AF266" i="9"/>
  <c r="AF267" i="9"/>
  <c r="AF268" i="9"/>
  <c r="AF269" i="9"/>
  <c r="AF270" i="9"/>
  <c r="AF271" i="9"/>
  <c r="AF272" i="9"/>
  <c r="AF273" i="9"/>
  <c r="AF275" i="9"/>
  <c r="AF276" i="9"/>
  <c r="AF277" i="9"/>
  <c r="AF278" i="9"/>
  <c r="AF279" i="9"/>
  <c r="AF281" i="9"/>
  <c r="AF282" i="9"/>
  <c r="AF283" i="9"/>
  <c r="AF284" i="9"/>
  <c r="AF285" i="9"/>
  <c r="AF286" i="9"/>
  <c r="AF287" i="9"/>
  <c r="AF288" i="9"/>
  <c r="AF290" i="9"/>
  <c r="AF291" i="9"/>
  <c r="AF292" i="9"/>
  <c r="AF293" i="9"/>
  <c r="AF295" i="9"/>
  <c r="AF296" i="9"/>
  <c r="AF297" i="9"/>
  <c r="AF298" i="9"/>
  <c r="AF299" i="9"/>
  <c r="AF301" i="9"/>
  <c r="AF302" i="9"/>
  <c r="AF303" i="9"/>
  <c r="AF304" i="9"/>
  <c r="AF305" i="9"/>
  <c r="AF306" i="9"/>
  <c r="AF307" i="9"/>
  <c r="AF308" i="9"/>
  <c r="AF309" i="9"/>
  <c r="AF310" i="9"/>
  <c r="AF311" i="9"/>
  <c r="AF312" i="9"/>
  <c r="AF313" i="9"/>
  <c r="AF314" i="9"/>
  <c r="AF315" i="9"/>
  <c r="AF316" i="9"/>
  <c r="AF317" i="9"/>
  <c r="AF318" i="9"/>
  <c r="AF319" i="9"/>
  <c r="AF320" i="9"/>
  <c r="AF321" i="9"/>
  <c r="AF325" i="9"/>
  <c r="AF326" i="9"/>
  <c r="AF327" i="9"/>
  <c r="AF328" i="9"/>
  <c r="AF329" i="9"/>
  <c r="AF330" i="9"/>
  <c r="AF331" i="9"/>
  <c r="AF332" i="9"/>
  <c r="AF333" i="9"/>
  <c r="AF334" i="9"/>
  <c r="AF335" i="9"/>
  <c r="AF336" i="9"/>
  <c r="AF337" i="9"/>
  <c r="AF338" i="9"/>
  <c r="AF339" i="9"/>
  <c r="AF340" i="9"/>
  <c r="AF341" i="9"/>
  <c r="AF342" i="9"/>
  <c r="AF343" i="9"/>
  <c r="AF344" i="9"/>
  <c r="AF345" i="9"/>
  <c r="AF346" i="9"/>
  <c r="AF347" i="9"/>
  <c r="AF348" i="9"/>
  <c r="AF349" i="9"/>
  <c r="AF350" i="9"/>
  <c r="AF351" i="9"/>
  <c r="AF352" i="9"/>
  <c r="AF353" i="9"/>
  <c r="AF354" i="9"/>
  <c r="AF355" i="9"/>
  <c r="AF356" i="9"/>
  <c r="AF357" i="9"/>
  <c r="AF358" i="9"/>
  <c r="AF359" i="9"/>
  <c r="AF360" i="9"/>
  <c r="AF361" i="9"/>
  <c r="AF362" i="9"/>
  <c r="AF363" i="9"/>
  <c r="AF364" i="9"/>
  <c r="AF365" i="9"/>
  <c r="AF366" i="9"/>
  <c r="AF367" i="9"/>
  <c r="AF368" i="9"/>
  <c r="AF369" i="9"/>
  <c r="AF370" i="9"/>
  <c r="AF371" i="9"/>
  <c r="AF372" i="9"/>
  <c r="AF373" i="9"/>
  <c r="AF374" i="9"/>
  <c r="AF375" i="9"/>
  <c r="AF376" i="9"/>
  <c r="AF377" i="9"/>
  <c r="AF378" i="9"/>
  <c r="AF379" i="9"/>
  <c r="AF380" i="9"/>
  <c r="AF381" i="9"/>
  <c r="AF382" i="9"/>
  <c r="AF383" i="9"/>
  <c r="AF384" i="9"/>
  <c r="AF385" i="9"/>
  <c r="AF386" i="9"/>
  <c r="AF387" i="9"/>
  <c r="AF388" i="9"/>
  <c r="AF389" i="9"/>
  <c r="AF390" i="9"/>
  <c r="AF391" i="9"/>
  <c r="AF392" i="9"/>
  <c r="AF393" i="9"/>
  <c r="AF394" i="9"/>
  <c r="AF395" i="9"/>
  <c r="AF396" i="9"/>
  <c r="AF397" i="9"/>
  <c r="AF398" i="9"/>
  <c r="AF399" i="9"/>
  <c r="AF400" i="9"/>
  <c r="AF401" i="9"/>
  <c r="AF402" i="9"/>
  <c r="AF403" i="9"/>
  <c r="AF404" i="9"/>
  <c r="AF405" i="9"/>
  <c r="AF406" i="9"/>
  <c r="AF407" i="9"/>
  <c r="AF408" i="9"/>
  <c r="AF409" i="9"/>
  <c r="AF410" i="9"/>
  <c r="AF411" i="9"/>
  <c r="AF412" i="9"/>
  <c r="AF413" i="9"/>
  <c r="AF414" i="9"/>
  <c r="AF415" i="9"/>
  <c r="AF416" i="9"/>
  <c r="AF417" i="9"/>
  <c r="AF418" i="9"/>
  <c r="AF419" i="9"/>
  <c r="AF420" i="9"/>
  <c r="AF421" i="9"/>
  <c r="AF422" i="9"/>
  <c r="AF423" i="9"/>
  <c r="AF424" i="9"/>
  <c r="AF425" i="9"/>
  <c r="AF426" i="9"/>
  <c r="AF427" i="9"/>
  <c r="AF428" i="9"/>
  <c r="AF429" i="9"/>
  <c r="AF430" i="9"/>
  <c r="AF431" i="9"/>
  <c r="AF432" i="9"/>
  <c r="AF433" i="9"/>
  <c r="AF434" i="9"/>
  <c r="AF435" i="9"/>
  <c r="AF436" i="9"/>
  <c r="AF437" i="9"/>
  <c r="AF438" i="9"/>
  <c r="AF439" i="9"/>
  <c r="AF440" i="9"/>
  <c r="AF441" i="9"/>
  <c r="AF442" i="9"/>
  <c r="AF443" i="9"/>
  <c r="AF444" i="9"/>
  <c r="AF445" i="9"/>
  <c r="AF446" i="9"/>
  <c r="AF447" i="9"/>
  <c r="AF448" i="9"/>
  <c r="AF449" i="9"/>
  <c r="AF450" i="9"/>
  <c r="AF451" i="9"/>
  <c r="AF452" i="9"/>
  <c r="AF453" i="9"/>
  <c r="AF454" i="9"/>
  <c r="AF455" i="9"/>
  <c r="AF456" i="9"/>
  <c r="AF457" i="9"/>
  <c r="AF458" i="9"/>
  <c r="AF459" i="9"/>
  <c r="AF460" i="9"/>
  <c r="AF461" i="9"/>
  <c r="AF462" i="9"/>
  <c r="AF463" i="9"/>
  <c r="AF464" i="9"/>
  <c r="AF465" i="9"/>
  <c r="AF466" i="9"/>
  <c r="AF467" i="9"/>
  <c r="AF468" i="9"/>
  <c r="AF469" i="9"/>
  <c r="AF470" i="9"/>
  <c r="AF471" i="9"/>
  <c r="AF472" i="9"/>
  <c r="AF473" i="9"/>
  <c r="AF474" i="9"/>
  <c r="AF475" i="9"/>
  <c r="AF476" i="9"/>
  <c r="AF477" i="9"/>
  <c r="AF478" i="9"/>
  <c r="AF479" i="9"/>
  <c r="AF480" i="9"/>
  <c r="AF481" i="9"/>
  <c r="AF482" i="9"/>
  <c r="AF483" i="9"/>
  <c r="AF484" i="9"/>
  <c r="AF485" i="9"/>
  <c r="AF486" i="9"/>
  <c r="AF487" i="9"/>
  <c r="AF488" i="9"/>
  <c r="AF489" i="9"/>
  <c r="AF490" i="9"/>
  <c r="AF491" i="9"/>
  <c r="AF492" i="9"/>
  <c r="AF493" i="9"/>
  <c r="AF494" i="9"/>
  <c r="AF495" i="9"/>
  <c r="AF496" i="9"/>
  <c r="AF497" i="9"/>
  <c r="AF498" i="9"/>
  <c r="AF499" i="9"/>
  <c r="AF500" i="9"/>
  <c r="AF501" i="9"/>
  <c r="AF502" i="9"/>
  <c r="AF503" i="9"/>
  <c r="AF504" i="9"/>
  <c r="AF505" i="9"/>
  <c r="AF506" i="9"/>
  <c r="AF507" i="9"/>
  <c r="AF508" i="9"/>
  <c r="AF509" i="9"/>
  <c r="AF510" i="9"/>
  <c r="AF511" i="9"/>
  <c r="AF512" i="9"/>
  <c r="AF513" i="9"/>
  <c r="AF514" i="9"/>
  <c r="AF515" i="9"/>
  <c r="AF516" i="9"/>
  <c r="AF517" i="9"/>
  <c r="AF518" i="9"/>
  <c r="AF519" i="9"/>
  <c r="AF520" i="9"/>
  <c r="AF521" i="9"/>
  <c r="AF522" i="9"/>
  <c r="AF523" i="9"/>
  <c r="AF524" i="9"/>
  <c r="AF525" i="9"/>
  <c r="AF526" i="9"/>
  <c r="AF527" i="9"/>
  <c r="AF528" i="9"/>
  <c r="AF529" i="9"/>
  <c r="AF530" i="9"/>
  <c r="AF531" i="9"/>
  <c r="AF532" i="9"/>
  <c r="AF533" i="9"/>
  <c r="AF534" i="9"/>
  <c r="AF535" i="9"/>
  <c r="AF536" i="9"/>
  <c r="AF537" i="9"/>
  <c r="AF538" i="9"/>
  <c r="AF539" i="9"/>
  <c r="AF540" i="9"/>
  <c r="AF541" i="9"/>
  <c r="AF542" i="9"/>
  <c r="AF543" i="9"/>
  <c r="AF544" i="9"/>
  <c r="AF545" i="9"/>
  <c r="AF546" i="9"/>
  <c r="AF547" i="9"/>
  <c r="AF548" i="9"/>
  <c r="AF549" i="9"/>
  <c r="AF550" i="9"/>
  <c r="AF551" i="9"/>
  <c r="AF552" i="9"/>
  <c r="AF553" i="9"/>
  <c r="AF554" i="9"/>
  <c r="AF555" i="9"/>
  <c r="AF556" i="9"/>
  <c r="AF557" i="9"/>
  <c r="AF558" i="9"/>
  <c r="AF559" i="9"/>
  <c r="AF560" i="9"/>
  <c r="AF561" i="9"/>
  <c r="AF562" i="9"/>
  <c r="AF563" i="9"/>
  <c r="AF564" i="9"/>
  <c r="AF565" i="9"/>
  <c r="AF566" i="9"/>
  <c r="AF567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G276" i="9"/>
  <c r="AG277" i="9"/>
  <c r="AG278" i="9"/>
  <c r="AG279" i="9"/>
  <c r="AG280" i="9"/>
  <c r="AG281" i="9"/>
  <c r="AG282" i="9"/>
  <c r="AG283" i="9"/>
  <c r="AG284" i="9"/>
  <c r="AG285" i="9"/>
  <c r="AG286" i="9"/>
  <c r="AG287" i="9"/>
  <c r="AG288" i="9"/>
  <c r="AG289" i="9"/>
  <c r="AG290" i="9"/>
  <c r="AG291" i="9"/>
  <c r="AG292" i="9"/>
  <c r="AG293" i="9"/>
  <c r="AG294" i="9"/>
  <c r="AG295" i="9"/>
  <c r="AG296" i="9"/>
  <c r="AG297" i="9"/>
  <c r="AG298" i="9"/>
  <c r="AG299" i="9"/>
  <c r="AG300" i="9"/>
  <c r="AG301" i="9"/>
  <c r="AG302" i="9"/>
  <c r="AG303" i="9"/>
  <c r="AG304" i="9"/>
  <c r="AG305" i="9"/>
  <c r="AG306" i="9"/>
  <c r="AG307" i="9"/>
  <c r="AG308" i="9"/>
  <c r="AG309" i="9"/>
  <c r="AG310" i="9"/>
  <c r="AG311" i="9"/>
  <c r="AG312" i="9"/>
  <c r="AG313" i="9"/>
  <c r="AG314" i="9"/>
  <c r="AG315" i="9"/>
  <c r="AG316" i="9"/>
  <c r="AG317" i="9"/>
  <c r="AG318" i="9"/>
  <c r="AG319" i="9"/>
  <c r="AG320" i="9"/>
  <c r="AG321" i="9"/>
  <c r="AG322" i="9"/>
  <c r="AG323" i="9"/>
  <c r="AG324" i="9"/>
  <c r="AG325" i="9"/>
  <c r="AG326" i="9"/>
  <c r="AG327" i="9"/>
  <c r="AG328" i="9"/>
  <c r="AG329" i="9"/>
  <c r="AG330" i="9"/>
  <c r="AG331" i="9"/>
  <c r="AG332" i="9"/>
  <c r="AG333" i="9"/>
  <c r="AG334" i="9"/>
  <c r="AG335" i="9"/>
  <c r="AG336" i="9"/>
  <c r="AG337" i="9"/>
  <c r="AG338" i="9"/>
  <c r="AG339" i="9"/>
  <c r="AG340" i="9"/>
  <c r="AG341" i="9"/>
  <c r="AG342" i="9"/>
  <c r="AG343" i="9"/>
  <c r="AG344" i="9"/>
  <c r="AG345" i="9"/>
  <c r="AG346" i="9"/>
  <c r="AG347" i="9"/>
  <c r="AG348" i="9"/>
  <c r="AG349" i="9"/>
  <c r="AG350" i="9"/>
  <c r="AG351" i="9"/>
  <c r="AG352" i="9"/>
  <c r="AG353" i="9"/>
  <c r="AG354" i="9"/>
  <c r="AG355" i="9"/>
  <c r="AG356" i="9"/>
  <c r="AG357" i="9"/>
  <c r="AG358" i="9"/>
  <c r="AG359" i="9"/>
  <c r="AG360" i="9"/>
  <c r="AG361" i="9"/>
  <c r="AG362" i="9"/>
  <c r="AG363" i="9"/>
  <c r="AG364" i="9"/>
  <c r="AG365" i="9"/>
  <c r="AG366" i="9"/>
  <c r="AG367" i="9"/>
  <c r="AG368" i="9"/>
  <c r="AG369" i="9"/>
  <c r="AG370" i="9"/>
  <c r="AG371" i="9"/>
  <c r="AG372" i="9"/>
  <c r="AG373" i="9"/>
  <c r="AG374" i="9"/>
  <c r="AG375" i="9"/>
  <c r="AG376" i="9"/>
  <c r="AG377" i="9"/>
  <c r="AG378" i="9"/>
  <c r="AG379" i="9"/>
  <c r="AG380" i="9"/>
  <c r="AG381" i="9"/>
  <c r="AG382" i="9"/>
  <c r="AG383" i="9"/>
  <c r="AG384" i="9"/>
  <c r="AG385" i="9"/>
  <c r="AG386" i="9"/>
  <c r="AG387" i="9"/>
  <c r="AG388" i="9"/>
  <c r="AG389" i="9"/>
  <c r="AG390" i="9"/>
  <c r="AG391" i="9"/>
  <c r="AG392" i="9"/>
  <c r="AG393" i="9"/>
  <c r="AG394" i="9"/>
  <c r="AG395" i="9"/>
  <c r="AG396" i="9"/>
  <c r="AG397" i="9"/>
  <c r="AG398" i="9"/>
  <c r="AG399" i="9"/>
  <c r="AG400" i="9"/>
  <c r="AG401" i="9"/>
  <c r="AG402" i="9"/>
  <c r="AG403" i="9"/>
  <c r="AG404" i="9"/>
  <c r="AG405" i="9"/>
  <c r="AG406" i="9"/>
  <c r="AG407" i="9"/>
  <c r="AG408" i="9"/>
  <c r="AG409" i="9"/>
  <c r="AG410" i="9"/>
  <c r="AG411" i="9"/>
  <c r="AG412" i="9"/>
  <c r="AG413" i="9"/>
  <c r="AG414" i="9"/>
  <c r="AG415" i="9"/>
  <c r="AG416" i="9"/>
  <c r="AG417" i="9"/>
  <c r="AG418" i="9"/>
  <c r="AG419" i="9"/>
  <c r="AG420" i="9"/>
  <c r="AG421" i="9"/>
  <c r="AG422" i="9"/>
  <c r="AG423" i="9"/>
  <c r="AG424" i="9"/>
  <c r="AG425" i="9"/>
  <c r="AG426" i="9"/>
  <c r="AG427" i="9"/>
  <c r="AG428" i="9"/>
  <c r="AG429" i="9"/>
  <c r="AG430" i="9"/>
  <c r="AG431" i="9"/>
  <c r="AG432" i="9"/>
  <c r="AG433" i="9"/>
  <c r="AG434" i="9"/>
  <c r="AG435" i="9"/>
  <c r="AG436" i="9"/>
  <c r="AG437" i="9"/>
  <c r="AG438" i="9"/>
  <c r="AG439" i="9"/>
  <c r="AG440" i="9"/>
  <c r="AG441" i="9"/>
  <c r="AG442" i="9"/>
  <c r="AG443" i="9"/>
  <c r="AG444" i="9"/>
  <c r="AG445" i="9"/>
  <c r="AG446" i="9"/>
  <c r="AG447" i="9"/>
  <c r="AG448" i="9"/>
  <c r="AG449" i="9"/>
  <c r="AG450" i="9"/>
  <c r="AG451" i="9"/>
  <c r="AG452" i="9"/>
  <c r="AG453" i="9"/>
  <c r="AG454" i="9"/>
  <c r="AG455" i="9"/>
  <c r="AG456" i="9"/>
  <c r="AG457" i="9"/>
  <c r="AG458" i="9"/>
  <c r="AG459" i="9"/>
  <c r="AG460" i="9"/>
  <c r="AG461" i="9"/>
  <c r="AG462" i="9"/>
  <c r="AG463" i="9"/>
  <c r="AG464" i="9"/>
  <c r="AG465" i="9"/>
  <c r="AG466" i="9"/>
  <c r="AG467" i="9"/>
  <c r="AG468" i="9"/>
  <c r="AG469" i="9"/>
  <c r="AG470" i="9"/>
  <c r="AG471" i="9"/>
  <c r="AG472" i="9"/>
  <c r="AG473" i="9"/>
  <c r="AG474" i="9"/>
  <c r="AG475" i="9"/>
  <c r="AG476" i="9"/>
  <c r="AG477" i="9"/>
  <c r="AG478" i="9"/>
  <c r="AG479" i="9"/>
  <c r="AG480" i="9"/>
  <c r="AG481" i="9"/>
  <c r="AG482" i="9"/>
  <c r="AG483" i="9"/>
  <c r="AG484" i="9"/>
  <c r="AG485" i="9"/>
  <c r="AG486" i="9"/>
  <c r="AG487" i="9"/>
  <c r="AG488" i="9"/>
  <c r="AG489" i="9"/>
  <c r="AG490" i="9"/>
  <c r="AG491" i="9"/>
  <c r="AG492" i="9"/>
  <c r="AG493" i="9"/>
  <c r="AG494" i="9"/>
  <c r="AG495" i="9"/>
  <c r="AG496" i="9"/>
  <c r="AG497" i="9"/>
  <c r="AG498" i="9"/>
  <c r="AG499" i="9"/>
  <c r="AG500" i="9"/>
  <c r="AG501" i="9"/>
  <c r="AG502" i="9"/>
  <c r="AG503" i="9"/>
  <c r="AG504" i="9"/>
  <c r="AG505" i="9"/>
  <c r="AG506" i="9"/>
  <c r="AG507" i="9"/>
  <c r="AG508" i="9"/>
  <c r="AG509" i="9"/>
  <c r="AG510" i="9"/>
  <c r="AG511" i="9"/>
  <c r="AG512" i="9"/>
  <c r="AG513" i="9"/>
  <c r="AG514" i="9"/>
  <c r="AG515" i="9"/>
  <c r="AG516" i="9"/>
  <c r="AG517" i="9"/>
  <c r="AG518" i="9"/>
  <c r="AG519" i="9"/>
  <c r="AG520" i="9"/>
  <c r="AG521" i="9"/>
  <c r="AG522" i="9"/>
  <c r="AG523" i="9"/>
  <c r="AG524" i="9"/>
  <c r="AG525" i="9"/>
  <c r="AG526" i="9"/>
  <c r="AG527" i="9"/>
  <c r="AG528" i="9"/>
  <c r="AG529" i="9"/>
  <c r="AG530" i="9"/>
  <c r="AG531" i="9"/>
  <c r="AG532" i="9"/>
  <c r="AG533" i="9"/>
  <c r="AG534" i="9"/>
  <c r="AG535" i="9"/>
  <c r="AG536" i="9"/>
  <c r="AG537" i="9"/>
  <c r="AG538" i="9"/>
  <c r="AG539" i="9"/>
  <c r="AG540" i="9"/>
  <c r="AG541" i="9"/>
  <c r="AG542" i="9"/>
  <c r="AG543" i="9"/>
  <c r="AG544" i="9"/>
  <c r="AG545" i="9"/>
  <c r="AG546" i="9"/>
  <c r="AG547" i="9"/>
  <c r="AG548" i="9"/>
  <c r="AG549" i="9"/>
  <c r="AG550" i="9"/>
  <c r="AG551" i="9"/>
  <c r="AG552" i="9"/>
  <c r="AG553" i="9"/>
  <c r="AG554" i="9"/>
  <c r="AG555" i="9"/>
  <c r="AG556" i="9"/>
  <c r="AG557" i="9"/>
  <c r="AG558" i="9"/>
  <c r="AG559" i="9"/>
  <c r="AG560" i="9"/>
  <c r="AG561" i="9"/>
  <c r="AG562" i="9"/>
  <c r="AG563" i="9"/>
  <c r="AG564" i="9"/>
  <c r="AG565" i="9"/>
  <c r="AG566" i="9"/>
  <c r="AG567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AH275" i="9"/>
  <c r="AH276" i="9"/>
  <c r="AH277" i="9"/>
  <c r="AH278" i="9"/>
  <c r="AH279" i="9"/>
  <c r="AH280" i="9"/>
  <c r="AH281" i="9"/>
  <c r="AH282" i="9"/>
  <c r="AH283" i="9"/>
  <c r="AH284" i="9"/>
  <c r="AH285" i="9"/>
  <c r="AH286" i="9"/>
  <c r="AH287" i="9"/>
  <c r="AH288" i="9"/>
  <c r="AH289" i="9"/>
  <c r="AH290" i="9"/>
  <c r="AH291" i="9"/>
  <c r="AH292" i="9"/>
  <c r="AH293" i="9"/>
  <c r="AH294" i="9"/>
  <c r="AH295" i="9"/>
  <c r="AH296" i="9"/>
  <c r="AH297" i="9"/>
  <c r="AH298" i="9"/>
  <c r="AH299" i="9"/>
  <c r="AH300" i="9"/>
  <c r="AH301" i="9"/>
  <c r="AH302" i="9"/>
  <c r="AH303" i="9"/>
  <c r="AH304" i="9"/>
  <c r="AH305" i="9"/>
  <c r="AH306" i="9"/>
  <c r="AH307" i="9"/>
  <c r="AH308" i="9"/>
  <c r="AH309" i="9"/>
  <c r="AH310" i="9"/>
  <c r="AH312" i="9"/>
  <c r="AH314" i="9"/>
  <c r="AH315" i="9"/>
  <c r="AH316" i="9"/>
  <c r="AH317" i="9"/>
  <c r="AH318" i="9"/>
  <c r="AH319" i="9"/>
  <c r="AH320" i="9"/>
  <c r="AH321" i="9"/>
  <c r="AH322" i="9"/>
  <c r="AH323" i="9"/>
  <c r="AH324" i="9"/>
  <c r="AH325" i="9"/>
  <c r="AH328" i="9"/>
  <c r="AH329" i="9"/>
  <c r="AH330" i="9"/>
  <c r="AH331" i="9"/>
  <c r="AH332" i="9"/>
  <c r="AH333" i="9"/>
  <c r="AH335" i="9"/>
  <c r="AH336" i="9"/>
  <c r="AH337" i="9"/>
  <c r="AH338" i="9"/>
  <c r="AH339" i="9"/>
  <c r="AH340" i="9"/>
  <c r="AH341" i="9"/>
  <c r="AH342" i="9"/>
  <c r="AH343" i="9"/>
  <c r="AH344" i="9"/>
  <c r="AH345" i="9"/>
  <c r="AH346" i="9"/>
  <c r="AH347" i="9"/>
  <c r="AH348" i="9"/>
  <c r="AH349" i="9"/>
  <c r="AH350" i="9"/>
  <c r="AH351" i="9"/>
  <c r="AH352" i="9"/>
  <c r="AH353" i="9"/>
  <c r="AH354" i="9"/>
  <c r="AH355" i="9"/>
  <c r="AH356" i="9"/>
  <c r="AH357" i="9"/>
  <c r="AH358" i="9"/>
  <c r="AH359" i="9"/>
  <c r="AH360" i="9"/>
  <c r="AH361" i="9"/>
  <c r="AH362" i="9"/>
  <c r="AH363" i="9"/>
  <c r="AH364" i="9"/>
  <c r="AH365" i="9"/>
  <c r="AH368" i="9"/>
  <c r="AH369" i="9"/>
  <c r="AH370" i="9"/>
  <c r="AH371" i="9"/>
  <c r="AH372" i="9"/>
  <c r="AH373" i="9"/>
  <c r="AH374" i="9"/>
  <c r="AH375" i="9"/>
  <c r="AH376" i="9"/>
  <c r="AH377" i="9"/>
  <c r="AH378" i="9"/>
  <c r="AH379" i="9"/>
  <c r="AH380" i="9"/>
  <c r="AH381" i="9"/>
  <c r="AH382" i="9"/>
  <c r="AH383" i="9"/>
  <c r="AH384" i="9"/>
  <c r="AH385" i="9"/>
  <c r="AH386" i="9"/>
  <c r="AH387" i="9"/>
  <c r="AH388" i="9"/>
  <c r="AH389" i="9"/>
  <c r="AH390" i="9"/>
  <c r="AH393" i="9"/>
  <c r="AH394" i="9"/>
  <c r="AH395" i="9"/>
  <c r="AH396" i="9"/>
  <c r="AH397" i="9"/>
  <c r="AH398" i="9"/>
  <c r="AH399" i="9"/>
  <c r="AH400" i="9"/>
  <c r="AH401" i="9"/>
  <c r="AH402" i="9"/>
  <c r="AH403" i="9"/>
  <c r="AH404" i="9"/>
  <c r="AH405" i="9"/>
  <c r="AH406" i="9"/>
  <c r="AH407" i="9"/>
  <c r="AH408" i="9"/>
  <c r="AH409" i="9"/>
  <c r="AH410" i="9"/>
  <c r="AH411" i="9"/>
  <c r="AH412" i="9"/>
  <c r="AH413" i="9"/>
  <c r="AH414" i="9"/>
  <c r="AH415" i="9"/>
  <c r="AH417" i="9"/>
  <c r="AH418" i="9"/>
  <c r="AH419" i="9"/>
  <c r="AH420" i="9"/>
  <c r="AH421" i="9"/>
  <c r="AH422" i="9"/>
  <c r="AH423" i="9"/>
  <c r="AH424" i="9"/>
  <c r="AH425" i="9"/>
  <c r="AH426" i="9"/>
  <c r="AH427" i="9"/>
  <c r="AH428" i="9"/>
  <c r="AH429" i="9"/>
  <c r="AH430" i="9"/>
  <c r="AH431" i="9"/>
  <c r="AH432" i="9"/>
  <c r="AH433" i="9"/>
  <c r="AH434" i="9"/>
  <c r="AH435" i="9"/>
  <c r="AH436" i="9"/>
  <c r="AH437" i="9"/>
  <c r="AH438" i="9"/>
  <c r="AH439" i="9"/>
  <c r="AH440" i="9"/>
  <c r="AH441" i="9"/>
  <c r="AH442" i="9"/>
  <c r="AH443" i="9"/>
  <c r="AH444" i="9"/>
  <c r="AH445" i="9"/>
  <c r="AH446" i="9"/>
  <c r="AH447" i="9"/>
  <c r="AH448" i="9"/>
  <c r="AH449" i="9"/>
  <c r="AH450" i="9"/>
  <c r="AH451" i="9"/>
  <c r="AH452" i="9"/>
  <c r="AH453" i="9"/>
  <c r="AH454" i="9"/>
  <c r="AH455" i="9"/>
  <c r="AH456" i="9"/>
  <c r="AH457" i="9"/>
  <c r="AH458" i="9"/>
  <c r="AH459" i="9"/>
  <c r="AH460" i="9"/>
  <c r="AH461" i="9"/>
  <c r="AH462" i="9"/>
  <c r="AH463" i="9"/>
  <c r="AH464" i="9"/>
  <c r="AH465" i="9"/>
  <c r="AH466" i="9"/>
  <c r="AH467" i="9"/>
  <c r="AH468" i="9"/>
  <c r="AH469" i="9"/>
  <c r="AH470" i="9"/>
  <c r="AH471" i="9"/>
  <c r="AH472" i="9"/>
  <c r="AH473" i="9"/>
  <c r="AH474" i="9"/>
  <c r="AH475" i="9"/>
  <c r="AH476" i="9"/>
  <c r="AH477" i="9"/>
  <c r="AH478" i="9"/>
  <c r="AH479" i="9"/>
  <c r="AH480" i="9"/>
  <c r="AH481" i="9"/>
  <c r="AH482" i="9"/>
  <c r="AH483" i="9"/>
  <c r="AH484" i="9"/>
  <c r="AH485" i="9"/>
  <c r="AH486" i="9"/>
  <c r="AH487" i="9"/>
  <c r="AH488" i="9"/>
  <c r="AH489" i="9"/>
  <c r="AH490" i="9"/>
  <c r="AH491" i="9"/>
  <c r="AH492" i="9"/>
  <c r="AH493" i="9"/>
  <c r="AH494" i="9"/>
  <c r="AH495" i="9"/>
  <c r="AH496" i="9"/>
  <c r="AH497" i="9"/>
  <c r="AH498" i="9"/>
  <c r="AH499" i="9"/>
  <c r="AH500" i="9"/>
  <c r="AH501" i="9"/>
  <c r="AH502" i="9"/>
  <c r="AH503" i="9"/>
  <c r="AH504" i="9"/>
  <c r="AH505" i="9"/>
  <c r="AH506" i="9"/>
  <c r="AH507" i="9"/>
  <c r="AH508" i="9"/>
  <c r="AH509" i="9"/>
  <c r="AH510" i="9"/>
  <c r="AH511" i="9"/>
  <c r="AH512" i="9"/>
  <c r="AH513" i="9"/>
  <c r="AH514" i="9"/>
  <c r="AH515" i="9"/>
  <c r="AH516" i="9"/>
  <c r="AH517" i="9"/>
  <c r="AH518" i="9"/>
  <c r="AH519" i="9"/>
  <c r="AH520" i="9"/>
  <c r="AH521" i="9"/>
  <c r="AH522" i="9"/>
  <c r="AH523" i="9"/>
  <c r="AH524" i="9"/>
  <c r="AH525" i="9"/>
  <c r="AH526" i="9"/>
  <c r="AH527" i="9"/>
  <c r="AH528" i="9"/>
  <c r="AH529" i="9"/>
  <c r="AH530" i="9"/>
  <c r="AH531" i="9"/>
  <c r="AH532" i="9"/>
  <c r="AH533" i="9"/>
  <c r="AH534" i="9"/>
  <c r="AH535" i="9"/>
  <c r="AH536" i="9"/>
  <c r="AH537" i="9"/>
  <c r="AH538" i="9"/>
  <c r="AH539" i="9"/>
  <c r="AH540" i="9"/>
  <c r="AH541" i="9"/>
  <c r="AH542" i="9"/>
  <c r="AH543" i="9"/>
  <c r="AH544" i="9"/>
  <c r="AH545" i="9"/>
  <c r="AH546" i="9"/>
  <c r="AH547" i="9"/>
  <c r="AH548" i="9"/>
  <c r="AH549" i="9"/>
  <c r="AH550" i="9"/>
  <c r="AH551" i="9"/>
  <c r="AH552" i="9"/>
  <c r="AH553" i="9"/>
  <c r="AH554" i="9"/>
  <c r="AH555" i="9"/>
  <c r="AH556" i="9"/>
  <c r="AH557" i="9"/>
  <c r="AH558" i="9"/>
  <c r="AH559" i="9"/>
  <c r="AH560" i="9"/>
  <c r="AH561" i="9"/>
  <c r="AH562" i="9"/>
  <c r="AH563" i="9"/>
  <c r="AH564" i="9"/>
  <c r="AH565" i="9"/>
  <c r="AH566" i="9"/>
  <c r="AH567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71" i="9"/>
  <c r="AI272" i="9"/>
  <c r="AI273" i="9"/>
  <c r="AI274" i="9"/>
  <c r="AI275" i="9"/>
  <c r="AI276" i="9"/>
  <c r="AI277" i="9"/>
  <c r="AI278" i="9"/>
  <c r="AI279" i="9"/>
  <c r="AI280" i="9"/>
  <c r="AI281" i="9"/>
  <c r="AI282" i="9"/>
  <c r="AI283" i="9"/>
  <c r="AI284" i="9"/>
  <c r="AI285" i="9"/>
  <c r="AI286" i="9"/>
  <c r="AI287" i="9"/>
  <c r="AI288" i="9"/>
  <c r="AI289" i="9"/>
  <c r="AI290" i="9"/>
  <c r="AI291" i="9"/>
  <c r="AI292" i="9"/>
  <c r="AI293" i="9"/>
  <c r="AI294" i="9"/>
  <c r="AI295" i="9"/>
  <c r="AI296" i="9"/>
  <c r="AI297" i="9"/>
  <c r="AI298" i="9"/>
  <c r="AI299" i="9"/>
  <c r="AI300" i="9"/>
  <c r="AI301" i="9"/>
  <c r="AI302" i="9"/>
  <c r="AI303" i="9"/>
  <c r="AI304" i="9"/>
  <c r="AI305" i="9"/>
  <c r="AI306" i="9"/>
  <c r="AI307" i="9"/>
  <c r="AI308" i="9"/>
  <c r="AI309" i="9"/>
  <c r="AI310" i="9"/>
  <c r="AI311" i="9"/>
  <c r="AI312" i="9"/>
  <c r="AI313" i="9"/>
  <c r="AI314" i="9"/>
  <c r="AI315" i="9"/>
  <c r="AI316" i="9"/>
  <c r="AI317" i="9"/>
  <c r="AI318" i="9"/>
  <c r="AI319" i="9"/>
  <c r="AI320" i="9"/>
  <c r="AI321" i="9"/>
  <c r="AI322" i="9"/>
  <c r="AI323" i="9"/>
  <c r="AI324" i="9"/>
  <c r="AI325" i="9"/>
  <c r="AI326" i="9"/>
  <c r="AI327" i="9"/>
  <c r="AI328" i="9"/>
  <c r="AI329" i="9"/>
  <c r="AI330" i="9"/>
  <c r="AI331" i="9"/>
  <c r="AI333" i="9"/>
  <c r="AI334" i="9"/>
  <c r="AI335" i="9"/>
  <c r="AI343" i="9"/>
  <c r="AI346" i="9"/>
  <c r="AI347" i="9"/>
  <c r="AI348" i="9"/>
  <c r="AI349" i="9"/>
  <c r="AI350" i="9"/>
  <c r="AI351" i="9"/>
  <c r="AI352" i="9"/>
  <c r="AI353" i="9"/>
  <c r="AI354" i="9"/>
  <c r="AI355" i="9"/>
  <c r="AI365" i="9"/>
  <c r="AI366" i="9"/>
  <c r="AI367" i="9"/>
  <c r="AI368" i="9"/>
  <c r="AI373" i="9"/>
  <c r="AI375" i="9"/>
  <c r="AI376" i="9"/>
  <c r="AI377" i="9"/>
  <c r="AI378" i="9"/>
  <c r="AI379" i="9"/>
  <c r="AI380" i="9"/>
  <c r="AI381" i="9"/>
  <c r="AI382" i="9"/>
  <c r="AI383" i="9"/>
  <c r="AI384" i="9"/>
  <c r="AI385" i="9"/>
  <c r="AI386" i="9"/>
  <c r="AI387" i="9"/>
  <c r="AI388" i="9"/>
  <c r="AI389" i="9"/>
  <c r="AI390" i="9"/>
  <c r="AI391" i="9"/>
  <c r="AI392" i="9"/>
  <c r="AI393" i="9"/>
  <c r="AI394" i="9"/>
  <c r="AI395" i="9"/>
  <c r="AI396" i="9"/>
  <c r="AI397" i="9"/>
  <c r="AI398" i="9"/>
  <c r="AI399" i="9"/>
  <c r="AI400" i="9"/>
  <c r="AI401" i="9"/>
  <c r="AI402" i="9"/>
  <c r="AI403" i="9"/>
  <c r="AI404" i="9"/>
  <c r="AI405" i="9"/>
  <c r="AI406" i="9"/>
  <c r="AI407" i="9"/>
  <c r="AI408" i="9"/>
  <c r="AI409" i="9"/>
  <c r="AI410" i="9"/>
  <c r="AI411" i="9"/>
  <c r="AI412" i="9"/>
  <c r="AI413" i="9"/>
  <c r="AI414" i="9"/>
  <c r="AI415" i="9"/>
  <c r="AI416" i="9"/>
  <c r="AI417" i="9"/>
  <c r="AI418" i="9"/>
  <c r="AI419" i="9"/>
  <c r="AI420" i="9"/>
  <c r="AI421" i="9"/>
  <c r="AI422" i="9"/>
  <c r="AI423" i="9"/>
  <c r="AI424" i="9"/>
  <c r="AI425" i="9"/>
  <c r="AI426" i="9"/>
  <c r="AI427" i="9"/>
  <c r="AI428" i="9"/>
  <c r="AI429" i="9"/>
  <c r="AI430" i="9"/>
  <c r="AI431" i="9"/>
  <c r="AI432" i="9"/>
  <c r="AI433" i="9"/>
  <c r="AI434" i="9"/>
  <c r="AI435" i="9"/>
  <c r="AI436" i="9"/>
  <c r="AI437" i="9"/>
  <c r="AI438" i="9"/>
  <c r="AI439" i="9"/>
  <c r="AI440" i="9"/>
  <c r="AI441" i="9"/>
  <c r="AI442" i="9"/>
  <c r="AI443" i="9"/>
  <c r="AI444" i="9"/>
  <c r="AI445" i="9"/>
  <c r="AI446" i="9"/>
  <c r="AI447" i="9"/>
  <c r="AI448" i="9"/>
  <c r="AI449" i="9"/>
  <c r="AI450" i="9"/>
  <c r="AI451" i="9"/>
  <c r="AI452" i="9"/>
  <c r="AI453" i="9"/>
  <c r="AI454" i="9"/>
  <c r="AI455" i="9"/>
  <c r="AI456" i="9"/>
  <c r="AI457" i="9"/>
  <c r="AI458" i="9"/>
  <c r="AI459" i="9"/>
  <c r="AI460" i="9"/>
  <c r="AI461" i="9"/>
  <c r="AI462" i="9"/>
  <c r="AI463" i="9"/>
  <c r="AI464" i="9"/>
  <c r="AI465" i="9"/>
  <c r="AI466" i="9"/>
  <c r="AI467" i="9"/>
  <c r="AI468" i="9"/>
  <c r="AI469" i="9"/>
  <c r="AI470" i="9"/>
  <c r="AI471" i="9"/>
  <c r="AI472" i="9"/>
  <c r="AI473" i="9"/>
  <c r="AI474" i="9"/>
  <c r="AI475" i="9"/>
  <c r="AI476" i="9"/>
  <c r="AI477" i="9"/>
  <c r="AI478" i="9"/>
  <c r="AI479" i="9"/>
  <c r="AI480" i="9"/>
  <c r="AI481" i="9"/>
  <c r="AI482" i="9"/>
  <c r="AI483" i="9"/>
  <c r="AI484" i="9"/>
  <c r="AI485" i="9"/>
  <c r="AI486" i="9"/>
  <c r="AI487" i="9"/>
  <c r="AI488" i="9"/>
  <c r="AI489" i="9"/>
  <c r="AI490" i="9"/>
  <c r="AI491" i="9"/>
  <c r="AI492" i="9"/>
  <c r="AI493" i="9"/>
  <c r="AI494" i="9"/>
  <c r="AI495" i="9"/>
  <c r="AI496" i="9"/>
  <c r="AI497" i="9"/>
  <c r="AI498" i="9"/>
  <c r="AI499" i="9"/>
  <c r="AI500" i="9"/>
  <c r="AI501" i="9"/>
  <c r="AI502" i="9"/>
  <c r="AI504" i="9"/>
  <c r="AI505" i="9"/>
  <c r="AI506" i="9"/>
  <c r="AI507" i="9"/>
  <c r="AI508" i="9"/>
  <c r="AI509" i="9"/>
  <c r="AI510" i="9"/>
  <c r="AI511" i="9"/>
  <c r="AI512" i="9"/>
  <c r="AI513" i="9"/>
  <c r="AI514" i="9"/>
  <c r="AI515" i="9"/>
  <c r="AI516" i="9"/>
  <c r="AI517" i="9"/>
  <c r="AI518" i="9"/>
  <c r="AI519" i="9"/>
  <c r="AI520" i="9"/>
  <c r="AI521" i="9"/>
  <c r="AI522" i="9"/>
  <c r="AI523" i="9"/>
  <c r="AI524" i="9"/>
  <c r="AI525" i="9"/>
  <c r="AI526" i="9"/>
  <c r="AI527" i="9"/>
  <c r="AI528" i="9"/>
  <c r="AI529" i="9"/>
  <c r="AI530" i="9"/>
  <c r="AI531" i="9"/>
  <c r="AI532" i="9"/>
  <c r="AI533" i="9"/>
  <c r="AI534" i="9"/>
  <c r="AI535" i="9"/>
  <c r="AI536" i="9"/>
  <c r="AI537" i="9"/>
  <c r="AI538" i="9"/>
  <c r="AI539" i="9"/>
  <c r="AI540" i="9"/>
  <c r="AI541" i="9"/>
  <c r="AI542" i="9"/>
  <c r="AI543" i="9"/>
  <c r="AI544" i="9"/>
  <c r="AI545" i="9"/>
  <c r="AI546" i="9"/>
  <c r="AI547" i="9"/>
  <c r="AI548" i="9"/>
  <c r="AI549" i="9"/>
  <c r="AI550" i="9"/>
  <c r="AI551" i="9"/>
  <c r="AI552" i="9"/>
  <c r="AI553" i="9"/>
  <c r="AI554" i="9"/>
  <c r="AI555" i="9"/>
  <c r="AI556" i="9"/>
  <c r="AI557" i="9"/>
  <c r="AI558" i="9"/>
  <c r="AI559" i="9"/>
  <c r="AI560" i="9"/>
  <c r="AI561" i="9"/>
  <c r="AI562" i="9"/>
  <c r="AI563" i="9"/>
  <c r="AI564" i="9"/>
  <c r="AI565" i="9"/>
  <c r="AI566" i="9"/>
  <c r="AI567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AJ292" i="9"/>
  <c r="AJ293" i="9"/>
  <c r="AJ294" i="9"/>
  <c r="AJ295" i="9"/>
  <c r="AJ296" i="9"/>
  <c r="AJ297" i="9"/>
  <c r="AJ298" i="9"/>
  <c r="AJ299" i="9"/>
  <c r="AJ300" i="9"/>
  <c r="AJ301" i="9"/>
  <c r="AJ302" i="9"/>
  <c r="AJ303" i="9"/>
  <c r="AJ304" i="9"/>
  <c r="AJ305" i="9"/>
  <c r="AJ306" i="9"/>
  <c r="AJ307" i="9"/>
  <c r="AJ308" i="9"/>
  <c r="AJ309" i="9"/>
  <c r="AJ310" i="9"/>
  <c r="AJ311" i="9"/>
  <c r="AJ312" i="9"/>
  <c r="AJ313" i="9"/>
  <c r="AJ314" i="9"/>
  <c r="AJ315" i="9"/>
  <c r="AJ316" i="9"/>
  <c r="AJ317" i="9"/>
  <c r="AJ318" i="9"/>
  <c r="AJ319" i="9"/>
  <c r="AJ320" i="9"/>
  <c r="AJ321" i="9"/>
  <c r="AJ322" i="9"/>
  <c r="AJ323" i="9"/>
  <c r="AJ324" i="9"/>
  <c r="AJ325" i="9"/>
  <c r="AJ326" i="9"/>
  <c r="AJ327" i="9"/>
  <c r="AJ329" i="9"/>
  <c r="AJ330" i="9"/>
  <c r="AJ331" i="9"/>
  <c r="AJ332" i="9"/>
  <c r="AJ333" i="9"/>
  <c r="AJ334" i="9"/>
  <c r="AJ335" i="9"/>
  <c r="AJ336" i="9"/>
  <c r="AJ337" i="9"/>
  <c r="AJ338" i="9"/>
  <c r="AJ339" i="9"/>
  <c r="AJ340" i="9"/>
  <c r="AJ341" i="9"/>
  <c r="AJ342" i="9"/>
  <c r="AJ343" i="9"/>
  <c r="AJ344" i="9"/>
  <c r="AJ345" i="9"/>
  <c r="AJ346" i="9"/>
  <c r="AJ347" i="9"/>
  <c r="AJ348" i="9"/>
  <c r="AJ349" i="9"/>
  <c r="AJ350" i="9"/>
  <c r="AJ351" i="9"/>
  <c r="AJ352" i="9"/>
  <c r="AJ353" i="9"/>
  <c r="AJ354" i="9"/>
  <c r="AJ356" i="9"/>
  <c r="AJ357" i="9"/>
  <c r="AJ358" i="9"/>
  <c r="AJ359" i="9"/>
  <c r="AJ360" i="9"/>
  <c r="AJ361" i="9"/>
  <c r="AJ362" i="9"/>
  <c r="AJ363" i="9"/>
  <c r="AJ364" i="9"/>
  <c r="AJ365" i="9"/>
  <c r="AJ366" i="9"/>
  <c r="AJ367" i="9"/>
  <c r="AJ368" i="9"/>
  <c r="AJ369" i="9"/>
  <c r="AJ370" i="9"/>
  <c r="AJ371" i="9"/>
  <c r="AJ372" i="9"/>
  <c r="AJ373" i="9"/>
  <c r="AJ374" i="9"/>
  <c r="AJ375" i="9"/>
  <c r="AJ376" i="9"/>
  <c r="AJ377" i="9"/>
  <c r="AJ378" i="9"/>
  <c r="AJ379" i="9"/>
  <c r="AJ380" i="9"/>
  <c r="AJ382" i="9"/>
  <c r="AJ383" i="9"/>
  <c r="AJ384" i="9"/>
  <c r="AJ385" i="9"/>
  <c r="AJ386" i="9"/>
  <c r="AJ387" i="9"/>
  <c r="AJ388" i="9"/>
  <c r="AJ389" i="9"/>
  <c r="AJ390" i="9"/>
  <c r="AJ391" i="9"/>
  <c r="AJ392" i="9"/>
  <c r="AJ393" i="9"/>
  <c r="AJ394" i="9"/>
  <c r="AJ395" i="9"/>
  <c r="AJ396" i="9"/>
  <c r="AJ397" i="9"/>
  <c r="AJ398" i="9"/>
  <c r="AJ399" i="9"/>
  <c r="AJ400" i="9"/>
  <c r="AJ401" i="9"/>
  <c r="AJ403" i="9"/>
  <c r="AJ404" i="9"/>
  <c r="AJ405" i="9"/>
  <c r="AJ406" i="9"/>
  <c r="AJ407" i="9"/>
  <c r="AJ408" i="9"/>
  <c r="AJ409" i="9"/>
  <c r="AJ410" i="9"/>
  <c r="AJ411" i="9"/>
  <c r="AJ412" i="9"/>
  <c r="AJ413" i="9"/>
  <c r="AJ415" i="9"/>
  <c r="AJ416" i="9"/>
  <c r="AJ417" i="9"/>
  <c r="AJ418" i="9"/>
  <c r="AJ419" i="9"/>
  <c r="AJ420" i="9"/>
  <c r="AJ421" i="9"/>
  <c r="AJ422" i="9"/>
  <c r="AJ423" i="9"/>
  <c r="AJ424" i="9"/>
  <c r="AJ425" i="9"/>
  <c r="AJ426" i="9"/>
  <c r="AJ427" i="9"/>
  <c r="AJ428" i="9"/>
  <c r="AJ429" i="9"/>
  <c r="AJ430" i="9"/>
  <c r="AJ431" i="9"/>
  <c r="AJ432" i="9"/>
  <c r="AJ433" i="9"/>
  <c r="AJ434" i="9"/>
  <c r="AJ435" i="9"/>
  <c r="AJ436" i="9"/>
  <c r="AJ437" i="9"/>
  <c r="AJ438" i="9"/>
  <c r="AJ439" i="9"/>
  <c r="AJ440" i="9"/>
  <c r="AJ441" i="9"/>
  <c r="AJ442" i="9"/>
  <c r="AJ443" i="9"/>
  <c r="AJ444" i="9"/>
  <c r="AJ445" i="9"/>
  <c r="AJ446" i="9"/>
  <c r="AJ447" i="9"/>
  <c r="AJ448" i="9"/>
  <c r="AJ449" i="9"/>
  <c r="AJ450" i="9"/>
  <c r="AJ451" i="9"/>
  <c r="AJ452" i="9"/>
  <c r="AJ453" i="9"/>
  <c r="AJ454" i="9"/>
  <c r="AJ455" i="9"/>
  <c r="AJ456" i="9"/>
  <c r="AJ457" i="9"/>
  <c r="AJ458" i="9"/>
  <c r="AJ459" i="9"/>
  <c r="AJ460" i="9"/>
  <c r="AJ461" i="9"/>
  <c r="AJ462" i="9"/>
  <c r="AJ463" i="9"/>
  <c r="AJ464" i="9"/>
  <c r="AJ465" i="9"/>
  <c r="AJ466" i="9"/>
  <c r="AJ467" i="9"/>
  <c r="AJ468" i="9"/>
  <c r="AJ469" i="9"/>
  <c r="AJ470" i="9"/>
  <c r="AJ471" i="9"/>
  <c r="AJ472" i="9"/>
  <c r="AJ473" i="9"/>
  <c r="AJ474" i="9"/>
  <c r="AJ475" i="9"/>
  <c r="AJ476" i="9"/>
  <c r="AJ477" i="9"/>
  <c r="AJ478" i="9"/>
  <c r="AJ479" i="9"/>
  <c r="AJ480" i="9"/>
  <c r="AJ481" i="9"/>
  <c r="AJ482" i="9"/>
  <c r="AJ483" i="9"/>
  <c r="AJ484" i="9"/>
  <c r="AJ485" i="9"/>
  <c r="AJ486" i="9"/>
  <c r="AJ487" i="9"/>
  <c r="AJ488" i="9"/>
  <c r="AJ489" i="9"/>
  <c r="AJ490" i="9"/>
  <c r="AJ491" i="9"/>
  <c r="AJ492" i="9"/>
  <c r="AJ493" i="9"/>
  <c r="AJ494" i="9"/>
  <c r="AJ495" i="9"/>
  <c r="AJ496" i="9"/>
  <c r="AJ497" i="9"/>
  <c r="AJ498" i="9"/>
  <c r="AJ499" i="9"/>
  <c r="AJ500" i="9"/>
  <c r="AJ501" i="9"/>
  <c r="AJ502" i="9"/>
  <c r="AJ503" i="9"/>
  <c r="AJ504" i="9"/>
  <c r="AJ505" i="9"/>
  <c r="AJ506" i="9"/>
  <c r="AJ507" i="9"/>
  <c r="AJ508" i="9"/>
  <c r="AJ509" i="9"/>
  <c r="AJ510" i="9"/>
  <c r="AJ511" i="9"/>
  <c r="AJ512" i="9"/>
  <c r="AJ513" i="9"/>
  <c r="AJ514" i="9"/>
  <c r="AJ515" i="9"/>
  <c r="AJ516" i="9"/>
  <c r="AJ517" i="9"/>
  <c r="AJ518" i="9"/>
  <c r="AJ519" i="9"/>
  <c r="AJ520" i="9"/>
  <c r="AJ521" i="9"/>
  <c r="AJ522" i="9"/>
  <c r="AJ523" i="9"/>
  <c r="AJ524" i="9"/>
  <c r="AJ525" i="9"/>
  <c r="AJ526" i="9"/>
  <c r="AJ527" i="9"/>
  <c r="AJ528" i="9"/>
  <c r="AJ529" i="9"/>
  <c r="AJ530" i="9"/>
  <c r="AJ531" i="9"/>
  <c r="AJ532" i="9"/>
  <c r="AJ533" i="9"/>
  <c r="AJ534" i="9"/>
  <c r="AJ535" i="9"/>
  <c r="AJ536" i="9"/>
  <c r="AJ537" i="9"/>
  <c r="AJ538" i="9"/>
  <c r="AJ539" i="9"/>
  <c r="AJ540" i="9"/>
  <c r="AJ541" i="9"/>
  <c r="AJ542" i="9"/>
  <c r="AJ543" i="9"/>
  <c r="AJ544" i="9"/>
  <c r="AJ545" i="9"/>
  <c r="AJ546" i="9"/>
  <c r="AJ547" i="9"/>
  <c r="AJ548" i="9"/>
  <c r="AJ549" i="9"/>
  <c r="AJ550" i="9"/>
  <c r="AJ551" i="9"/>
  <c r="AJ552" i="9"/>
  <c r="AJ553" i="9"/>
  <c r="AJ554" i="9"/>
  <c r="AJ555" i="9"/>
  <c r="AJ556" i="9"/>
  <c r="AJ557" i="9"/>
  <c r="AJ558" i="9"/>
  <c r="AJ559" i="9"/>
  <c r="AJ560" i="9"/>
  <c r="AJ561" i="9"/>
  <c r="AJ562" i="9"/>
  <c r="AJ563" i="9"/>
  <c r="AJ564" i="9"/>
  <c r="AJ565" i="9"/>
  <c r="AJ566" i="9"/>
  <c r="AJ567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66" i="9"/>
  <c r="AK267" i="9"/>
  <c r="AK268" i="9"/>
  <c r="AK269" i="9"/>
  <c r="AK270" i="9"/>
  <c r="AK271" i="9"/>
  <c r="AK272" i="9"/>
  <c r="AK273" i="9"/>
  <c r="AK274" i="9"/>
  <c r="AK275" i="9"/>
  <c r="AK276" i="9"/>
  <c r="AK277" i="9"/>
  <c r="AK278" i="9"/>
  <c r="AK279" i="9"/>
  <c r="AK280" i="9"/>
  <c r="AK281" i="9"/>
  <c r="AK282" i="9"/>
  <c r="AK283" i="9"/>
  <c r="AK284" i="9"/>
  <c r="AK285" i="9"/>
  <c r="AK286" i="9"/>
  <c r="AK287" i="9"/>
  <c r="AK288" i="9"/>
  <c r="AK289" i="9"/>
  <c r="AK290" i="9"/>
  <c r="AK291" i="9"/>
  <c r="AK292" i="9"/>
  <c r="AK293" i="9"/>
  <c r="AK294" i="9"/>
  <c r="AK295" i="9"/>
  <c r="AK296" i="9"/>
  <c r="AK297" i="9"/>
  <c r="AK298" i="9"/>
  <c r="AK299" i="9"/>
  <c r="AK300" i="9"/>
  <c r="AK301" i="9"/>
  <c r="AK302" i="9"/>
  <c r="AK303" i="9"/>
  <c r="AK304" i="9"/>
  <c r="AK305" i="9"/>
  <c r="AK306" i="9"/>
  <c r="AK307" i="9"/>
  <c r="AK308" i="9"/>
  <c r="AK309" i="9"/>
  <c r="AK310" i="9"/>
  <c r="AK311" i="9"/>
  <c r="AK312" i="9"/>
  <c r="AK313" i="9"/>
  <c r="AK314" i="9"/>
  <c r="AK315" i="9"/>
  <c r="AK316" i="9"/>
  <c r="AK317" i="9"/>
  <c r="AK318" i="9"/>
  <c r="AK319" i="9"/>
  <c r="AK320" i="9"/>
  <c r="AK321" i="9"/>
  <c r="AK322" i="9"/>
  <c r="AK323" i="9"/>
  <c r="AK324" i="9"/>
  <c r="AK325" i="9"/>
  <c r="AK326" i="9"/>
  <c r="AK327" i="9"/>
  <c r="AK328" i="9"/>
  <c r="AK329" i="9"/>
  <c r="AK330" i="9"/>
  <c r="AK331" i="9"/>
  <c r="AK332" i="9"/>
  <c r="AK333" i="9"/>
  <c r="AK334" i="9"/>
  <c r="AK335" i="9"/>
  <c r="AK336" i="9"/>
  <c r="AK337" i="9"/>
  <c r="AK338" i="9"/>
  <c r="AK339" i="9"/>
  <c r="AK340" i="9"/>
  <c r="AK341" i="9"/>
  <c r="AK342" i="9"/>
  <c r="AK343" i="9"/>
  <c r="AK344" i="9"/>
  <c r="AK345" i="9"/>
  <c r="AK346" i="9"/>
  <c r="AK347" i="9"/>
  <c r="AK348" i="9"/>
  <c r="AK349" i="9"/>
  <c r="AK350" i="9"/>
  <c r="AK351" i="9"/>
  <c r="AK352" i="9"/>
  <c r="AK353" i="9"/>
  <c r="AK354" i="9"/>
  <c r="AK355" i="9"/>
  <c r="AK356" i="9"/>
  <c r="AK357" i="9"/>
  <c r="AK358" i="9"/>
  <c r="AK359" i="9"/>
  <c r="AK360" i="9"/>
  <c r="AK361" i="9"/>
  <c r="AK362" i="9"/>
  <c r="AK363" i="9"/>
  <c r="AK364" i="9"/>
  <c r="AK365" i="9"/>
  <c r="AK366" i="9"/>
  <c r="AK367" i="9"/>
  <c r="AK368" i="9"/>
  <c r="AK369" i="9"/>
  <c r="AK370" i="9"/>
  <c r="AK371" i="9"/>
  <c r="AK372" i="9"/>
  <c r="AK373" i="9"/>
  <c r="AK374" i="9"/>
  <c r="AK375" i="9"/>
  <c r="AK376" i="9"/>
  <c r="AK377" i="9"/>
  <c r="AK378" i="9"/>
  <c r="AK379" i="9"/>
  <c r="AK380" i="9"/>
  <c r="AK381" i="9"/>
  <c r="AK382" i="9"/>
  <c r="AK383" i="9"/>
  <c r="AK384" i="9"/>
  <c r="AK385" i="9"/>
  <c r="AK386" i="9"/>
  <c r="AK387" i="9"/>
  <c r="AK388" i="9"/>
  <c r="AK389" i="9"/>
  <c r="AK390" i="9"/>
  <c r="AK391" i="9"/>
  <c r="AK392" i="9"/>
  <c r="AK393" i="9"/>
  <c r="AK394" i="9"/>
  <c r="AK395" i="9"/>
  <c r="AK396" i="9"/>
  <c r="AK397" i="9"/>
  <c r="AK398" i="9"/>
  <c r="AK399" i="9"/>
  <c r="AK400" i="9"/>
  <c r="AK401" i="9"/>
  <c r="AK402" i="9"/>
  <c r="AK403" i="9"/>
  <c r="AK404" i="9"/>
  <c r="AK405" i="9"/>
  <c r="AK406" i="9"/>
  <c r="AK407" i="9"/>
  <c r="AK408" i="9"/>
  <c r="AK409" i="9"/>
  <c r="AK410" i="9"/>
  <c r="AK411" i="9"/>
  <c r="AK412" i="9"/>
  <c r="AK413" i="9"/>
  <c r="AK414" i="9"/>
  <c r="AK415" i="9"/>
  <c r="AK416" i="9"/>
  <c r="AK417" i="9"/>
  <c r="AK418" i="9"/>
  <c r="AK419" i="9"/>
  <c r="AK420" i="9"/>
  <c r="AK421" i="9"/>
  <c r="AK422" i="9"/>
  <c r="AK423" i="9"/>
  <c r="AK424" i="9"/>
  <c r="AK425" i="9"/>
  <c r="AK426" i="9"/>
  <c r="AK428" i="9"/>
  <c r="AK429" i="9"/>
  <c r="AK430" i="9"/>
  <c r="AK431" i="9"/>
  <c r="AK432" i="9"/>
  <c r="AK433" i="9"/>
  <c r="AK434" i="9"/>
  <c r="AK435" i="9"/>
  <c r="AK436" i="9"/>
  <c r="AK437" i="9"/>
  <c r="AK438" i="9"/>
  <c r="AK439" i="9"/>
  <c r="AK440" i="9"/>
  <c r="AK441" i="9"/>
  <c r="AK442" i="9"/>
  <c r="AK444" i="9"/>
  <c r="AK445" i="9"/>
  <c r="AK446" i="9"/>
  <c r="AK447" i="9"/>
  <c r="AK448" i="9"/>
  <c r="AK449" i="9"/>
  <c r="AK450" i="9"/>
  <c r="AK451" i="9"/>
  <c r="AK452" i="9"/>
  <c r="AK453" i="9"/>
  <c r="AK454" i="9"/>
  <c r="AK455" i="9"/>
  <c r="AK456" i="9"/>
  <c r="AK457" i="9"/>
  <c r="AK458" i="9"/>
  <c r="AK459" i="9"/>
  <c r="AK460" i="9"/>
  <c r="AK461" i="9"/>
  <c r="AK462" i="9"/>
  <c r="AK463" i="9"/>
  <c r="AK464" i="9"/>
  <c r="AK465" i="9"/>
  <c r="AK466" i="9"/>
  <c r="AK467" i="9"/>
  <c r="AK468" i="9"/>
  <c r="AK469" i="9"/>
  <c r="AK470" i="9"/>
  <c r="AK471" i="9"/>
  <c r="AK472" i="9"/>
  <c r="AK473" i="9"/>
  <c r="AK474" i="9"/>
  <c r="AK475" i="9"/>
  <c r="AK476" i="9"/>
  <c r="AK477" i="9"/>
  <c r="AK478" i="9"/>
  <c r="AK479" i="9"/>
  <c r="AK480" i="9"/>
  <c r="AK481" i="9"/>
  <c r="AK482" i="9"/>
  <c r="AK483" i="9"/>
  <c r="AK484" i="9"/>
  <c r="AK485" i="9"/>
  <c r="AK486" i="9"/>
  <c r="AK487" i="9"/>
  <c r="AK488" i="9"/>
  <c r="AK489" i="9"/>
  <c r="AK490" i="9"/>
  <c r="AK491" i="9"/>
  <c r="AK492" i="9"/>
  <c r="AK493" i="9"/>
  <c r="AK494" i="9"/>
  <c r="AK495" i="9"/>
  <c r="AK496" i="9"/>
  <c r="AK497" i="9"/>
  <c r="AK498" i="9"/>
  <c r="AK499" i="9"/>
  <c r="AK500" i="9"/>
  <c r="AK501" i="9"/>
  <c r="AK502" i="9"/>
  <c r="AK503" i="9"/>
  <c r="AK504" i="9"/>
  <c r="AK505" i="9"/>
  <c r="AK506" i="9"/>
  <c r="AK507" i="9"/>
  <c r="AK508" i="9"/>
  <c r="AK509" i="9"/>
  <c r="AK510" i="9"/>
  <c r="AK511" i="9"/>
  <c r="AK512" i="9"/>
  <c r="AK513" i="9"/>
  <c r="AK514" i="9"/>
  <c r="AK515" i="9"/>
  <c r="AK516" i="9"/>
  <c r="AK517" i="9"/>
  <c r="AK518" i="9"/>
  <c r="AK519" i="9"/>
  <c r="AK520" i="9"/>
  <c r="AK521" i="9"/>
  <c r="AK522" i="9"/>
  <c r="AK523" i="9"/>
  <c r="AK524" i="9"/>
  <c r="AK525" i="9"/>
  <c r="AK526" i="9"/>
  <c r="AK527" i="9"/>
  <c r="AK528" i="9"/>
  <c r="AK529" i="9"/>
  <c r="AK530" i="9"/>
  <c r="AK531" i="9"/>
  <c r="AK532" i="9"/>
  <c r="AK533" i="9"/>
  <c r="AK534" i="9"/>
  <c r="AK535" i="9"/>
  <c r="AK536" i="9"/>
  <c r="AK537" i="9"/>
  <c r="AK538" i="9"/>
  <c r="AK539" i="9"/>
  <c r="AK540" i="9"/>
  <c r="AK541" i="9"/>
  <c r="AK542" i="9"/>
  <c r="AK543" i="9"/>
  <c r="AK544" i="9"/>
  <c r="AK545" i="9"/>
  <c r="AK546" i="9"/>
  <c r="AK547" i="9"/>
  <c r="AK548" i="9"/>
  <c r="AK549" i="9"/>
  <c r="AK550" i="9"/>
  <c r="AK551" i="9"/>
  <c r="AK552" i="9"/>
  <c r="AK553" i="9"/>
  <c r="AK554" i="9"/>
  <c r="AK555" i="9"/>
  <c r="AK556" i="9"/>
  <c r="AK557" i="9"/>
  <c r="AK558" i="9"/>
  <c r="AK559" i="9"/>
  <c r="AK560" i="9"/>
  <c r="AK561" i="9"/>
  <c r="AK562" i="9"/>
  <c r="AK563" i="9"/>
  <c r="AK564" i="9"/>
  <c r="AK565" i="9"/>
  <c r="AK566" i="9"/>
  <c r="AK567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L276" i="9"/>
  <c r="AL277" i="9"/>
  <c r="AL278" i="9"/>
  <c r="AL279" i="9"/>
  <c r="AL280" i="9"/>
  <c r="AL281" i="9"/>
  <c r="AL282" i="9"/>
  <c r="AL283" i="9"/>
  <c r="AL284" i="9"/>
  <c r="AL285" i="9"/>
  <c r="AL286" i="9"/>
  <c r="AL287" i="9"/>
  <c r="AL288" i="9"/>
  <c r="AL289" i="9"/>
  <c r="AL290" i="9"/>
  <c r="AL291" i="9"/>
  <c r="AL292" i="9"/>
  <c r="AL293" i="9"/>
  <c r="AL294" i="9"/>
  <c r="AL295" i="9"/>
  <c r="AL296" i="9"/>
  <c r="AL297" i="9"/>
  <c r="AL298" i="9"/>
  <c r="AL299" i="9"/>
  <c r="AL300" i="9"/>
  <c r="AL301" i="9"/>
  <c r="AL302" i="9"/>
  <c r="AL303" i="9"/>
  <c r="AL304" i="9"/>
  <c r="AL305" i="9"/>
  <c r="AL306" i="9"/>
  <c r="AL307" i="9"/>
  <c r="AL308" i="9"/>
  <c r="AL309" i="9"/>
  <c r="AL310" i="9"/>
  <c r="AL311" i="9"/>
  <c r="AL312" i="9"/>
  <c r="AL313" i="9"/>
  <c r="AL314" i="9"/>
  <c r="AL315" i="9"/>
  <c r="AL316" i="9"/>
  <c r="AL317" i="9"/>
  <c r="AL318" i="9"/>
  <c r="AL319" i="9"/>
  <c r="AL320" i="9"/>
  <c r="AL321" i="9"/>
  <c r="AL322" i="9"/>
  <c r="AL323" i="9"/>
  <c r="AL324" i="9"/>
  <c r="AL325" i="9"/>
  <c r="AL326" i="9"/>
  <c r="AL327" i="9"/>
  <c r="AL328" i="9"/>
  <c r="AL329" i="9"/>
  <c r="AL330" i="9"/>
  <c r="AL331" i="9"/>
  <c r="AL332" i="9"/>
  <c r="AL333" i="9"/>
  <c r="AL334" i="9"/>
  <c r="AL335" i="9"/>
  <c r="AL336" i="9"/>
  <c r="AL337" i="9"/>
  <c r="AL338" i="9"/>
  <c r="AL339" i="9"/>
  <c r="AL340" i="9"/>
  <c r="AL341" i="9"/>
  <c r="AL342" i="9"/>
  <c r="AL343" i="9"/>
  <c r="AL344" i="9"/>
  <c r="AL345" i="9"/>
  <c r="AL346" i="9"/>
  <c r="AL347" i="9"/>
  <c r="AL348" i="9"/>
  <c r="AL349" i="9"/>
  <c r="AL350" i="9"/>
  <c r="AL351" i="9"/>
  <c r="AL352" i="9"/>
  <c r="AL353" i="9"/>
  <c r="AL354" i="9"/>
  <c r="AL355" i="9"/>
  <c r="AL356" i="9"/>
  <c r="AL357" i="9"/>
  <c r="AL358" i="9"/>
  <c r="AL359" i="9"/>
  <c r="AL360" i="9"/>
  <c r="AL361" i="9"/>
  <c r="AL362" i="9"/>
  <c r="AL363" i="9"/>
  <c r="AL364" i="9"/>
  <c r="AL365" i="9"/>
  <c r="AL366" i="9"/>
  <c r="AL367" i="9"/>
  <c r="AL368" i="9"/>
  <c r="AL369" i="9"/>
  <c r="AL370" i="9"/>
  <c r="AL371" i="9"/>
  <c r="AL372" i="9"/>
  <c r="AL373" i="9"/>
  <c r="AL374" i="9"/>
  <c r="AL375" i="9"/>
  <c r="AL376" i="9"/>
  <c r="AL377" i="9"/>
  <c r="AL378" i="9"/>
  <c r="AL379" i="9"/>
  <c r="AL380" i="9"/>
  <c r="AL381" i="9"/>
  <c r="AL382" i="9"/>
  <c r="AL383" i="9"/>
  <c r="AL384" i="9"/>
  <c r="AL385" i="9"/>
  <c r="AL386" i="9"/>
  <c r="AL387" i="9"/>
  <c r="AL388" i="9"/>
  <c r="AL389" i="9"/>
  <c r="AL390" i="9"/>
  <c r="AL391" i="9"/>
  <c r="AL392" i="9"/>
  <c r="AL393" i="9"/>
  <c r="AL394" i="9"/>
  <c r="AL395" i="9"/>
  <c r="AL396" i="9"/>
  <c r="AL397" i="9"/>
  <c r="AL398" i="9"/>
  <c r="AL399" i="9"/>
  <c r="AL400" i="9"/>
  <c r="AL401" i="9"/>
  <c r="AL402" i="9"/>
  <c r="AL403" i="9"/>
  <c r="AL404" i="9"/>
  <c r="AL405" i="9"/>
  <c r="AL406" i="9"/>
  <c r="AL407" i="9"/>
  <c r="AL408" i="9"/>
  <c r="AL410" i="9"/>
  <c r="AL411" i="9"/>
  <c r="AL412" i="9"/>
  <c r="AL413" i="9"/>
  <c r="AL414" i="9"/>
  <c r="AL415" i="9"/>
  <c r="AL416" i="9"/>
  <c r="AL417" i="9"/>
  <c r="AL418" i="9"/>
  <c r="AL419" i="9"/>
  <c r="AL420" i="9"/>
  <c r="AL421" i="9"/>
  <c r="AL422" i="9"/>
  <c r="AL423" i="9"/>
  <c r="AL424" i="9"/>
  <c r="AL425" i="9"/>
  <c r="AL426" i="9"/>
  <c r="AL427" i="9"/>
  <c r="AL428" i="9"/>
  <c r="AL429" i="9"/>
  <c r="AL430" i="9"/>
  <c r="AL431" i="9"/>
  <c r="AL432" i="9"/>
  <c r="AL433" i="9"/>
  <c r="AL434" i="9"/>
  <c r="AL435" i="9"/>
  <c r="AL436" i="9"/>
  <c r="AL437" i="9"/>
  <c r="AL438" i="9"/>
  <c r="AL439" i="9"/>
  <c r="AL440" i="9"/>
  <c r="AL441" i="9"/>
  <c r="AL442" i="9"/>
  <c r="AL443" i="9"/>
  <c r="AL444" i="9"/>
  <c r="AL445" i="9"/>
  <c r="AL446" i="9"/>
  <c r="AL447" i="9"/>
  <c r="AL448" i="9"/>
  <c r="AL449" i="9"/>
  <c r="AL450" i="9"/>
  <c r="AL451" i="9"/>
  <c r="AL452" i="9"/>
  <c r="AL453" i="9"/>
  <c r="AL454" i="9"/>
  <c r="AL455" i="9"/>
  <c r="AL456" i="9"/>
  <c r="AL457" i="9"/>
  <c r="AL458" i="9"/>
  <c r="AL459" i="9"/>
  <c r="AL460" i="9"/>
  <c r="AL461" i="9"/>
  <c r="AL462" i="9"/>
  <c r="AL463" i="9"/>
  <c r="AL464" i="9"/>
  <c r="AL465" i="9"/>
  <c r="AL466" i="9"/>
  <c r="AL467" i="9"/>
  <c r="AL468" i="9"/>
  <c r="AL469" i="9"/>
  <c r="AL470" i="9"/>
  <c r="AL471" i="9"/>
  <c r="AL472" i="9"/>
  <c r="AL474" i="9"/>
  <c r="AL475" i="9"/>
  <c r="AL476" i="9"/>
  <c r="AL477" i="9"/>
  <c r="AL478" i="9"/>
  <c r="AL479" i="9"/>
  <c r="AL480" i="9"/>
  <c r="AL481" i="9"/>
  <c r="AL482" i="9"/>
  <c r="AL483" i="9"/>
  <c r="AL484" i="9"/>
  <c r="AL485" i="9"/>
  <c r="AL486" i="9"/>
  <c r="AL487" i="9"/>
  <c r="AL488" i="9"/>
  <c r="AL489" i="9"/>
  <c r="AL490" i="9"/>
  <c r="AL491" i="9"/>
  <c r="AL492" i="9"/>
  <c r="AL493" i="9"/>
  <c r="AL494" i="9"/>
  <c r="AL495" i="9"/>
  <c r="AL496" i="9"/>
  <c r="AL497" i="9"/>
  <c r="AL498" i="9"/>
  <c r="AL499" i="9"/>
  <c r="AL500" i="9"/>
  <c r="AL501" i="9"/>
  <c r="AL502" i="9"/>
  <c r="AL503" i="9"/>
  <c r="AL504" i="9"/>
  <c r="AL505" i="9"/>
  <c r="AL506" i="9"/>
  <c r="AL507" i="9"/>
  <c r="AL508" i="9"/>
  <c r="AL509" i="9"/>
  <c r="AL510" i="9"/>
  <c r="AL511" i="9"/>
  <c r="AL512" i="9"/>
  <c r="AL513" i="9"/>
  <c r="AL514" i="9"/>
  <c r="AL515" i="9"/>
  <c r="AL516" i="9"/>
  <c r="AL517" i="9"/>
  <c r="AL518" i="9"/>
  <c r="AL519" i="9"/>
  <c r="AL520" i="9"/>
  <c r="AL521" i="9"/>
  <c r="AL522" i="9"/>
  <c r="AL523" i="9"/>
  <c r="AL524" i="9"/>
  <c r="AL525" i="9"/>
  <c r="AL526" i="9"/>
  <c r="AL527" i="9"/>
  <c r="AL528" i="9"/>
  <c r="AL529" i="9"/>
  <c r="AL530" i="9"/>
  <c r="AL531" i="9"/>
  <c r="AL532" i="9"/>
  <c r="AL533" i="9"/>
  <c r="AL534" i="9"/>
  <c r="AL535" i="9"/>
  <c r="AL536" i="9"/>
  <c r="AL537" i="9"/>
  <c r="AL538" i="9"/>
  <c r="AL539" i="9"/>
  <c r="AL540" i="9"/>
  <c r="AL541" i="9"/>
  <c r="AL542" i="9"/>
  <c r="AL543" i="9"/>
  <c r="AL544" i="9"/>
  <c r="AL545" i="9"/>
  <c r="AL546" i="9"/>
  <c r="AL547" i="9"/>
  <c r="AL548" i="9"/>
  <c r="AL549" i="9"/>
  <c r="AL550" i="9"/>
  <c r="AL551" i="9"/>
  <c r="AL552" i="9"/>
  <c r="AL553" i="9"/>
  <c r="AL554" i="9"/>
  <c r="AL555" i="9"/>
  <c r="AL556" i="9"/>
  <c r="AL557" i="9"/>
  <c r="AL558" i="9"/>
  <c r="AL559" i="9"/>
  <c r="AL560" i="9"/>
  <c r="AL561" i="9"/>
  <c r="AL562" i="9"/>
  <c r="AL563" i="9"/>
  <c r="AL564" i="9"/>
  <c r="AL565" i="9"/>
  <c r="AL566" i="9"/>
  <c r="AL567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M200" i="9"/>
  <c r="AM201" i="9"/>
  <c r="AM202" i="9"/>
  <c r="AM203" i="9"/>
  <c r="AM204" i="9"/>
  <c r="AM205" i="9"/>
  <c r="AM206" i="9"/>
  <c r="AM207" i="9"/>
  <c r="AM208" i="9"/>
  <c r="AM209" i="9"/>
  <c r="AM210" i="9"/>
  <c r="AM211" i="9"/>
  <c r="AM212" i="9"/>
  <c r="AM213" i="9"/>
  <c r="AM214" i="9"/>
  <c r="AM215" i="9"/>
  <c r="AM216" i="9"/>
  <c r="AM217" i="9"/>
  <c r="AM218" i="9"/>
  <c r="AM219" i="9"/>
  <c r="AM220" i="9"/>
  <c r="AM221" i="9"/>
  <c r="AM222" i="9"/>
  <c r="AM223" i="9"/>
  <c r="AM224" i="9"/>
  <c r="AM225" i="9"/>
  <c r="AM226" i="9"/>
  <c r="AM227" i="9"/>
  <c r="AM228" i="9"/>
  <c r="AM229" i="9"/>
  <c r="AM230" i="9"/>
  <c r="AM231" i="9"/>
  <c r="AM232" i="9"/>
  <c r="AM233" i="9"/>
  <c r="AM234" i="9"/>
  <c r="AM235" i="9"/>
  <c r="AM236" i="9"/>
  <c r="AM237" i="9"/>
  <c r="AM238" i="9"/>
  <c r="AM239" i="9"/>
  <c r="AM240" i="9"/>
  <c r="AM241" i="9"/>
  <c r="AM242" i="9"/>
  <c r="AM243" i="9"/>
  <c r="AM244" i="9"/>
  <c r="AM245" i="9"/>
  <c r="AM246" i="9"/>
  <c r="AM247" i="9"/>
  <c r="AM248" i="9"/>
  <c r="AM249" i="9"/>
  <c r="AM250" i="9"/>
  <c r="AM251" i="9"/>
  <c r="AM252" i="9"/>
  <c r="AM253" i="9"/>
  <c r="AM254" i="9"/>
  <c r="AM255" i="9"/>
  <c r="AM256" i="9"/>
  <c r="AM257" i="9"/>
  <c r="AM258" i="9"/>
  <c r="AM259" i="9"/>
  <c r="AM260" i="9"/>
  <c r="AM261" i="9"/>
  <c r="AM262" i="9"/>
  <c r="AM263" i="9"/>
  <c r="AM264" i="9"/>
  <c r="AM265" i="9"/>
  <c r="AM266" i="9"/>
  <c r="AM267" i="9"/>
  <c r="AM268" i="9"/>
  <c r="AM269" i="9"/>
  <c r="AM270" i="9"/>
  <c r="AM271" i="9"/>
  <c r="AM272" i="9"/>
  <c r="AM273" i="9"/>
  <c r="AM274" i="9"/>
  <c r="AM275" i="9"/>
  <c r="AM276" i="9"/>
  <c r="AM277" i="9"/>
  <c r="AM278" i="9"/>
  <c r="AM279" i="9"/>
  <c r="AM280" i="9"/>
  <c r="AM281" i="9"/>
  <c r="AM282" i="9"/>
  <c r="AM283" i="9"/>
  <c r="AM284" i="9"/>
  <c r="AM285" i="9"/>
  <c r="AM286" i="9"/>
  <c r="AM287" i="9"/>
  <c r="AM288" i="9"/>
  <c r="AM289" i="9"/>
  <c r="AM290" i="9"/>
  <c r="AM291" i="9"/>
  <c r="AM292" i="9"/>
  <c r="AM293" i="9"/>
  <c r="AM294" i="9"/>
  <c r="AM295" i="9"/>
  <c r="AM296" i="9"/>
  <c r="AM297" i="9"/>
  <c r="AM298" i="9"/>
  <c r="AM299" i="9"/>
  <c r="AM300" i="9"/>
  <c r="AM301" i="9"/>
  <c r="AM302" i="9"/>
  <c r="AM303" i="9"/>
  <c r="AM304" i="9"/>
  <c r="AM305" i="9"/>
  <c r="AM306" i="9"/>
  <c r="AM307" i="9"/>
  <c r="AM308" i="9"/>
  <c r="AM309" i="9"/>
  <c r="AM310" i="9"/>
  <c r="AM311" i="9"/>
  <c r="AM312" i="9"/>
  <c r="AM313" i="9"/>
  <c r="AM314" i="9"/>
  <c r="AM315" i="9"/>
  <c r="AM316" i="9"/>
  <c r="AM317" i="9"/>
  <c r="AM318" i="9"/>
  <c r="AM319" i="9"/>
  <c r="AM320" i="9"/>
  <c r="AM321" i="9"/>
  <c r="AM322" i="9"/>
  <c r="AM323" i="9"/>
  <c r="AM324" i="9"/>
  <c r="AM325" i="9"/>
  <c r="AM326" i="9"/>
  <c r="AM327" i="9"/>
  <c r="AM328" i="9"/>
  <c r="AM329" i="9"/>
  <c r="AM330" i="9"/>
  <c r="AM331" i="9"/>
  <c r="AM332" i="9"/>
  <c r="AM333" i="9"/>
  <c r="AM334" i="9"/>
  <c r="AM335" i="9"/>
  <c r="AM336" i="9"/>
  <c r="AM337" i="9"/>
  <c r="AM338" i="9"/>
  <c r="AM339" i="9"/>
  <c r="AM340" i="9"/>
  <c r="AM341" i="9"/>
  <c r="AM342" i="9"/>
  <c r="AM343" i="9"/>
  <c r="AM344" i="9"/>
  <c r="AM345" i="9"/>
  <c r="AM346" i="9"/>
  <c r="AM347" i="9"/>
  <c r="AM348" i="9"/>
  <c r="AM349" i="9"/>
  <c r="AM350" i="9"/>
  <c r="AM351" i="9"/>
  <c r="AM352" i="9"/>
  <c r="AM353" i="9"/>
  <c r="AM354" i="9"/>
  <c r="AM355" i="9"/>
  <c r="AM356" i="9"/>
  <c r="AM357" i="9"/>
  <c r="AM358" i="9"/>
  <c r="AM359" i="9"/>
  <c r="AM360" i="9"/>
  <c r="AM361" i="9"/>
  <c r="AM362" i="9"/>
  <c r="AM363" i="9"/>
  <c r="AM364" i="9"/>
  <c r="AM365" i="9"/>
  <c r="AM366" i="9"/>
  <c r="AM367" i="9"/>
  <c r="AM368" i="9"/>
  <c r="AM369" i="9"/>
  <c r="AM370" i="9"/>
  <c r="AM371" i="9"/>
  <c r="AM372" i="9"/>
  <c r="AM373" i="9"/>
  <c r="AM374" i="9"/>
  <c r="AM375" i="9"/>
  <c r="AM376" i="9"/>
  <c r="AM377" i="9"/>
  <c r="AM378" i="9"/>
  <c r="AM379" i="9"/>
  <c r="AM380" i="9"/>
  <c r="AM381" i="9"/>
  <c r="AM382" i="9"/>
  <c r="AM383" i="9"/>
  <c r="AM384" i="9"/>
  <c r="AM385" i="9"/>
  <c r="AM386" i="9"/>
  <c r="AM387" i="9"/>
  <c r="AM388" i="9"/>
  <c r="AM389" i="9"/>
  <c r="AM390" i="9"/>
  <c r="AM391" i="9"/>
  <c r="AM392" i="9"/>
  <c r="AM393" i="9"/>
  <c r="AM394" i="9"/>
  <c r="AM395" i="9"/>
  <c r="AM396" i="9"/>
  <c r="AM397" i="9"/>
  <c r="AM398" i="9"/>
  <c r="AM399" i="9"/>
  <c r="AM400" i="9"/>
  <c r="AM401" i="9"/>
  <c r="AM402" i="9"/>
  <c r="AM403" i="9"/>
  <c r="AM404" i="9"/>
  <c r="AM405" i="9"/>
  <c r="AM406" i="9"/>
  <c r="AM407" i="9"/>
  <c r="AM408" i="9"/>
  <c r="AM409" i="9"/>
  <c r="AM410" i="9"/>
  <c r="AM411" i="9"/>
  <c r="AM412" i="9"/>
  <c r="AM413" i="9"/>
  <c r="AM414" i="9"/>
  <c r="AM415" i="9"/>
  <c r="AM416" i="9"/>
  <c r="AM417" i="9"/>
  <c r="AM418" i="9"/>
  <c r="AM419" i="9"/>
  <c r="AM420" i="9"/>
  <c r="AM421" i="9"/>
  <c r="AM422" i="9"/>
  <c r="AM423" i="9"/>
  <c r="AM424" i="9"/>
  <c r="AM425" i="9"/>
  <c r="AM426" i="9"/>
  <c r="AM427" i="9"/>
  <c r="AM428" i="9"/>
  <c r="AM429" i="9"/>
  <c r="AM430" i="9"/>
  <c r="AM431" i="9"/>
  <c r="AM432" i="9"/>
  <c r="AM433" i="9"/>
  <c r="AM434" i="9"/>
  <c r="AM435" i="9"/>
  <c r="AM436" i="9"/>
  <c r="AM437" i="9"/>
  <c r="AM438" i="9"/>
  <c r="AM439" i="9"/>
  <c r="AM440" i="9"/>
  <c r="AM441" i="9"/>
  <c r="AM442" i="9"/>
  <c r="AM443" i="9"/>
  <c r="AM444" i="9"/>
  <c r="AM445" i="9"/>
  <c r="AM446" i="9"/>
  <c r="AM447" i="9"/>
  <c r="AM448" i="9"/>
  <c r="AM449" i="9"/>
  <c r="AM450" i="9"/>
  <c r="AM451" i="9"/>
  <c r="AM452" i="9"/>
  <c r="AM453" i="9"/>
  <c r="AM454" i="9"/>
  <c r="AM455" i="9"/>
  <c r="AM456" i="9"/>
  <c r="AM457" i="9"/>
  <c r="AM458" i="9"/>
  <c r="AM459" i="9"/>
  <c r="AM460" i="9"/>
  <c r="AM461" i="9"/>
  <c r="AM462" i="9"/>
  <c r="AM463" i="9"/>
  <c r="AM464" i="9"/>
  <c r="AM465" i="9"/>
  <c r="AM466" i="9"/>
  <c r="AM467" i="9"/>
  <c r="AM468" i="9"/>
  <c r="AM469" i="9"/>
  <c r="AM470" i="9"/>
  <c r="AM471" i="9"/>
  <c r="AM472" i="9"/>
  <c r="AM474" i="9"/>
  <c r="AM475" i="9"/>
  <c r="AM476" i="9"/>
  <c r="AM477" i="9"/>
  <c r="AM478" i="9"/>
  <c r="AM479" i="9"/>
  <c r="AM480" i="9"/>
  <c r="AM481" i="9"/>
  <c r="AM482" i="9"/>
  <c r="AM483" i="9"/>
  <c r="AM484" i="9"/>
  <c r="AM485" i="9"/>
  <c r="AM486" i="9"/>
  <c r="AM487" i="9"/>
  <c r="AM488" i="9"/>
  <c r="AM489" i="9"/>
  <c r="AM490" i="9"/>
  <c r="AM491" i="9"/>
  <c r="AM492" i="9"/>
  <c r="AM493" i="9"/>
  <c r="AM494" i="9"/>
  <c r="AM495" i="9"/>
  <c r="AM496" i="9"/>
  <c r="AM497" i="9"/>
  <c r="AM498" i="9"/>
  <c r="AM499" i="9"/>
  <c r="AM500" i="9"/>
  <c r="AM501" i="9"/>
  <c r="AM502" i="9"/>
  <c r="AM503" i="9"/>
  <c r="AM504" i="9"/>
  <c r="AM505" i="9"/>
  <c r="AM506" i="9"/>
  <c r="AM507" i="9"/>
  <c r="AM508" i="9"/>
  <c r="AM509" i="9"/>
  <c r="AM510" i="9"/>
  <c r="AM511" i="9"/>
  <c r="AM512" i="9"/>
  <c r="AM513" i="9"/>
  <c r="AM514" i="9"/>
  <c r="AM515" i="9"/>
  <c r="AM516" i="9"/>
  <c r="AM517" i="9"/>
  <c r="AM518" i="9"/>
  <c r="AM519" i="9"/>
  <c r="AM520" i="9"/>
  <c r="AM521" i="9"/>
  <c r="AM522" i="9"/>
  <c r="AM523" i="9"/>
  <c r="AM524" i="9"/>
  <c r="AM525" i="9"/>
  <c r="AM526" i="9"/>
  <c r="AM527" i="9"/>
  <c r="AM528" i="9"/>
  <c r="AM529" i="9"/>
  <c r="AM530" i="9"/>
  <c r="AM531" i="9"/>
  <c r="AM532" i="9"/>
  <c r="AM533" i="9"/>
  <c r="AM534" i="9"/>
  <c r="AM535" i="9"/>
  <c r="AM536" i="9"/>
  <c r="AM537" i="9"/>
  <c r="AM538" i="9"/>
  <c r="AM539" i="9"/>
  <c r="AM540" i="9"/>
  <c r="AM541" i="9"/>
  <c r="AM542" i="9"/>
  <c r="AM543" i="9"/>
  <c r="AM544" i="9"/>
  <c r="AM545" i="9"/>
  <c r="AM546" i="9"/>
  <c r="AM547" i="9"/>
  <c r="AM548" i="9"/>
  <c r="AM549" i="9"/>
  <c r="AM550" i="9"/>
  <c r="AM551" i="9"/>
  <c r="AM552" i="9"/>
  <c r="AM553" i="9"/>
  <c r="AM554" i="9"/>
  <c r="AM555" i="9"/>
  <c r="AM556" i="9"/>
  <c r="AM557" i="9"/>
  <c r="AM558" i="9"/>
  <c r="AM559" i="9"/>
  <c r="AM560" i="9"/>
  <c r="AM561" i="9"/>
  <c r="AM562" i="9"/>
  <c r="AM563" i="9"/>
  <c r="AM564" i="9"/>
  <c r="AM565" i="9"/>
  <c r="AM566" i="9"/>
  <c r="AM567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O68" i="9"/>
  <c r="AO69" i="9"/>
  <c r="AO70" i="9"/>
  <c r="AO71" i="9"/>
  <c r="AO72" i="9"/>
  <c r="AO73" i="9"/>
  <c r="AO74" i="9"/>
  <c r="AO75" i="9"/>
  <c r="AO76" i="9"/>
  <c r="AO77" i="9"/>
  <c r="AO78" i="9"/>
  <c r="AO79" i="9"/>
  <c r="AO80" i="9"/>
  <c r="AO81" i="9"/>
  <c r="AO82" i="9"/>
  <c r="AO83" i="9"/>
  <c r="AO84" i="9"/>
  <c r="AO85" i="9"/>
  <c r="AO86" i="9"/>
  <c r="AO87" i="9"/>
  <c r="AO88" i="9"/>
  <c r="AO89" i="9"/>
  <c r="AO90" i="9"/>
  <c r="AO91" i="9"/>
  <c r="AO92" i="9"/>
  <c r="AO93" i="9"/>
  <c r="AO94" i="9"/>
  <c r="AO95" i="9"/>
  <c r="AO96" i="9"/>
  <c r="AO97" i="9"/>
  <c r="AO98" i="9"/>
  <c r="AO99" i="9"/>
  <c r="AO100" i="9"/>
  <c r="AO101" i="9"/>
  <c r="AO102" i="9"/>
  <c r="AO103" i="9"/>
  <c r="AO104" i="9"/>
  <c r="AO105" i="9"/>
  <c r="AO106" i="9"/>
  <c r="AO107" i="9"/>
  <c r="AO108" i="9"/>
  <c r="AO109" i="9"/>
  <c r="AO110" i="9"/>
  <c r="AO111" i="9"/>
  <c r="AO112" i="9"/>
  <c r="AO113" i="9"/>
  <c r="AO114" i="9"/>
  <c r="AO115" i="9"/>
  <c r="AO116" i="9"/>
  <c r="AO117" i="9"/>
  <c r="AO118" i="9"/>
  <c r="AO119" i="9"/>
  <c r="AO120" i="9"/>
  <c r="AO121" i="9"/>
  <c r="AO122" i="9"/>
  <c r="AO123" i="9"/>
  <c r="AO124" i="9"/>
  <c r="AO125" i="9"/>
  <c r="AO126" i="9"/>
  <c r="AO127" i="9"/>
  <c r="AO128" i="9"/>
  <c r="AO129" i="9"/>
  <c r="AO130" i="9"/>
  <c r="AO131" i="9"/>
  <c r="AO132" i="9"/>
  <c r="AO133" i="9"/>
  <c r="AO134" i="9"/>
  <c r="AO135" i="9"/>
  <c r="AO136" i="9"/>
  <c r="AO137" i="9"/>
  <c r="AO138" i="9"/>
  <c r="AO139" i="9"/>
  <c r="AO140" i="9"/>
  <c r="AO141" i="9"/>
  <c r="AO142" i="9"/>
  <c r="AO143" i="9"/>
  <c r="AO144" i="9"/>
  <c r="AO145" i="9"/>
  <c r="AO146" i="9"/>
  <c r="AO147" i="9"/>
  <c r="AO148" i="9"/>
  <c r="AO149" i="9"/>
  <c r="AO150" i="9"/>
  <c r="AO151" i="9"/>
  <c r="AO152" i="9"/>
  <c r="AO153" i="9"/>
  <c r="AO154" i="9"/>
  <c r="AO155" i="9"/>
  <c r="AO156" i="9"/>
  <c r="AO157" i="9"/>
  <c r="AO158" i="9"/>
  <c r="AO159" i="9"/>
  <c r="AO160" i="9"/>
  <c r="AO161" i="9"/>
  <c r="AO162" i="9"/>
  <c r="AO163" i="9"/>
  <c r="AO164" i="9"/>
  <c r="AO165" i="9"/>
  <c r="AO166" i="9"/>
  <c r="AO167" i="9"/>
  <c r="AO168" i="9"/>
  <c r="AO169" i="9"/>
  <c r="AO170" i="9"/>
  <c r="AO171" i="9"/>
  <c r="AO172" i="9"/>
  <c r="AO173" i="9"/>
  <c r="AO174" i="9"/>
  <c r="AO175" i="9"/>
  <c r="AO176" i="9"/>
  <c r="AO177" i="9"/>
  <c r="AO178" i="9"/>
  <c r="AO179" i="9"/>
  <c r="AO180" i="9"/>
  <c r="AO181" i="9"/>
  <c r="AO182" i="9"/>
  <c r="AO183" i="9"/>
  <c r="AO184" i="9"/>
  <c r="AO185" i="9"/>
  <c r="AO186" i="9"/>
  <c r="AO187" i="9"/>
  <c r="AO188" i="9"/>
  <c r="AO189" i="9"/>
  <c r="AO190" i="9"/>
  <c r="AO191" i="9"/>
  <c r="AO192" i="9"/>
  <c r="AO193" i="9"/>
  <c r="AO194" i="9"/>
  <c r="AO195" i="9"/>
  <c r="AO196" i="9"/>
  <c r="AO197" i="9"/>
  <c r="AO198" i="9"/>
  <c r="AO199" i="9"/>
  <c r="AO200" i="9"/>
  <c r="AO201" i="9"/>
  <c r="AO202" i="9"/>
  <c r="AO203" i="9"/>
  <c r="AO204" i="9"/>
  <c r="AO205" i="9"/>
  <c r="AO206" i="9"/>
  <c r="AO207" i="9"/>
  <c r="AO208" i="9"/>
  <c r="AO209" i="9"/>
  <c r="AO210" i="9"/>
  <c r="AO211" i="9"/>
  <c r="AO212" i="9"/>
  <c r="AO213" i="9"/>
  <c r="AO214" i="9"/>
  <c r="AO215" i="9"/>
  <c r="AO216" i="9"/>
  <c r="AO217" i="9"/>
  <c r="AO218" i="9"/>
  <c r="AO219" i="9"/>
  <c r="AO220" i="9"/>
  <c r="AO221" i="9"/>
  <c r="AO222" i="9"/>
  <c r="AO223" i="9"/>
  <c r="AO224" i="9"/>
  <c r="AO225" i="9"/>
  <c r="AO226" i="9"/>
  <c r="AO227" i="9"/>
  <c r="AO228" i="9"/>
  <c r="AO229" i="9"/>
  <c r="AO230" i="9"/>
  <c r="AO231" i="9"/>
  <c r="AO232" i="9"/>
  <c r="AO233" i="9"/>
  <c r="AO234" i="9"/>
  <c r="AO235" i="9"/>
  <c r="AO236" i="9"/>
  <c r="AO237" i="9"/>
  <c r="AO238" i="9"/>
  <c r="AO239" i="9"/>
  <c r="AO240" i="9"/>
  <c r="AO241" i="9"/>
  <c r="AO242" i="9"/>
  <c r="AO243" i="9"/>
  <c r="AO244" i="9"/>
  <c r="AO245" i="9"/>
  <c r="AO246" i="9"/>
  <c r="AO247" i="9"/>
  <c r="AO248" i="9"/>
  <c r="AO249" i="9"/>
  <c r="AO250" i="9"/>
  <c r="AO251" i="9"/>
  <c r="AO252" i="9"/>
  <c r="AO253" i="9"/>
  <c r="AO254" i="9"/>
  <c r="AO255" i="9"/>
  <c r="AO256" i="9"/>
  <c r="AO257" i="9"/>
  <c r="AO258" i="9"/>
  <c r="AO259" i="9"/>
  <c r="AO260" i="9"/>
  <c r="AO261" i="9"/>
  <c r="AO262" i="9"/>
  <c r="AO263" i="9"/>
  <c r="AO264" i="9"/>
  <c r="AO265" i="9"/>
  <c r="AO266" i="9"/>
  <c r="AO267" i="9"/>
  <c r="AO268" i="9"/>
  <c r="AO269" i="9"/>
  <c r="AO270" i="9"/>
  <c r="AO271" i="9"/>
  <c r="AO272" i="9"/>
  <c r="AO273" i="9"/>
  <c r="AO274" i="9"/>
  <c r="AO275" i="9"/>
  <c r="AO276" i="9"/>
  <c r="AO277" i="9"/>
  <c r="AO278" i="9"/>
  <c r="AO279" i="9"/>
  <c r="AO280" i="9"/>
  <c r="AO281" i="9"/>
  <c r="AO282" i="9"/>
  <c r="AO283" i="9"/>
  <c r="AO284" i="9"/>
  <c r="AO285" i="9"/>
  <c r="AO286" i="9"/>
  <c r="AO287" i="9"/>
  <c r="AO288" i="9"/>
  <c r="AO289" i="9"/>
  <c r="AO290" i="9"/>
  <c r="AO291" i="9"/>
  <c r="AO292" i="9"/>
  <c r="AO293" i="9"/>
  <c r="AO294" i="9"/>
  <c r="AO295" i="9"/>
  <c r="AO296" i="9"/>
  <c r="AO297" i="9"/>
  <c r="AO298" i="9"/>
  <c r="AO299" i="9"/>
  <c r="AO300" i="9"/>
  <c r="AO301" i="9"/>
  <c r="AO302" i="9"/>
  <c r="AO303" i="9"/>
  <c r="AO304" i="9"/>
  <c r="AO305" i="9"/>
  <c r="AO306" i="9"/>
  <c r="AO307" i="9"/>
  <c r="AO308" i="9"/>
  <c r="AO309" i="9"/>
  <c r="AO310" i="9"/>
  <c r="AO311" i="9"/>
  <c r="AO312" i="9"/>
  <c r="AO313" i="9"/>
  <c r="AO314" i="9"/>
  <c r="AO315" i="9"/>
  <c r="AO316" i="9"/>
  <c r="AO317" i="9"/>
  <c r="AO318" i="9"/>
  <c r="AO319" i="9"/>
  <c r="AO320" i="9"/>
  <c r="AO321" i="9"/>
  <c r="AO322" i="9"/>
  <c r="AO323" i="9"/>
  <c r="AO324" i="9"/>
  <c r="AO325" i="9"/>
  <c r="AO326" i="9"/>
  <c r="AO327" i="9"/>
  <c r="AO328" i="9"/>
  <c r="AO329" i="9"/>
  <c r="AO330" i="9"/>
  <c r="AO331" i="9"/>
  <c r="AO332" i="9"/>
  <c r="AO333" i="9"/>
  <c r="AO334" i="9"/>
  <c r="AO335" i="9"/>
  <c r="AO336" i="9"/>
  <c r="AO337" i="9"/>
  <c r="AO338" i="9"/>
  <c r="AO339" i="9"/>
  <c r="AO340" i="9"/>
  <c r="AO341" i="9"/>
  <c r="AO342" i="9"/>
  <c r="AO343" i="9"/>
  <c r="AO344" i="9"/>
  <c r="AO345" i="9"/>
  <c r="AO346" i="9"/>
  <c r="AO347" i="9"/>
  <c r="AO348" i="9"/>
  <c r="AO349" i="9"/>
  <c r="AO350" i="9"/>
  <c r="AO351" i="9"/>
  <c r="AO352" i="9"/>
  <c r="AO353" i="9"/>
  <c r="AO354" i="9"/>
  <c r="AO355" i="9"/>
  <c r="AO356" i="9"/>
  <c r="AO357" i="9"/>
  <c r="AO358" i="9"/>
  <c r="AO359" i="9"/>
  <c r="AO360" i="9"/>
  <c r="AO361" i="9"/>
  <c r="AO362" i="9"/>
  <c r="AO363" i="9"/>
  <c r="AO364" i="9"/>
  <c r="AO365" i="9"/>
  <c r="AO366" i="9"/>
  <c r="AO367" i="9"/>
  <c r="AO368" i="9"/>
  <c r="AO369" i="9"/>
  <c r="AO370" i="9"/>
  <c r="AO371" i="9"/>
  <c r="AO372" i="9"/>
  <c r="AO373" i="9"/>
  <c r="AO374" i="9"/>
  <c r="AO375" i="9"/>
  <c r="AO376" i="9"/>
  <c r="AO377" i="9"/>
  <c r="AO378" i="9"/>
  <c r="AO379" i="9"/>
  <c r="AO380" i="9"/>
  <c r="AO381" i="9"/>
  <c r="AO382" i="9"/>
  <c r="AO383" i="9"/>
  <c r="AO384" i="9"/>
  <c r="AO385" i="9"/>
  <c r="AO386" i="9"/>
  <c r="AO387" i="9"/>
  <c r="AO388" i="9"/>
  <c r="AO389" i="9"/>
  <c r="AO390" i="9"/>
  <c r="AO391" i="9"/>
  <c r="AO392" i="9"/>
  <c r="AO393" i="9"/>
  <c r="AO394" i="9"/>
  <c r="AO395" i="9"/>
  <c r="AO396" i="9"/>
  <c r="AO397" i="9"/>
  <c r="AO398" i="9"/>
  <c r="AO399" i="9"/>
  <c r="AO400" i="9"/>
  <c r="AO401" i="9"/>
  <c r="AO402" i="9"/>
  <c r="AO403" i="9"/>
  <c r="AO404" i="9"/>
  <c r="AO405" i="9"/>
  <c r="AO406" i="9"/>
  <c r="AO407" i="9"/>
  <c r="AO408" i="9"/>
  <c r="AO409" i="9"/>
  <c r="AO410" i="9"/>
  <c r="AO411" i="9"/>
  <c r="AO412" i="9"/>
  <c r="AO413" i="9"/>
  <c r="AO414" i="9"/>
  <c r="AO415" i="9"/>
  <c r="AO416" i="9"/>
  <c r="AO417" i="9"/>
  <c r="AO418" i="9"/>
  <c r="AO419" i="9"/>
  <c r="AO420" i="9"/>
  <c r="AO421" i="9"/>
  <c r="AO422" i="9"/>
  <c r="AO423" i="9"/>
  <c r="AO424" i="9"/>
  <c r="AO425" i="9"/>
  <c r="AO426" i="9"/>
  <c r="AO427" i="9"/>
  <c r="AO428" i="9"/>
  <c r="AO429" i="9"/>
  <c r="AO430" i="9"/>
  <c r="AO431" i="9"/>
  <c r="AO432" i="9"/>
  <c r="AO433" i="9"/>
  <c r="AO434" i="9"/>
  <c r="AO435" i="9"/>
  <c r="AO436" i="9"/>
  <c r="AO437" i="9"/>
  <c r="AO438" i="9"/>
  <c r="AO439" i="9"/>
  <c r="AO440" i="9"/>
  <c r="AO441" i="9"/>
  <c r="AO442" i="9"/>
  <c r="AO443" i="9"/>
  <c r="AO444" i="9"/>
  <c r="AO445" i="9"/>
  <c r="AO446" i="9"/>
  <c r="AO447" i="9"/>
  <c r="AO448" i="9"/>
  <c r="AO449" i="9"/>
  <c r="AO450" i="9"/>
  <c r="AO451" i="9"/>
  <c r="AO452" i="9"/>
  <c r="AO453" i="9"/>
  <c r="AO454" i="9"/>
  <c r="AO455" i="9"/>
  <c r="AO456" i="9"/>
  <c r="AO457" i="9"/>
  <c r="AO458" i="9"/>
  <c r="AO459" i="9"/>
  <c r="AO460" i="9"/>
  <c r="AO461" i="9"/>
  <c r="AO462" i="9"/>
  <c r="AO463" i="9"/>
  <c r="AO464" i="9"/>
  <c r="AO465" i="9"/>
  <c r="AO466" i="9"/>
  <c r="AO467" i="9"/>
  <c r="AO470" i="9"/>
  <c r="AO471" i="9"/>
  <c r="AO472" i="9"/>
  <c r="AO473" i="9"/>
  <c r="AO475" i="9"/>
  <c r="AO476" i="9"/>
  <c r="AO477" i="9"/>
  <c r="AO478" i="9"/>
  <c r="AO479" i="9"/>
  <c r="AO480" i="9"/>
  <c r="AO481" i="9"/>
  <c r="AO482" i="9"/>
  <c r="AO483" i="9"/>
  <c r="AO484" i="9"/>
  <c r="AO485" i="9"/>
  <c r="AO486" i="9"/>
  <c r="AO488" i="9"/>
  <c r="AO490" i="9"/>
  <c r="AO491" i="9"/>
  <c r="AO492" i="9"/>
  <c r="AO493" i="9"/>
  <c r="AO494" i="9"/>
  <c r="AO495" i="9"/>
  <c r="AO497" i="9"/>
  <c r="AO499" i="9"/>
  <c r="AO500" i="9"/>
  <c r="AO501" i="9"/>
  <c r="AO502" i="9"/>
  <c r="AO503" i="9"/>
  <c r="AO504" i="9"/>
  <c r="AO505" i="9"/>
  <c r="AO506" i="9"/>
  <c r="AO507" i="9"/>
  <c r="AO508" i="9"/>
  <c r="AO509" i="9"/>
  <c r="AO510" i="9"/>
  <c r="AO511" i="9"/>
  <c r="AO512" i="9"/>
  <c r="AO513" i="9"/>
  <c r="AO514" i="9"/>
  <c r="AO515" i="9"/>
  <c r="AO516" i="9"/>
  <c r="AO517" i="9"/>
  <c r="AO518" i="9"/>
  <c r="AO519" i="9"/>
  <c r="AO520" i="9"/>
  <c r="AO521" i="9"/>
  <c r="AO522" i="9"/>
  <c r="AO523" i="9"/>
  <c r="AO524" i="9"/>
  <c r="AO526" i="9"/>
  <c r="AO527" i="9"/>
  <c r="AO528" i="9"/>
  <c r="AO529" i="9"/>
  <c r="AO530" i="9"/>
  <c r="AO531" i="9"/>
  <c r="AO532" i="9"/>
  <c r="AO533" i="9"/>
  <c r="AO534" i="9"/>
  <c r="AO535" i="9"/>
  <c r="AO536" i="9"/>
  <c r="AO537" i="9"/>
  <c r="AO538" i="9"/>
  <c r="AO539" i="9"/>
  <c r="AO540" i="9"/>
  <c r="AO541" i="9"/>
  <c r="AO542" i="9"/>
  <c r="AO543" i="9"/>
  <c r="AO544" i="9"/>
  <c r="AO545" i="9"/>
  <c r="AO546" i="9"/>
  <c r="AO547" i="9"/>
  <c r="AO548" i="9"/>
  <c r="AO549" i="9"/>
  <c r="AO550" i="9"/>
  <c r="AO551" i="9"/>
  <c r="AO552" i="9"/>
  <c r="AO553" i="9"/>
  <c r="AO554" i="9"/>
  <c r="AO555" i="9"/>
  <c r="AO556" i="9"/>
  <c r="AO557" i="9"/>
  <c r="AO558" i="9"/>
  <c r="AO559" i="9"/>
  <c r="AO560" i="9"/>
  <c r="AO561" i="9"/>
  <c r="AO562" i="9"/>
  <c r="AO563" i="9"/>
  <c r="AO564" i="9"/>
  <c r="AO565" i="9"/>
  <c r="AO566" i="9"/>
  <c r="AO567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P200" i="9"/>
  <c r="AP201" i="9"/>
  <c r="AP202" i="9"/>
  <c r="AP203" i="9"/>
  <c r="AP204" i="9"/>
  <c r="AP205" i="9"/>
  <c r="AP206" i="9"/>
  <c r="AP207" i="9"/>
  <c r="AP208" i="9"/>
  <c r="AP209" i="9"/>
  <c r="AP210" i="9"/>
  <c r="AP211" i="9"/>
  <c r="AP212" i="9"/>
  <c r="AP213" i="9"/>
  <c r="AP214" i="9"/>
  <c r="AP215" i="9"/>
  <c r="AP216" i="9"/>
  <c r="AP217" i="9"/>
  <c r="AP218" i="9"/>
  <c r="AP219" i="9"/>
  <c r="AP220" i="9"/>
  <c r="AP221" i="9"/>
  <c r="AP222" i="9"/>
  <c r="AP223" i="9"/>
  <c r="AP224" i="9"/>
  <c r="AP225" i="9"/>
  <c r="AP226" i="9"/>
  <c r="AP227" i="9"/>
  <c r="AP228" i="9"/>
  <c r="AP229" i="9"/>
  <c r="AP230" i="9"/>
  <c r="AP231" i="9"/>
  <c r="AP232" i="9"/>
  <c r="AP233" i="9"/>
  <c r="AP234" i="9"/>
  <c r="AP235" i="9"/>
  <c r="AP236" i="9"/>
  <c r="AP237" i="9"/>
  <c r="AP238" i="9"/>
  <c r="AP239" i="9"/>
  <c r="AP240" i="9"/>
  <c r="AP241" i="9"/>
  <c r="AP242" i="9"/>
  <c r="AP243" i="9"/>
  <c r="AP244" i="9"/>
  <c r="AP245" i="9"/>
  <c r="AP246" i="9"/>
  <c r="AP247" i="9"/>
  <c r="AP248" i="9"/>
  <c r="AP249" i="9"/>
  <c r="AP250" i="9"/>
  <c r="AP251" i="9"/>
  <c r="AP252" i="9"/>
  <c r="AP253" i="9"/>
  <c r="AP254" i="9"/>
  <c r="AP255" i="9"/>
  <c r="AP256" i="9"/>
  <c r="AP257" i="9"/>
  <c r="AP258" i="9"/>
  <c r="AP259" i="9"/>
  <c r="AP260" i="9"/>
  <c r="AP261" i="9"/>
  <c r="AP262" i="9"/>
  <c r="AP263" i="9"/>
  <c r="AP264" i="9"/>
  <c r="AP265" i="9"/>
  <c r="AP266" i="9"/>
  <c r="AP267" i="9"/>
  <c r="AP268" i="9"/>
  <c r="AP269" i="9"/>
  <c r="AP270" i="9"/>
  <c r="AP271" i="9"/>
  <c r="AP272" i="9"/>
  <c r="AP273" i="9"/>
  <c r="AP274" i="9"/>
  <c r="AP275" i="9"/>
  <c r="AP276" i="9"/>
  <c r="AP277" i="9"/>
  <c r="AP278" i="9"/>
  <c r="AP279" i="9"/>
  <c r="AP280" i="9"/>
  <c r="AP281" i="9"/>
  <c r="AP282" i="9"/>
  <c r="AP283" i="9"/>
  <c r="AP284" i="9"/>
  <c r="AP285" i="9"/>
  <c r="AP286" i="9"/>
  <c r="AP287" i="9"/>
  <c r="AP288" i="9"/>
  <c r="AP289" i="9"/>
  <c r="AP290" i="9"/>
  <c r="AP291" i="9"/>
  <c r="AP292" i="9"/>
  <c r="AP293" i="9"/>
  <c r="AP294" i="9"/>
  <c r="AP295" i="9"/>
  <c r="AP296" i="9"/>
  <c r="AP297" i="9"/>
  <c r="AP298" i="9"/>
  <c r="AP299" i="9"/>
  <c r="AP300" i="9"/>
  <c r="AP301" i="9"/>
  <c r="AP302" i="9"/>
  <c r="AP303" i="9"/>
  <c r="AP304" i="9"/>
  <c r="AP305" i="9"/>
  <c r="AP306" i="9"/>
  <c r="AP307" i="9"/>
  <c r="AP308" i="9"/>
  <c r="AP309" i="9"/>
  <c r="AP310" i="9"/>
  <c r="AP311" i="9"/>
  <c r="AP312" i="9"/>
  <c r="AP313" i="9"/>
  <c r="AP314" i="9"/>
  <c r="AP315" i="9"/>
  <c r="AP316" i="9"/>
  <c r="AP317" i="9"/>
  <c r="AP318" i="9"/>
  <c r="AP319" i="9"/>
  <c r="AP320" i="9"/>
  <c r="AP321" i="9"/>
  <c r="AP322" i="9"/>
  <c r="AP323" i="9"/>
  <c r="AP324" i="9"/>
  <c r="AP325" i="9"/>
  <c r="AP326" i="9"/>
  <c r="AP327" i="9"/>
  <c r="AP328" i="9"/>
  <c r="AP329" i="9"/>
  <c r="AP330" i="9"/>
  <c r="AP331" i="9"/>
  <c r="AP332" i="9"/>
  <c r="AP333" i="9"/>
  <c r="AP334" i="9"/>
  <c r="AP335" i="9"/>
  <c r="AP336" i="9"/>
  <c r="AP337" i="9"/>
  <c r="AP338" i="9"/>
  <c r="AP339" i="9"/>
  <c r="AP340" i="9"/>
  <c r="AP341" i="9"/>
  <c r="AP342" i="9"/>
  <c r="AP343" i="9"/>
  <c r="AP344" i="9"/>
  <c r="AP345" i="9"/>
  <c r="AP346" i="9"/>
  <c r="AP347" i="9"/>
  <c r="AP348" i="9"/>
  <c r="AP349" i="9"/>
  <c r="AP350" i="9"/>
  <c r="AP351" i="9"/>
  <c r="AP352" i="9"/>
  <c r="AP353" i="9"/>
  <c r="AP354" i="9"/>
  <c r="AP355" i="9"/>
  <c r="AP356" i="9"/>
  <c r="AP357" i="9"/>
  <c r="AP358" i="9"/>
  <c r="AP359" i="9"/>
  <c r="AP360" i="9"/>
  <c r="AP361" i="9"/>
  <c r="AP362" i="9"/>
  <c r="AP363" i="9"/>
  <c r="AP364" i="9"/>
  <c r="AP365" i="9"/>
  <c r="AP366" i="9"/>
  <c r="AP367" i="9"/>
  <c r="AP368" i="9"/>
  <c r="AP369" i="9"/>
  <c r="AP370" i="9"/>
  <c r="AP371" i="9"/>
  <c r="AP372" i="9"/>
  <c r="AP373" i="9"/>
  <c r="AP374" i="9"/>
  <c r="AP375" i="9"/>
  <c r="AP376" i="9"/>
  <c r="AP377" i="9"/>
  <c r="AP378" i="9"/>
  <c r="AP379" i="9"/>
  <c r="AP380" i="9"/>
  <c r="AP381" i="9"/>
  <c r="AP382" i="9"/>
  <c r="AP383" i="9"/>
  <c r="AP384" i="9"/>
  <c r="AP385" i="9"/>
  <c r="AP386" i="9"/>
  <c r="AP387" i="9"/>
  <c r="AP388" i="9"/>
  <c r="AP389" i="9"/>
  <c r="AP390" i="9"/>
  <c r="AP391" i="9"/>
  <c r="AP392" i="9"/>
  <c r="AP393" i="9"/>
  <c r="AP394" i="9"/>
  <c r="AP395" i="9"/>
  <c r="AP396" i="9"/>
  <c r="AP397" i="9"/>
  <c r="AP398" i="9"/>
  <c r="AP399" i="9"/>
  <c r="AP400" i="9"/>
  <c r="AP401" i="9"/>
  <c r="AP402" i="9"/>
  <c r="AP403" i="9"/>
  <c r="AP404" i="9"/>
  <c r="AP405" i="9"/>
  <c r="AP406" i="9"/>
  <c r="AP407" i="9"/>
  <c r="AP408" i="9"/>
  <c r="AP409" i="9"/>
  <c r="AP410" i="9"/>
  <c r="AP411" i="9"/>
  <c r="AP412" i="9"/>
  <c r="AP413" i="9"/>
  <c r="AP414" i="9"/>
  <c r="AP415" i="9"/>
  <c r="AP416" i="9"/>
  <c r="AP417" i="9"/>
  <c r="AP418" i="9"/>
  <c r="AP419" i="9"/>
  <c r="AP420" i="9"/>
  <c r="AP421" i="9"/>
  <c r="AP422" i="9"/>
  <c r="AP423" i="9"/>
  <c r="AP424" i="9"/>
  <c r="AP425" i="9"/>
  <c r="AP426" i="9"/>
  <c r="AP427" i="9"/>
  <c r="AP428" i="9"/>
  <c r="AP429" i="9"/>
  <c r="AP430" i="9"/>
  <c r="AP431" i="9"/>
  <c r="AP432" i="9"/>
  <c r="AP433" i="9"/>
  <c r="AP434" i="9"/>
  <c r="AP435" i="9"/>
  <c r="AP436" i="9"/>
  <c r="AP437" i="9"/>
  <c r="AP438" i="9"/>
  <c r="AP439" i="9"/>
  <c r="AP440" i="9"/>
  <c r="AP441" i="9"/>
  <c r="AP442" i="9"/>
  <c r="AP443" i="9"/>
  <c r="AP444" i="9"/>
  <c r="AP445" i="9"/>
  <c r="AP446" i="9"/>
  <c r="AP447" i="9"/>
  <c r="AP448" i="9"/>
  <c r="AP449" i="9"/>
  <c r="AP450" i="9"/>
  <c r="AP451" i="9"/>
  <c r="AP452" i="9"/>
  <c r="AP453" i="9"/>
  <c r="AP454" i="9"/>
  <c r="AP455" i="9"/>
  <c r="AP456" i="9"/>
  <c r="AP457" i="9"/>
  <c r="AP458" i="9"/>
  <c r="AP459" i="9"/>
  <c r="AP460" i="9"/>
  <c r="AP461" i="9"/>
  <c r="AP462" i="9"/>
  <c r="AP463" i="9"/>
  <c r="AP464" i="9"/>
  <c r="AP465" i="9"/>
  <c r="AP466" i="9"/>
  <c r="AP467" i="9"/>
  <c r="AP468" i="9"/>
  <c r="AP469" i="9"/>
  <c r="AP470" i="9"/>
  <c r="AP471" i="9"/>
  <c r="AP472" i="9"/>
  <c r="AP473" i="9"/>
  <c r="AP475" i="9"/>
  <c r="AP476" i="9"/>
  <c r="AP477" i="9"/>
  <c r="AP478" i="9"/>
  <c r="AP479" i="9"/>
  <c r="AP480" i="9"/>
  <c r="AP481" i="9"/>
  <c r="AP482" i="9"/>
  <c r="AP483" i="9"/>
  <c r="AP484" i="9"/>
  <c r="AP485" i="9"/>
  <c r="AP486" i="9"/>
  <c r="AP487" i="9"/>
  <c r="AP488" i="9"/>
  <c r="AP489" i="9"/>
  <c r="AP491" i="9"/>
  <c r="AP492" i="9"/>
  <c r="AP493" i="9"/>
  <c r="AP494" i="9"/>
  <c r="AP495" i="9"/>
  <c r="AP496" i="9"/>
  <c r="AP497" i="9"/>
  <c r="AP498" i="9"/>
  <c r="AP499" i="9"/>
  <c r="AP500" i="9"/>
  <c r="AP501" i="9"/>
  <c r="AP502" i="9"/>
  <c r="AP503" i="9"/>
  <c r="AP504" i="9"/>
  <c r="AP505" i="9"/>
  <c r="AP506" i="9"/>
  <c r="AP507" i="9"/>
  <c r="AP508" i="9"/>
  <c r="AP510" i="9"/>
  <c r="AP511" i="9"/>
  <c r="AP512" i="9"/>
  <c r="AP513" i="9"/>
  <c r="AP514" i="9"/>
  <c r="AP515" i="9"/>
  <c r="AP516" i="9"/>
  <c r="AP517" i="9"/>
  <c r="AP518" i="9"/>
  <c r="AP519" i="9"/>
  <c r="AP520" i="9"/>
  <c r="AP521" i="9"/>
  <c r="AP522" i="9"/>
  <c r="AP523" i="9"/>
  <c r="AP524" i="9"/>
  <c r="AP525" i="9"/>
  <c r="AP526" i="9"/>
  <c r="AP527" i="9"/>
  <c r="AP528" i="9"/>
  <c r="AP529" i="9"/>
  <c r="AP530" i="9"/>
  <c r="AP532" i="9"/>
  <c r="AP533" i="9"/>
  <c r="AP534" i="9"/>
  <c r="AP535" i="9"/>
  <c r="AP536" i="9"/>
  <c r="AP537" i="9"/>
  <c r="AP538" i="9"/>
  <c r="AP539" i="9"/>
  <c r="AP540" i="9"/>
  <c r="AP541" i="9"/>
  <c r="AP542" i="9"/>
  <c r="AP543" i="9"/>
  <c r="AP544" i="9"/>
  <c r="AP545" i="9"/>
  <c r="AP546" i="9"/>
  <c r="AP547" i="9"/>
  <c r="AP548" i="9"/>
  <c r="AP549" i="9"/>
  <c r="AP550" i="9"/>
  <c r="AP551" i="9"/>
  <c r="AP552" i="9"/>
  <c r="AP553" i="9"/>
  <c r="AP554" i="9"/>
  <c r="AP555" i="9"/>
  <c r="AP556" i="9"/>
  <c r="AP557" i="9"/>
  <c r="AP558" i="9"/>
  <c r="AP559" i="9"/>
  <c r="AP560" i="9"/>
  <c r="AP562" i="9"/>
  <c r="AP563" i="9"/>
  <c r="AP564" i="9"/>
  <c r="AP565" i="9"/>
  <c r="AP566" i="9"/>
  <c r="AP567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6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0" i="9"/>
  <c r="AQ492" i="9"/>
  <c r="AQ493" i="9"/>
  <c r="AQ494" i="9"/>
  <c r="AQ495" i="9"/>
  <c r="AQ496" i="9"/>
  <c r="AQ498" i="9"/>
  <c r="AQ499" i="9"/>
  <c r="AQ500" i="9"/>
  <c r="AQ501" i="9"/>
  <c r="AQ502" i="9"/>
  <c r="AQ503" i="9"/>
  <c r="AQ504" i="9"/>
  <c r="AQ505" i="9"/>
  <c r="AQ508" i="9"/>
  <c r="AQ509" i="9"/>
  <c r="AQ510" i="9"/>
  <c r="AQ512" i="9"/>
  <c r="AQ513" i="9"/>
  <c r="AQ514" i="9"/>
  <c r="AQ515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1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1" i="9"/>
  <c r="AQ562" i="9"/>
  <c r="AQ563" i="9"/>
  <c r="AQ564" i="9"/>
  <c r="AQ565" i="9"/>
  <c r="AQ566" i="9"/>
  <c r="AQ567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R200" i="9"/>
  <c r="AR201" i="9"/>
  <c r="AR202" i="9"/>
  <c r="AR203" i="9"/>
  <c r="AR204" i="9"/>
  <c r="AR205" i="9"/>
  <c r="AR206" i="9"/>
  <c r="AR207" i="9"/>
  <c r="AR208" i="9"/>
  <c r="AR209" i="9"/>
  <c r="AR210" i="9"/>
  <c r="AR211" i="9"/>
  <c r="AR212" i="9"/>
  <c r="AR213" i="9"/>
  <c r="AR214" i="9"/>
  <c r="AR215" i="9"/>
  <c r="AR216" i="9"/>
  <c r="AR217" i="9"/>
  <c r="AR218" i="9"/>
  <c r="AR219" i="9"/>
  <c r="AR220" i="9"/>
  <c r="AR221" i="9"/>
  <c r="AR222" i="9"/>
  <c r="AR223" i="9"/>
  <c r="AR224" i="9"/>
  <c r="AR225" i="9"/>
  <c r="AR226" i="9"/>
  <c r="AR227" i="9"/>
  <c r="AR228" i="9"/>
  <c r="AR229" i="9"/>
  <c r="AR230" i="9"/>
  <c r="AR231" i="9"/>
  <c r="AR232" i="9"/>
  <c r="AR233" i="9"/>
  <c r="AR234" i="9"/>
  <c r="AR235" i="9"/>
  <c r="AR236" i="9"/>
  <c r="AR237" i="9"/>
  <c r="AR238" i="9"/>
  <c r="AR239" i="9"/>
  <c r="AR240" i="9"/>
  <c r="AR241" i="9"/>
  <c r="AR242" i="9"/>
  <c r="AR243" i="9"/>
  <c r="AR244" i="9"/>
  <c r="AR245" i="9"/>
  <c r="AR246" i="9"/>
  <c r="AR247" i="9"/>
  <c r="AR248" i="9"/>
  <c r="AR249" i="9"/>
  <c r="AR250" i="9"/>
  <c r="AR251" i="9"/>
  <c r="AR252" i="9"/>
  <c r="AR253" i="9"/>
  <c r="AR254" i="9"/>
  <c r="AR255" i="9"/>
  <c r="AR256" i="9"/>
  <c r="AR257" i="9"/>
  <c r="AR258" i="9"/>
  <c r="AR259" i="9"/>
  <c r="AR260" i="9"/>
  <c r="AR261" i="9"/>
  <c r="AR262" i="9"/>
  <c r="AR263" i="9"/>
  <c r="AR264" i="9"/>
  <c r="AR265" i="9"/>
  <c r="AR266" i="9"/>
  <c r="AR267" i="9"/>
  <c r="AR268" i="9"/>
  <c r="AR269" i="9"/>
  <c r="AR270" i="9"/>
  <c r="AR271" i="9"/>
  <c r="AR272" i="9"/>
  <c r="AR273" i="9"/>
  <c r="AR274" i="9"/>
  <c r="AR275" i="9"/>
  <c r="AR276" i="9"/>
  <c r="AR277" i="9"/>
  <c r="AR278" i="9"/>
  <c r="AR279" i="9"/>
  <c r="AR280" i="9"/>
  <c r="AR281" i="9"/>
  <c r="AR282" i="9"/>
  <c r="AR283" i="9"/>
  <c r="AR284" i="9"/>
  <c r="AR285" i="9"/>
  <c r="AR286" i="9"/>
  <c r="AR287" i="9"/>
  <c r="AR288" i="9"/>
  <c r="AR289" i="9"/>
  <c r="AR290" i="9"/>
  <c r="AR291" i="9"/>
  <c r="AR292" i="9"/>
  <c r="AR293" i="9"/>
  <c r="AR294" i="9"/>
  <c r="AR295" i="9"/>
  <c r="AR296" i="9"/>
  <c r="AR297" i="9"/>
  <c r="AR298" i="9"/>
  <c r="AR299" i="9"/>
  <c r="AR300" i="9"/>
  <c r="AR301" i="9"/>
  <c r="AR302" i="9"/>
  <c r="AR303" i="9"/>
  <c r="AR304" i="9"/>
  <c r="AR305" i="9"/>
  <c r="AR306" i="9"/>
  <c r="AR307" i="9"/>
  <c r="AR308" i="9"/>
  <c r="AR309" i="9"/>
  <c r="AR310" i="9"/>
  <c r="AR311" i="9"/>
  <c r="AR312" i="9"/>
  <c r="AR313" i="9"/>
  <c r="AR314" i="9"/>
  <c r="AR315" i="9"/>
  <c r="AR316" i="9"/>
  <c r="AR317" i="9"/>
  <c r="AR318" i="9"/>
  <c r="AR319" i="9"/>
  <c r="AR320" i="9"/>
  <c r="AR321" i="9"/>
  <c r="AR322" i="9"/>
  <c r="AR323" i="9"/>
  <c r="AR324" i="9"/>
  <c r="AR325" i="9"/>
  <c r="AR326" i="9"/>
  <c r="AR327" i="9"/>
  <c r="AR328" i="9"/>
  <c r="AR329" i="9"/>
  <c r="AR330" i="9"/>
  <c r="AR331" i="9"/>
  <c r="AR332" i="9"/>
  <c r="AR333" i="9"/>
  <c r="AR334" i="9"/>
  <c r="AR335" i="9"/>
  <c r="AR336" i="9"/>
  <c r="AR337" i="9"/>
  <c r="AR338" i="9"/>
  <c r="AR339" i="9"/>
  <c r="AR340" i="9"/>
  <c r="AR341" i="9"/>
  <c r="AR342" i="9"/>
  <c r="AR343" i="9"/>
  <c r="AR344" i="9"/>
  <c r="AR345" i="9"/>
  <c r="AR346" i="9"/>
  <c r="AR347" i="9"/>
  <c r="AR348" i="9"/>
  <c r="AR349" i="9"/>
  <c r="AR350" i="9"/>
  <c r="AR351" i="9"/>
  <c r="AR352" i="9"/>
  <c r="AR353" i="9"/>
  <c r="AR354" i="9"/>
  <c r="AR355" i="9"/>
  <c r="AR356" i="9"/>
  <c r="AR357" i="9"/>
  <c r="AR358" i="9"/>
  <c r="AR359" i="9"/>
  <c r="AR360" i="9"/>
  <c r="AR361" i="9"/>
  <c r="AR362" i="9"/>
  <c r="AR363" i="9"/>
  <c r="AR364" i="9"/>
  <c r="AR365" i="9"/>
  <c r="AR366" i="9"/>
  <c r="AR367" i="9"/>
  <c r="AR368" i="9"/>
  <c r="AR369" i="9"/>
  <c r="AR370" i="9"/>
  <c r="AR371" i="9"/>
  <c r="AR372" i="9"/>
  <c r="AR373" i="9"/>
  <c r="AR374" i="9"/>
  <c r="AR375" i="9"/>
  <c r="AR376" i="9"/>
  <c r="AR377" i="9"/>
  <c r="AR378" i="9"/>
  <c r="AR379" i="9"/>
  <c r="AR380" i="9"/>
  <c r="AR381" i="9"/>
  <c r="AR382" i="9"/>
  <c r="AR383" i="9"/>
  <c r="AR384" i="9"/>
  <c r="AR385" i="9"/>
  <c r="AR386" i="9"/>
  <c r="AR387" i="9"/>
  <c r="AR388" i="9"/>
  <c r="AR389" i="9"/>
  <c r="AR390" i="9"/>
  <c r="AR391" i="9"/>
  <c r="AR392" i="9"/>
  <c r="AR393" i="9"/>
  <c r="AR394" i="9"/>
  <c r="AR395" i="9"/>
  <c r="AR396" i="9"/>
  <c r="AR397" i="9"/>
  <c r="AR398" i="9"/>
  <c r="AR399" i="9"/>
  <c r="AR400" i="9"/>
  <c r="AR401" i="9"/>
  <c r="AR402" i="9"/>
  <c r="AR403" i="9"/>
  <c r="AR404" i="9"/>
  <c r="AR405" i="9"/>
  <c r="AR406" i="9"/>
  <c r="AR407" i="9"/>
  <c r="AR408" i="9"/>
  <c r="AR409" i="9"/>
  <c r="AR410" i="9"/>
  <c r="AR411" i="9"/>
  <c r="AR412" i="9"/>
  <c r="AR413" i="9"/>
  <c r="AR414" i="9"/>
  <c r="AR415" i="9"/>
  <c r="AR416" i="9"/>
  <c r="AR417" i="9"/>
  <c r="AR418" i="9"/>
  <c r="AR419" i="9"/>
  <c r="AR420" i="9"/>
  <c r="AR421" i="9"/>
  <c r="AR422" i="9"/>
  <c r="AR423" i="9"/>
  <c r="AR424" i="9"/>
  <c r="AR425" i="9"/>
  <c r="AR426" i="9"/>
  <c r="AR427" i="9"/>
  <c r="AR428" i="9"/>
  <c r="AR429" i="9"/>
  <c r="AR430" i="9"/>
  <c r="AR431" i="9"/>
  <c r="AR432" i="9"/>
  <c r="AR433" i="9"/>
  <c r="AR434" i="9"/>
  <c r="AR435" i="9"/>
  <c r="AR436" i="9"/>
  <c r="AR437" i="9"/>
  <c r="AR438" i="9"/>
  <c r="AR439" i="9"/>
  <c r="AR440" i="9"/>
  <c r="AR441" i="9"/>
  <c r="AR442" i="9"/>
  <c r="AR443" i="9"/>
  <c r="AR444" i="9"/>
  <c r="AR445" i="9"/>
  <c r="AR446" i="9"/>
  <c r="AR447" i="9"/>
  <c r="AR448" i="9"/>
  <c r="AR449" i="9"/>
  <c r="AR450" i="9"/>
  <c r="AR451" i="9"/>
  <c r="AR452" i="9"/>
  <c r="AR453" i="9"/>
  <c r="AR454" i="9"/>
  <c r="AR455" i="9"/>
  <c r="AR456" i="9"/>
  <c r="AR457" i="9"/>
  <c r="AR458" i="9"/>
  <c r="AR459" i="9"/>
  <c r="AR460" i="9"/>
  <c r="AR461" i="9"/>
  <c r="AR462" i="9"/>
  <c r="AR463" i="9"/>
  <c r="AR464" i="9"/>
  <c r="AR465" i="9"/>
  <c r="AR466" i="9"/>
  <c r="AR467" i="9"/>
  <c r="AR468" i="9"/>
  <c r="AR469" i="9"/>
  <c r="AR470" i="9"/>
  <c r="AR471" i="9"/>
  <c r="AR472" i="9"/>
  <c r="AR473" i="9"/>
  <c r="AR474" i="9"/>
  <c r="AR475" i="9"/>
  <c r="AR476" i="9"/>
  <c r="AR477" i="9"/>
  <c r="AR478" i="9"/>
  <c r="AR479" i="9"/>
  <c r="AR480" i="9"/>
  <c r="AR481" i="9"/>
  <c r="AR482" i="9"/>
  <c r="AR483" i="9"/>
  <c r="AR484" i="9"/>
  <c r="AR485" i="9"/>
  <c r="AR486" i="9"/>
  <c r="AR487" i="9"/>
  <c r="AR488" i="9"/>
  <c r="AR489" i="9"/>
  <c r="AR490" i="9"/>
  <c r="AR491" i="9"/>
  <c r="AR492" i="9"/>
  <c r="AR493" i="9"/>
  <c r="AR494" i="9"/>
  <c r="AR495" i="9"/>
  <c r="AR496" i="9"/>
  <c r="AR497" i="9"/>
  <c r="AR498" i="9"/>
  <c r="AR499" i="9"/>
  <c r="AR500" i="9"/>
  <c r="AR501" i="9"/>
  <c r="AR502" i="9"/>
  <c r="AR503" i="9"/>
  <c r="AR504" i="9"/>
  <c r="AR505" i="9"/>
  <c r="AR506" i="9"/>
  <c r="AR507" i="9"/>
  <c r="AR508" i="9"/>
  <c r="AR509" i="9"/>
  <c r="AR511" i="9"/>
  <c r="AR512" i="9"/>
  <c r="AR513" i="9"/>
  <c r="AR514" i="9"/>
  <c r="AR516" i="9"/>
  <c r="AR517" i="9"/>
  <c r="AR518" i="9"/>
  <c r="AR519" i="9"/>
  <c r="AR520" i="9"/>
  <c r="AR521" i="9"/>
  <c r="AR522" i="9"/>
  <c r="AR523" i="9"/>
  <c r="AR524" i="9"/>
  <c r="AR525" i="9"/>
  <c r="AR526" i="9"/>
  <c r="AR527" i="9"/>
  <c r="AR528" i="9"/>
  <c r="AR529" i="9"/>
  <c r="AR530" i="9"/>
  <c r="AR531" i="9"/>
  <c r="AR532" i="9"/>
  <c r="AR533" i="9"/>
  <c r="AR534" i="9"/>
  <c r="AR535" i="9"/>
  <c r="AR536" i="9"/>
  <c r="AR537" i="9"/>
  <c r="AR538" i="9"/>
  <c r="AR539" i="9"/>
  <c r="AR540" i="9"/>
  <c r="AR541" i="9"/>
  <c r="AR542" i="9"/>
  <c r="AR543" i="9"/>
  <c r="AR544" i="9"/>
  <c r="AR545" i="9"/>
  <c r="AR546" i="9"/>
  <c r="AR547" i="9"/>
  <c r="AR548" i="9"/>
  <c r="AR549" i="9"/>
  <c r="AR550" i="9"/>
  <c r="AR551" i="9"/>
  <c r="AR552" i="9"/>
  <c r="AR553" i="9"/>
  <c r="AR554" i="9"/>
  <c r="AR555" i="9"/>
  <c r="AR556" i="9"/>
  <c r="AR557" i="9"/>
  <c r="AR558" i="9"/>
  <c r="AR559" i="9"/>
  <c r="AR560" i="9"/>
  <c r="AR561" i="9"/>
  <c r="AR562" i="9"/>
  <c r="AR563" i="9"/>
  <c r="AR564" i="9"/>
  <c r="AR565" i="9"/>
  <c r="AR566" i="9"/>
  <c r="AR567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S200" i="9"/>
  <c r="AS201" i="9"/>
  <c r="AS202" i="9"/>
  <c r="AS203" i="9"/>
  <c r="AS204" i="9"/>
  <c r="AS205" i="9"/>
  <c r="AS206" i="9"/>
  <c r="AS207" i="9"/>
  <c r="AS208" i="9"/>
  <c r="AS209" i="9"/>
  <c r="AS210" i="9"/>
  <c r="AS211" i="9"/>
  <c r="AS212" i="9"/>
  <c r="AS213" i="9"/>
  <c r="AS214" i="9"/>
  <c r="AS215" i="9"/>
  <c r="AS216" i="9"/>
  <c r="AS217" i="9"/>
  <c r="AS218" i="9"/>
  <c r="AS219" i="9"/>
  <c r="AS220" i="9"/>
  <c r="AS221" i="9"/>
  <c r="AS222" i="9"/>
  <c r="AS223" i="9"/>
  <c r="AS224" i="9"/>
  <c r="AS225" i="9"/>
  <c r="AS226" i="9"/>
  <c r="AS227" i="9"/>
  <c r="AS228" i="9"/>
  <c r="AS229" i="9"/>
  <c r="AS230" i="9"/>
  <c r="AS231" i="9"/>
  <c r="AS232" i="9"/>
  <c r="AS233" i="9"/>
  <c r="AS234" i="9"/>
  <c r="AS235" i="9"/>
  <c r="AS236" i="9"/>
  <c r="AS237" i="9"/>
  <c r="AS238" i="9"/>
  <c r="AS239" i="9"/>
  <c r="AS240" i="9"/>
  <c r="AS241" i="9"/>
  <c r="AS242" i="9"/>
  <c r="AS243" i="9"/>
  <c r="AS244" i="9"/>
  <c r="AS245" i="9"/>
  <c r="AS246" i="9"/>
  <c r="AS247" i="9"/>
  <c r="AS248" i="9"/>
  <c r="AS249" i="9"/>
  <c r="AS250" i="9"/>
  <c r="AS251" i="9"/>
  <c r="AS252" i="9"/>
  <c r="AS253" i="9"/>
  <c r="AS254" i="9"/>
  <c r="AS255" i="9"/>
  <c r="AS256" i="9"/>
  <c r="AS257" i="9"/>
  <c r="AS258" i="9"/>
  <c r="AS259" i="9"/>
  <c r="AS260" i="9"/>
  <c r="AS261" i="9"/>
  <c r="AS262" i="9"/>
  <c r="AS263" i="9"/>
  <c r="AS264" i="9"/>
  <c r="AS265" i="9"/>
  <c r="AS266" i="9"/>
  <c r="AS267" i="9"/>
  <c r="AS268" i="9"/>
  <c r="AS269" i="9"/>
  <c r="AS270" i="9"/>
  <c r="AS271" i="9"/>
  <c r="AS272" i="9"/>
  <c r="AS273" i="9"/>
  <c r="AS274" i="9"/>
  <c r="AS275" i="9"/>
  <c r="AS276" i="9"/>
  <c r="AS277" i="9"/>
  <c r="AS278" i="9"/>
  <c r="AS279" i="9"/>
  <c r="AS280" i="9"/>
  <c r="AS281" i="9"/>
  <c r="AS282" i="9"/>
  <c r="AS283" i="9"/>
  <c r="AS284" i="9"/>
  <c r="AS285" i="9"/>
  <c r="AS286" i="9"/>
  <c r="AS287" i="9"/>
  <c r="AS288" i="9"/>
  <c r="AS289" i="9"/>
  <c r="AS290" i="9"/>
  <c r="AS291" i="9"/>
  <c r="AS292" i="9"/>
  <c r="AS293" i="9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309" i="9"/>
  <c r="AS310" i="9"/>
  <c r="AS311" i="9"/>
  <c r="AS312" i="9"/>
  <c r="AS313" i="9"/>
  <c r="AS314" i="9"/>
  <c r="AS315" i="9"/>
  <c r="AS316" i="9"/>
  <c r="AS317" i="9"/>
  <c r="AS318" i="9"/>
  <c r="AS319" i="9"/>
  <c r="AS320" i="9"/>
  <c r="AS321" i="9"/>
  <c r="AS322" i="9"/>
  <c r="AS323" i="9"/>
  <c r="AS324" i="9"/>
  <c r="AS325" i="9"/>
  <c r="AS326" i="9"/>
  <c r="AS327" i="9"/>
  <c r="AS328" i="9"/>
  <c r="AS329" i="9"/>
  <c r="AS330" i="9"/>
  <c r="AS331" i="9"/>
  <c r="AS332" i="9"/>
  <c r="AS333" i="9"/>
  <c r="AS334" i="9"/>
  <c r="AS335" i="9"/>
  <c r="AS336" i="9"/>
  <c r="AS337" i="9"/>
  <c r="AS338" i="9"/>
  <c r="AS339" i="9"/>
  <c r="AS340" i="9"/>
  <c r="AS341" i="9"/>
  <c r="AS342" i="9"/>
  <c r="AS343" i="9"/>
  <c r="AS344" i="9"/>
  <c r="AS345" i="9"/>
  <c r="AS346" i="9"/>
  <c r="AS347" i="9"/>
  <c r="AS348" i="9"/>
  <c r="AS349" i="9"/>
  <c r="AS350" i="9"/>
  <c r="AS351" i="9"/>
  <c r="AS352" i="9"/>
  <c r="AS353" i="9"/>
  <c r="AS354" i="9"/>
  <c r="AS355" i="9"/>
  <c r="AS356" i="9"/>
  <c r="AS357" i="9"/>
  <c r="AS358" i="9"/>
  <c r="AS359" i="9"/>
  <c r="AS360" i="9"/>
  <c r="AS361" i="9"/>
  <c r="AS362" i="9"/>
  <c r="AS363" i="9"/>
  <c r="AS364" i="9"/>
  <c r="AS365" i="9"/>
  <c r="AS366" i="9"/>
  <c r="AS367" i="9"/>
  <c r="AS368" i="9"/>
  <c r="AS369" i="9"/>
  <c r="AS370" i="9"/>
  <c r="AS371" i="9"/>
  <c r="AS372" i="9"/>
  <c r="AS373" i="9"/>
  <c r="AS374" i="9"/>
  <c r="AS375" i="9"/>
  <c r="AS376" i="9"/>
  <c r="AS377" i="9"/>
  <c r="AS378" i="9"/>
  <c r="AS379" i="9"/>
  <c r="AS380" i="9"/>
  <c r="AS381" i="9"/>
  <c r="AS382" i="9"/>
  <c r="AS383" i="9"/>
  <c r="AS384" i="9"/>
  <c r="AS385" i="9"/>
  <c r="AS386" i="9"/>
  <c r="AS387" i="9"/>
  <c r="AS388" i="9"/>
  <c r="AS389" i="9"/>
  <c r="AS390" i="9"/>
  <c r="AS391" i="9"/>
  <c r="AS392" i="9"/>
  <c r="AS393" i="9"/>
  <c r="AS394" i="9"/>
  <c r="AS395" i="9"/>
  <c r="AS396" i="9"/>
  <c r="AS397" i="9"/>
  <c r="AS398" i="9"/>
  <c r="AS399" i="9"/>
  <c r="AS400" i="9"/>
  <c r="AS401" i="9"/>
  <c r="AS402" i="9"/>
  <c r="AS403" i="9"/>
  <c r="AS404" i="9"/>
  <c r="AS405" i="9"/>
  <c r="AS406" i="9"/>
  <c r="AS407" i="9"/>
  <c r="AS408" i="9"/>
  <c r="AS409" i="9"/>
  <c r="AS410" i="9"/>
  <c r="AS411" i="9"/>
  <c r="AS412" i="9"/>
  <c r="AS413" i="9"/>
  <c r="AS414" i="9"/>
  <c r="AS415" i="9"/>
  <c r="AS416" i="9"/>
  <c r="AS417" i="9"/>
  <c r="AS418" i="9"/>
  <c r="AS419" i="9"/>
  <c r="AS420" i="9"/>
  <c r="AS421" i="9"/>
  <c r="AS422" i="9"/>
  <c r="AS423" i="9"/>
  <c r="AS424" i="9"/>
  <c r="AS425" i="9"/>
  <c r="AS426" i="9"/>
  <c r="AS427" i="9"/>
  <c r="AS428" i="9"/>
  <c r="AS429" i="9"/>
  <c r="AS430" i="9"/>
  <c r="AS431" i="9"/>
  <c r="AS432" i="9"/>
  <c r="AS433" i="9"/>
  <c r="AS434" i="9"/>
  <c r="AS435" i="9"/>
  <c r="AS436" i="9"/>
  <c r="AS437" i="9"/>
  <c r="AS438" i="9"/>
  <c r="AS439" i="9"/>
  <c r="AS440" i="9"/>
  <c r="AS441" i="9"/>
  <c r="AS442" i="9"/>
  <c r="AS443" i="9"/>
  <c r="AS444" i="9"/>
  <c r="AS445" i="9"/>
  <c r="AS446" i="9"/>
  <c r="AS447" i="9"/>
  <c r="AS448" i="9"/>
  <c r="AS449" i="9"/>
  <c r="AS450" i="9"/>
  <c r="AS451" i="9"/>
  <c r="AS452" i="9"/>
  <c r="AS453" i="9"/>
  <c r="AS454" i="9"/>
  <c r="AS455" i="9"/>
  <c r="AS456" i="9"/>
  <c r="AS457" i="9"/>
  <c r="AS458" i="9"/>
  <c r="AS459" i="9"/>
  <c r="AS460" i="9"/>
  <c r="AS461" i="9"/>
  <c r="AS462" i="9"/>
  <c r="AS463" i="9"/>
  <c r="AS464" i="9"/>
  <c r="AS465" i="9"/>
  <c r="AS466" i="9"/>
  <c r="AS467" i="9"/>
  <c r="AS468" i="9"/>
  <c r="AS469" i="9"/>
  <c r="AS470" i="9"/>
  <c r="AS471" i="9"/>
  <c r="AS472" i="9"/>
  <c r="AS473" i="9"/>
  <c r="AS474" i="9"/>
  <c r="AS475" i="9"/>
  <c r="AS476" i="9"/>
  <c r="AS477" i="9"/>
  <c r="AS478" i="9"/>
  <c r="AS479" i="9"/>
  <c r="AS480" i="9"/>
  <c r="AS481" i="9"/>
  <c r="AS482" i="9"/>
  <c r="AS483" i="9"/>
  <c r="AS484" i="9"/>
  <c r="AS485" i="9"/>
  <c r="AS486" i="9"/>
  <c r="AS487" i="9"/>
  <c r="AS488" i="9"/>
  <c r="AS489" i="9"/>
  <c r="AS490" i="9"/>
  <c r="AS491" i="9"/>
  <c r="AS492" i="9"/>
  <c r="AS493" i="9"/>
  <c r="AS494" i="9"/>
  <c r="AS495" i="9"/>
  <c r="AS496" i="9"/>
  <c r="AS497" i="9"/>
  <c r="AS498" i="9"/>
  <c r="AS499" i="9"/>
  <c r="AS500" i="9"/>
  <c r="AS501" i="9"/>
  <c r="AS502" i="9"/>
  <c r="AS503" i="9"/>
  <c r="AS504" i="9"/>
  <c r="AS506" i="9"/>
  <c r="AS507" i="9"/>
  <c r="AS508" i="9"/>
  <c r="AS509" i="9"/>
  <c r="AS510" i="9"/>
  <c r="AS511" i="9"/>
  <c r="AS512" i="9"/>
  <c r="AS513" i="9"/>
  <c r="AS514" i="9"/>
  <c r="AS515" i="9"/>
  <c r="AS516" i="9"/>
  <c r="AS517" i="9"/>
  <c r="AS518" i="9"/>
  <c r="AS519" i="9"/>
  <c r="AS520" i="9"/>
  <c r="AS521" i="9"/>
  <c r="AS522" i="9"/>
  <c r="AS523" i="9"/>
  <c r="AS524" i="9"/>
  <c r="AS525" i="9"/>
  <c r="AS526" i="9"/>
  <c r="AS527" i="9"/>
  <c r="AS528" i="9"/>
  <c r="AS529" i="9"/>
  <c r="AS530" i="9"/>
  <c r="AS531" i="9"/>
  <c r="AS532" i="9"/>
  <c r="AS533" i="9"/>
  <c r="AS534" i="9"/>
  <c r="AS535" i="9"/>
  <c r="AS536" i="9"/>
  <c r="AS537" i="9"/>
  <c r="AS538" i="9"/>
  <c r="AS539" i="9"/>
  <c r="AS541" i="9"/>
  <c r="AS542" i="9"/>
  <c r="AS543" i="9"/>
  <c r="AS544" i="9"/>
  <c r="AS545" i="9"/>
  <c r="AS546" i="9"/>
  <c r="AS547" i="9"/>
  <c r="AS548" i="9"/>
  <c r="AS550" i="9"/>
  <c r="AS551" i="9"/>
  <c r="AS552" i="9"/>
  <c r="AS553" i="9"/>
  <c r="AS554" i="9"/>
  <c r="AS555" i="9"/>
  <c r="AS557" i="9"/>
  <c r="AS558" i="9"/>
  <c r="AS559" i="9"/>
  <c r="AS560" i="9"/>
  <c r="AS561" i="9"/>
  <c r="AS563" i="9"/>
  <c r="AS564" i="9"/>
  <c r="AS565" i="9"/>
  <c r="AS566" i="9"/>
  <c r="AS567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5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8" i="9"/>
  <c r="AT529" i="9"/>
  <c r="AT530" i="9"/>
  <c r="AT531" i="9"/>
  <c r="AT533" i="9"/>
  <c r="AT534" i="9"/>
  <c r="AT535" i="9"/>
  <c r="AT536" i="9"/>
  <c r="AT537" i="9"/>
  <c r="AT538" i="9"/>
  <c r="AT539" i="9"/>
  <c r="AT540" i="9"/>
  <c r="AT541" i="9"/>
  <c r="AT542" i="9"/>
  <c r="AT543" i="9"/>
  <c r="AT544" i="9"/>
  <c r="AT545" i="9"/>
  <c r="AT546" i="9"/>
  <c r="AT547" i="9"/>
  <c r="AT548" i="9"/>
  <c r="AT549" i="9"/>
  <c r="AT550" i="9"/>
  <c r="AT551" i="9"/>
  <c r="AT552" i="9"/>
  <c r="AT553" i="9"/>
  <c r="AT554" i="9"/>
  <c r="AT555" i="9"/>
  <c r="AT556" i="9"/>
  <c r="AT557" i="9"/>
  <c r="AT558" i="9"/>
  <c r="AT559" i="9"/>
  <c r="AT560" i="9"/>
  <c r="AT561" i="9"/>
  <c r="AT562" i="9"/>
  <c r="AT563" i="9"/>
  <c r="AT564" i="9"/>
  <c r="AT565" i="9"/>
  <c r="AT566" i="9"/>
  <c r="AT567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3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U276" i="9"/>
  <c r="AU277" i="9"/>
  <c r="AU278" i="9"/>
  <c r="AU279" i="9"/>
  <c r="AU280" i="9"/>
  <c r="AU281" i="9"/>
  <c r="AU282" i="9"/>
  <c r="AU283" i="9"/>
  <c r="AU284" i="9"/>
  <c r="AU285" i="9"/>
  <c r="AU286" i="9"/>
  <c r="AU287" i="9"/>
  <c r="AU288" i="9"/>
  <c r="AU289" i="9"/>
  <c r="AU290" i="9"/>
  <c r="AU291" i="9"/>
  <c r="AU292" i="9"/>
  <c r="AU293" i="9"/>
  <c r="AU294" i="9"/>
  <c r="AU295" i="9"/>
  <c r="AU296" i="9"/>
  <c r="AU297" i="9"/>
  <c r="AU298" i="9"/>
  <c r="AU299" i="9"/>
  <c r="AU300" i="9"/>
  <c r="AU301" i="9"/>
  <c r="AU302" i="9"/>
  <c r="AU303" i="9"/>
  <c r="AU304" i="9"/>
  <c r="AU305" i="9"/>
  <c r="AU306" i="9"/>
  <c r="AU307" i="9"/>
  <c r="AU308" i="9"/>
  <c r="AU309" i="9"/>
  <c r="AU310" i="9"/>
  <c r="AU311" i="9"/>
  <c r="AU312" i="9"/>
  <c r="AU313" i="9"/>
  <c r="AU314" i="9"/>
  <c r="AU315" i="9"/>
  <c r="AU316" i="9"/>
  <c r="AU317" i="9"/>
  <c r="AU318" i="9"/>
  <c r="AU319" i="9"/>
  <c r="AU320" i="9"/>
  <c r="AU321" i="9"/>
  <c r="AU322" i="9"/>
  <c r="AU323" i="9"/>
  <c r="AU324" i="9"/>
  <c r="AU325" i="9"/>
  <c r="AU326" i="9"/>
  <c r="AU327" i="9"/>
  <c r="AU328" i="9"/>
  <c r="AU329" i="9"/>
  <c r="AU330" i="9"/>
  <c r="AU331" i="9"/>
  <c r="AU332" i="9"/>
  <c r="AU333" i="9"/>
  <c r="AU334" i="9"/>
  <c r="AU335" i="9"/>
  <c r="AU336" i="9"/>
  <c r="AU337" i="9"/>
  <c r="AU338" i="9"/>
  <c r="AU339" i="9"/>
  <c r="AU340" i="9"/>
  <c r="AU341" i="9"/>
  <c r="AU342" i="9"/>
  <c r="AU343" i="9"/>
  <c r="AU344" i="9"/>
  <c r="AU345" i="9"/>
  <c r="AU346" i="9"/>
  <c r="AU347" i="9"/>
  <c r="AU348" i="9"/>
  <c r="AU349" i="9"/>
  <c r="AU350" i="9"/>
  <c r="AU351" i="9"/>
  <c r="AU352" i="9"/>
  <c r="AU353" i="9"/>
  <c r="AU354" i="9"/>
  <c r="AU355" i="9"/>
  <c r="AU356" i="9"/>
  <c r="AU357" i="9"/>
  <c r="AU358" i="9"/>
  <c r="AU359" i="9"/>
  <c r="AU360" i="9"/>
  <c r="AU361" i="9"/>
  <c r="AU362" i="9"/>
  <c r="AU363" i="9"/>
  <c r="AU364" i="9"/>
  <c r="AU365" i="9"/>
  <c r="AU366" i="9"/>
  <c r="AU367" i="9"/>
  <c r="AU368" i="9"/>
  <c r="AU369" i="9"/>
  <c r="AU370" i="9"/>
  <c r="AU371" i="9"/>
  <c r="AU372" i="9"/>
  <c r="AU373" i="9"/>
  <c r="AU374" i="9"/>
  <c r="AU375" i="9"/>
  <c r="AU376" i="9"/>
  <c r="AU377" i="9"/>
  <c r="AU378" i="9"/>
  <c r="AU379" i="9"/>
  <c r="AU380" i="9"/>
  <c r="AU381" i="9"/>
  <c r="AU382" i="9"/>
  <c r="AU383" i="9"/>
  <c r="AU384" i="9"/>
  <c r="AU385" i="9"/>
  <c r="AU386" i="9"/>
  <c r="AU387" i="9"/>
  <c r="AU388" i="9"/>
  <c r="AU389" i="9"/>
  <c r="AU390" i="9"/>
  <c r="AU391" i="9"/>
  <c r="AU392" i="9"/>
  <c r="AU393" i="9"/>
  <c r="AU394" i="9"/>
  <c r="AU395" i="9"/>
  <c r="AU396" i="9"/>
  <c r="AU397" i="9"/>
  <c r="AU398" i="9"/>
  <c r="AU399" i="9"/>
  <c r="AU400" i="9"/>
  <c r="AU401" i="9"/>
  <c r="AU402" i="9"/>
  <c r="AU403" i="9"/>
  <c r="AU404" i="9"/>
  <c r="AU405" i="9"/>
  <c r="AU406" i="9"/>
  <c r="AU407" i="9"/>
  <c r="AU408" i="9"/>
  <c r="AU409" i="9"/>
  <c r="AU410" i="9"/>
  <c r="AU411" i="9"/>
  <c r="AU412" i="9"/>
  <c r="AU413" i="9"/>
  <c r="AU414" i="9"/>
  <c r="AU415" i="9"/>
  <c r="AU416" i="9"/>
  <c r="AU417" i="9"/>
  <c r="AU418" i="9"/>
  <c r="AU419" i="9"/>
  <c r="AU420" i="9"/>
  <c r="AU421" i="9"/>
  <c r="AU422" i="9"/>
  <c r="AU423" i="9"/>
  <c r="AU424" i="9"/>
  <c r="AU425" i="9"/>
  <c r="AU426" i="9"/>
  <c r="AU427" i="9"/>
  <c r="AU428" i="9"/>
  <c r="AU429" i="9"/>
  <c r="AU430" i="9"/>
  <c r="AU431" i="9"/>
  <c r="AU432" i="9"/>
  <c r="AU433" i="9"/>
  <c r="AU434" i="9"/>
  <c r="AU435" i="9"/>
  <c r="AU436" i="9"/>
  <c r="AU437" i="9"/>
  <c r="AU438" i="9"/>
  <c r="AU439" i="9"/>
  <c r="AU440" i="9"/>
  <c r="AU441" i="9"/>
  <c r="AU442" i="9"/>
  <c r="AU443" i="9"/>
  <c r="AU444" i="9"/>
  <c r="AU445" i="9"/>
  <c r="AU446" i="9"/>
  <c r="AU447" i="9"/>
  <c r="AU448" i="9"/>
  <c r="AU449" i="9"/>
  <c r="AU450" i="9"/>
  <c r="AU451" i="9"/>
  <c r="AU452" i="9"/>
  <c r="AU453" i="9"/>
  <c r="AU454" i="9"/>
  <c r="AU455" i="9"/>
  <c r="AU456" i="9"/>
  <c r="AU457" i="9"/>
  <c r="AU458" i="9"/>
  <c r="AU459" i="9"/>
  <c r="AU460" i="9"/>
  <c r="AU461" i="9"/>
  <c r="AU462" i="9"/>
  <c r="AU463" i="9"/>
  <c r="AU464" i="9"/>
  <c r="AU465" i="9"/>
  <c r="AU466" i="9"/>
  <c r="AU467" i="9"/>
  <c r="AU468" i="9"/>
  <c r="AU469" i="9"/>
  <c r="AU470" i="9"/>
  <c r="AU471" i="9"/>
  <c r="AU472" i="9"/>
  <c r="AU473" i="9"/>
  <c r="AU474" i="9"/>
  <c r="AU475" i="9"/>
  <c r="AU476" i="9"/>
  <c r="AU477" i="9"/>
  <c r="AU478" i="9"/>
  <c r="AU479" i="9"/>
  <c r="AU480" i="9"/>
  <c r="AU481" i="9"/>
  <c r="AU482" i="9"/>
  <c r="AU483" i="9"/>
  <c r="AU484" i="9"/>
  <c r="AU485" i="9"/>
  <c r="AU486" i="9"/>
  <c r="AU487" i="9"/>
  <c r="AU488" i="9"/>
  <c r="AU489" i="9"/>
  <c r="AU490" i="9"/>
  <c r="AU491" i="9"/>
  <c r="AU492" i="9"/>
  <c r="AU493" i="9"/>
  <c r="AU494" i="9"/>
  <c r="AU495" i="9"/>
  <c r="AU496" i="9"/>
  <c r="AU497" i="9"/>
  <c r="AU498" i="9"/>
  <c r="AU499" i="9"/>
  <c r="AU500" i="9"/>
  <c r="AU501" i="9"/>
  <c r="AU502" i="9"/>
  <c r="AU503" i="9"/>
  <c r="AU504" i="9"/>
  <c r="AU505" i="9"/>
  <c r="AU506" i="9"/>
  <c r="AU507" i="9"/>
  <c r="AU508" i="9"/>
  <c r="AU509" i="9"/>
  <c r="AU510" i="9"/>
  <c r="AU511" i="9"/>
  <c r="AU512" i="9"/>
  <c r="AU513" i="9"/>
  <c r="AU514" i="9"/>
  <c r="AU515" i="9"/>
  <c r="AU516" i="9"/>
  <c r="AU517" i="9"/>
  <c r="AU518" i="9"/>
  <c r="AU519" i="9"/>
  <c r="AU520" i="9"/>
  <c r="AU521" i="9"/>
  <c r="AU522" i="9"/>
  <c r="AU523" i="9"/>
  <c r="AU524" i="9"/>
  <c r="AU525" i="9"/>
  <c r="AU526" i="9"/>
  <c r="AU527" i="9"/>
  <c r="AU528" i="9"/>
  <c r="AU529" i="9"/>
  <c r="AU530" i="9"/>
  <c r="AU531" i="9"/>
  <c r="AU532" i="9"/>
  <c r="AU533" i="9"/>
  <c r="AU534" i="9"/>
  <c r="AU535" i="9"/>
  <c r="AU536" i="9"/>
  <c r="AU537" i="9"/>
  <c r="AU538" i="9"/>
  <c r="AU539" i="9"/>
  <c r="AU540" i="9"/>
  <c r="AU541" i="9"/>
  <c r="AU542" i="9"/>
  <c r="AU543" i="9"/>
  <c r="AU544" i="9"/>
  <c r="AU545" i="9"/>
  <c r="AU547" i="9"/>
  <c r="AU548" i="9"/>
  <c r="AU549" i="9"/>
  <c r="AU550" i="9"/>
  <c r="AU551" i="9"/>
  <c r="AU552" i="9"/>
  <c r="AU553" i="9"/>
  <c r="AU554" i="9"/>
  <c r="AU555" i="9"/>
  <c r="AU556" i="9"/>
  <c r="AU557" i="9"/>
  <c r="AU558" i="9"/>
  <c r="AU559" i="9"/>
  <c r="AU560" i="9"/>
  <c r="AU561" i="9"/>
  <c r="AU562" i="9"/>
  <c r="AU564" i="9"/>
  <c r="AU565" i="9"/>
  <c r="AV459" i="9"/>
  <c r="AV460" i="9"/>
  <c r="AV461" i="9"/>
  <c r="AV462" i="9"/>
  <c r="AV463" i="9"/>
  <c r="AV464" i="9"/>
  <c r="AV465" i="9"/>
  <c r="AV466" i="9"/>
  <c r="AV467" i="9"/>
  <c r="AV468" i="9"/>
  <c r="AV469" i="9"/>
  <c r="AV470" i="9"/>
  <c r="AV471" i="9"/>
  <c r="AV472" i="9"/>
  <c r="AV473" i="9"/>
  <c r="AV474" i="9"/>
  <c r="AV475" i="9"/>
  <c r="AV476" i="9"/>
  <c r="AV477" i="9"/>
  <c r="AV478" i="9"/>
  <c r="AV479" i="9"/>
  <c r="AV480" i="9"/>
  <c r="AV481" i="9"/>
  <c r="AV482" i="9"/>
  <c r="AV483" i="9"/>
  <c r="AV484" i="9"/>
  <c r="AV485" i="9"/>
  <c r="AV486" i="9"/>
  <c r="AV487" i="9"/>
  <c r="AV488" i="9"/>
  <c r="AV489" i="9"/>
  <c r="AV490" i="9"/>
  <c r="AV491" i="9"/>
  <c r="AV492" i="9"/>
  <c r="AV493" i="9"/>
  <c r="AV494" i="9"/>
  <c r="AV495" i="9"/>
  <c r="AV496" i="9"/>
  <c r="AV497" i="9"/>
  <c r="AV498" i="9"/>
  <c r="AV499" i="9"/>
  <c r="AV500" i="9"/>
  <c r="AV501" i="9"/>
  <c r="AV502" i="9"/>
  <c r="AV503" i="9"/>
  <c r="AV504" i="9"/>
  <c r="AV505" i="9"/>
  <c r="AV506" i="9"/>
  <c r="AV507" i="9"/>
  <c r="AV508" i="9"/>
  <c r="AV509" i="9"/>
  <c r="AV510" i="9"/>
  <c r="AV511" i="9"/>
  <c r="AV512" i="9"/>
  <c r="AV513" i="9"/>
  <c r="AV514" i="9"/>
  <c r="AV515" i="9"/>
  <c r="AV516" i="9"/>
  <c r="AV517" i="9"/>
  <c r="AV518" i="9"/>
  <c r="AV519" i="9"/>
  <c r="AV520" i="9"/>
  <c r="AV521" i="9"/>
  <c r="AV522" i="9"/>
  <c r="AV523" i="9"/>
  <c r="AV524" i="9"/>
  <c r="AV525" i="9"/>
  <c r="AV526" i="9"/>
  <c r="AV527" i="9"/>
  <c r="AV528" i="9"/>
  <c r="AV529" i="9"/>
  <c r="AV530" i="9"/>
  <c r="AV531" i="9"/>
  <c r="AV532" i="9"/>
  <c r="AV533" i="9"/>
  <c r="AV534" i="9"/>
  <c r="AV535" i="9"/>
  <c r="AV536" i="9"/>
  <c r="AV537" i="9"/>
  <c r="AV538" i="9"/>
  <c r="AV539" i="9"/>
  <c r="AV540" i="9"/>
  <c r="AV541" i="9"/>
  <c r="AV542" i="9"/>
  <c r="AV543" i="9"/>
  <c r="AV544" i="9"/>
  <c r="AV545" i="9"/>
  <c r="AV546" i="9"/>
  <c r="AV547" i="9"/>
  <c r="AV548" i="9"/>
  <c r="AV549" i="9"/>
  <c r="AV550" i="9"/>
  <c r="AV551" i="9"/>
  <c r="AV552" i="9"/>
  <c r="AV553" i="9"/>
  <c r="AV554" i="9"/>
  <c r="AV555" i="9"/>
  <c r="AV556" i="9"/>
  <c r="AV557" i="9"/>
  <c r="AV559" i="9"/>
  <c r="AV560" i="9"/>
  <c r="AV561" i="9"/>
  <c r="AV562" i="9"/>
  <c r="AV563" i="9"/>
  <c r="AV564" i="9"/>
  <c r="AV565" i="9"/>
  <c r="AV566" i="9"/>
  <c r="AV567" i="9"/>
  <c r="AX13" i="2"/>
  <c r="AX459" i="9"/>
  <c r="AX460" i="9"/>
  <c r="AX461" i="9"/>
  <c r="AX462" i="9"/>
  <c r="AX463" i="9"/>
  <c r="AX464" i="9"/>
  <c r="AX465" i="9"/>
  <c r="AX466" i="9"/>
  <c r="AX467" i="9"/>
  <c r="AX468" i="9"/>
  <c r="AX469" i="9"/>
  <c r="AX470" i="9"/>
  <c r="AX471" i="9"/>
  <c r="AX472" i="9"/>
  <c r="AX473" i="9"/>
  <c r="AX474" i="9"/>
  <c r="AX475" i="9"/>
  <c r="AX476" i="9"/>
  <c r="AX477" i="9"/>
  <c r="AX478" i="9"/>
  <c r="AX479" i="9"/>
  <c r="AX480" i="9"/>
  <c r="AX481" i="9"/>
  <c r="AX482" i="9"/>
  <c r="AX483" i="9"/>
  <c r="AX484" i="9"/>
  <c r="AX485" i="9"/>
  <c r="AX486" i="9"/>
  <c r="AX487" i="9"/>
  <c r="AX488" i="9"/>
  <c r="AX489" i="9"/>
  <c r="AX490" i="9"/>
  <c r="AX491" i="9"/>
  <c r="AX492" i="9"/>
  <c r="AX493" i="9"/>
  <c r="AX494" i="9"/>
  <c r="AX495" i="9"/>
  <c r="AX496" i="9"/>
  <c r="AX497" i="9"/>
  <c r="AX498" i="9"/>
  <c r="AX499" i="9"/>
  <c r="AX500" i="9"/>
  <c r="AX501" i="9"/>
  <c r="AX502" i="9"/>
  <c r="AX503" i="9"/>
  <c r="AX504" i="9"/>
  <c r="AX505" i="9"/>
  <c r="AX506" i="9"/>
  <c r="AX507" i="9"/>
  <c r="AX508" i="9"/>
  <c r="AX509" i="9"/>
  <c r="AX510" i="9"/>
  <c r="AX511" i="9"/>
  <c r="AX512" i="9"/>
  <c r="AX513" i="9"/>
  <c r="AX514" i="9"/>
  <c r="AX515" i="9"/>
  <c r="AX516" i="9"/>
  <c r="AX517" i="9"/>
  <c r="AX518" i="9"/>
  <c r="AX519" i="9"/>
  <c r="AX520" i="9"/>
  <c r="AX521" i="9"/>
  <c r="AX522" i="9"/>
  <c r="AX523" i="9"/>
  <c r="AX524" i="9"/>
  <c r="AX525" i="9"/>
  <c r="AX526" i="9"/>
  <c r="AX527" i="9"/>
  <c r="AX528" i="9"/>
  <c r="AX529" i="9"/>
  <c r="AX530" i="9"/>
  <c r="AX531" i="9"/>
  <c r="AX532" i="9"/>
  <c r="AX533" i="9"/>
  <c r="AX534" i="9"/>
  <c r="AX535" i="9"/>
  <c r="AX536" i="9"/>
  <c r="AX537" i="9"/>
  <c r="AX538" i="9"/>
  <c r="AX539" i="9"/>
  <c r="AX540" i="9"/>
  <c r="AX541" i="9"/>
  <c r="AX542" i="9"/>
  <c r="AX543" i="9"/>
  <c r="AX544" i="9"/>
  <c r="AX545" i="9"/>
  <c r="AX546" i="9"/>
  <c r="AX547" i="9"/>
  <c r="AX548" i="9"/>
  <c r="AX549" i="9"/>
  <c r="AX550" i="9"/>
  <c r="AX551" i="9"/>
  <c r="AX552" i="9"/>
  <c r="AX553" i="9"/>
  <c r="AX554" i="9"/>
  <c r="AX556" i="9"/>
  <c r="AX557" i="9"/>
  <c r="AX558" i="9"/>
  <c r="AX559" i="9"/>
  <c r="AX560" i="9"/>
  <c r="AX561" i="9"/>
  <c r="AX562" i="9"/>
  <c r="AX563" i="9"/>
  <c r="AX565" i="9"/>
  <c r="AX566" i="9"/>
  <c r="AX567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3" i="9"/>
  <c r="C94" i="9"/>
  <c r="C95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8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8" i="9"/>
  <c r="F79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97" i="9"/>
  <c r="F98" i="9"/>
  <c r="F99" i="9"/>
  <c r="F100" i="9"/>
  <c r="F101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4" i="9"/>
  <c r="G105" i="9"/>
  <c r="G106" i="9"/>
  <c r="G107" i="9"/>
  <c r="G108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5" i="9"/>
  <c r="H106" i="9"/>
  <c r="H107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2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6" i="9"/>
  <c r="M147" i="9"/>
  <c r="M148" i="9"/>
  <c r="M149" i="9"/>
  <c r="M150" i="9"/>
  <c r="M151" i="9"/>
  <c r="M152" i="9"/>
  <c r="M154" i="9"/>
  <c r="M155" i="9"/>
  <c r="M156" i="9"/>
  <c r="M157" i="9"/>
  <c r="M158" i="9"/>
  <c r="M159" i="9"/>
  <c r="M160" i="9"/>
  <c r="M161" i="9"/>
  <c r="M162" i="9"/>
  <c r="M163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2" i="9"/>
  <c r="M193" i="9"/>
  <c r="M194" i="9"/>
  <c r="M195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1" i="9"/>
  <c r="O132" i="9"/>
  <c r="O133" i="9"/>
  <c r="O135" i="9"/>
  <c r="O136" i="9"/>
  <c r="O137" i="9"/>
  <c r="O138" i="9"/>
  <c r="O140" i="9"/>
  <c r="O141" i="9"/>
  <c r="O144" i="9"/>
  <c r="O145" i="9"/>
  <c r="O146" i="9"/>
  <c r="O147" i="9"/>
  <c r="O149" i="9"/>
  <c r="O150" i="9"/>
  <c r="O151" i="9"/>
  <c r="O152" i="9"/>
  <c r="O155" i="9"/>
  <c r="O156" i="9"/>
  <c r="O157" i="9"/>
  <c r="O158" i="9"/>
  <c r="O159" i="9"/>
  <c r="O160" i="9"/>
  <c r="O162" i="9"/>
  <c r="O163" i="9"/>
  <c r="O164" i="9"/>
  <c r="O165" i="9"/>
  <c r="O166" i="9"/>
  <c r="O167" i="9"/>
  <c r="O168" i="9"/>
  <c r="O169" i="9"/>
  <c r="O170" i="9"/>
  <c r="O171" i="9"/>
  <c r="O172" i="9"/>
  <c r="O174" i="9"/>
  <c r="O175" i="9"/>
  <c r="O176" i="9"/>
  <c r="O177" i="9"/>
  <c r="O178" i="9"/>
  <c r="O179" i="9"/>
  <c r="O180" i="9"/>
  <c r="O181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5" i="9"/>
  <c r="P146" i="9"/>
  <c r="P147" i="9"/>
  <c r="P148" i="9"/>
  <c r="P149" i="9"/>
  <c r="P150" i="9"/>
  <c r="P151" i="9"/>
  <c r="P152" i="9"/>
  <c r="P154" i="9"/>
  <c r="P155" i="9"/>
  <c r="P157" i="9"/>
  <c r="P158" i="9"/>
  <c r="P159" i="9"/>
  <c r="P160" i="9"/>
  <c r="P161" i="9"/>
  <c r="P162" i="9"/>
  <c r="P163" i="9"/>
  <c r="P164" i="9"/>
  <c r="P165" i="9"/>
  <c r="P166" i="9"/>
  <c r="P167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9" i="9"/>
  <c r="P190" i="9"/>
  <c r="P191" i="9"/>
  <c r="P192" i="9"/>
  <c r="P193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Q302" i="9"/>
  <c r="Q303" i="9"/>
  <c r="Q304" i="9"/>
  <c r="Q305" i="9"/>
  <c r="Q306" i="9"/>
  <c r="Q307" i="9"/>
  <c r="Q308" i="9"/>
  <c r="Q309" i="9"/>
  <c r="Q310" i="9"/>
  <c r="Q311" i="9"/>
  <c r="Q312" i="9"/>
  <c r="Q313" i="9"/>
  <c r="Q314" i="9"/>
  <c r="Q315" i="9"/>
  <c r="Q316" i="9"/>
  <c r="Q317" i="9"/>
  <c r="Q318" i="9"/>
  <c r="Q319" i="9"/>
  <c r="Q320" i="9"/>
  <c r="Q321" i="9"/>
  <c r="Q322" i="9"/>
  <c r="Q323" i="9"/>
  <c r="Q324" i="9"/>
  <c r="Q325" i="9"/>
  <c r="Q326" i="9"/>
  <c r="Q327" i="9"/>
  <c r="Q328" i="9"/>
  <c r="Q329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3" i="9"/>
  <c r="R134" i="9"/>
  <c r="R135" i="9"/>
  <c r="R136" i="9"/>
  <c r="R137" i="9"/>
  <c r="R139" i="9"/>
  <c r="R140" i="9"/>
  <c r="R141" i="9"/>
  <c r="R142" i="9"/>
  <c r="R143" i="9"/>
  <c r="R144" i="9"/>
  <c r="R145" i="9"/>
  <c r="R147" i="9"/>
  <c r="R148" i="9"/>
  <c r="R149" i="9"/>
  <c r="R150" i="9"/>
  <c r="R151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BK569" i="2"/>
  <c r="BJ569" i="2"/>
  <c r="BJ568" i="2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D567" i="9"/>
  <c r="C567" i="9"/>
  <c r="B567" i="9"/>
  <c r="A567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D566" i="9"/>
  <c r="C566" i="9"/>
  <c r="B566" i="9"/>
  <c r="A566" i="9"/>
  <c r="AU567" i="2"/>
  <c r="AU567" i="9" s="1"/>
  <c r="AU566" i="2"/>
  <c r="AU566" i="9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D565" i="9"/>
  <c r="C565" i="9"/>
  <c r="B565" i="9"/>
  <c r="A565" i="9"/>
  <c r="AY4" i="9"/>
  <c r="AY13" i="2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C564" i="9"/>
  <c r="B564" i="9"/>
  <c r="A564" i="9"/>
  <c r="AX564" i="2"/>
  <c r="AX564" i="9" s="1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D563" i="9"/>
  <c r="C563" i="9"/>
  <c r="B563" i="9"/>
  <c r="A563" i="9"/>
  <c r="AU563" i="2"/>
  <c r="AU563" i="9" s="1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D562" i="9"/>
  <c r="C562" i="9"/>
  <c r="B562" i="9"/>
  <c r="A562" i="9"/>
  <c r="AS562" i="2"/>
  <c r="AS562" i="9" s="1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D561" i="9"/>
  <c r="C561" i="9"/>
  <c r="B561" i="9"/>
  <c r="A561" i="9"/>
  <c r="AP6" i="2"/>
  <c r="AP561" i="2"/>
  <c r="AP561" i="9" s="1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D560" i="9"/>
  <c r="C560" i="9"/>
  <c r="B560" i="9"/>
  <c r="A560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D559" i="9"/>
  <c r="C559" i="9"/>
  <c r="B559" i="9"/>
  <c r="A559" i="9"/>
  <c r="BK560" i="2"/>
  <c r="BJ560" i="2"/>
  <c r="BK559" i="2"/>
  <c r="BJ559" i="2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D558" i="9"/>
  <c r="C558" i="9"/>
  <c r="B558" i="9"/>
  <c r="A558" i="9"/>
  <c r="AV558" i="2"/>
  <c r="AV558" i="9" s="1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D557" i="9"/>
  <c r="C557" i="9"/>
  <c r="B557" i="9"/>
  <c r="A557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D556" i="9"/>
  <c r="C556" i="9"/>
  <c r="B556" i="9"/>
  <c r="A556" i="9"/>
  <c r="AS556" i="2"/>
  <c r="AS556" i="9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D555" i="9"/>
  <c r="C555" i="9"/>
  <c r="B555" i="9"/>
  <c r="A555" i="9"/>
  <c r="AX4" i="9"/>
  <c r="AX555" i="2"/>
  <c r="AQ5" i="2"/>
  <c r="AQ6" i="2"/>
  <c r="AQ13" i="2" s="1"/>
  <c r="AQ11" i="9" s="1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D554" i="9"/>
  <c r="C554" i="9"/>
  <c r="B554" i="9"/>
  <c r="A554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D553" i="9"/>
  <c r="C553" i="9"/>
  <c r="B553" i="9"/>
  <c r="A553" i="9"/>
  <c r="BK554" i="2"/>
  <c r="BJ554" i="2"/>
  <c r="BK553" i="2"/>
  <c r="BJ553" i="2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D552" i="9"/>
  <c r="C552" i="9"/>
  <c r="B552" i="9"/>
  <c r="A552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D551" i="9"/>
  <c r="C551" i="9"/>
  <c r="B551" i="9"/>
  <c r="A551" i="9"/>
  <c r="AO6" i="2"/>
  <c r="AO8" i="2"/>
  <c r="AO474" i="2"/>
  <c r="AO474" i="9" s="1"/>
  <c r="AO498" i="2"/>
  <c r="AO498" i="9" s="1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C498" i="9"/>
  <c r="B498" i="9"/>
  <c r="A498" i="9"/>
  <c r="AP5" i="9"/>
  <c r="AQ5" i="9"/>
  <c r="AR5" i="9"/>
  <c r="AT5" i="9"/>
  <c r="AU5" i="9"/>
  <c r="AV5" i="9"/>
  <c r="AO4" i="9"/>
  <c r="AR5" i="2"/>
  <c r="AR4" i="9" s="1"/>
  <c r="AS5" i="2"/>
  <c r="AT5" i="2"/>
  <c r="AU5" i="2"/>
  <c r="AV4" i="9"/>
  <c r="AN5" i="2"/>
  <c r="B13" i="2"/>
  <c r="B113" i="2"/>
  <c r="B113" i="9" s="1"/>
  <c r="C13" i="2"/>
  <c r="C92" i="2"/>
  <c r="C92" i="9" s="1"/>
  <c r="C96" i="2"/>
  <c r="C96" i="9" s="1"/>
  <c r="C112" i="2"/>
  <c r="C112" i="9"/>
  <c r="D8" i="2"/>
  <c r="D13" i="2" s="1"/>
  <c r="D11" i="9"/>
  <c r="D97" i="2"/>
  <c r="D97" i="9"/>
  <c r="D98" i="2"/>
  <c r="D98" i="9"/>
  <c r="D127" i="2"/>
  <c r="D127" i="9"/>
  <c r="E8" i="2"/>
  <c r="E13" i="2"/>
  <c r="E11" i="9" s="1"/>
  <c r="E57" i="2"/>
  <c r="E57" i="9" s="1"/>
  <c r="E59" i="2"/>
  <c r="E59" i="9" s="1"/>
  <c r="E86" i="2"/>
  <c r="E86" i="9" s="1"/>
  <c r="E101" i="2"/>
  <c r="E101" i="9"/>
  <c r="E175" i="2"/>
  <c r="E175" i="9" s="1"/>
  <c r="F13" i="2"/>
  <c r="F11" i="9"/>
  <c r="F77" i="2"/>
  <c r="F80" i="2"/>
  <c r="F80" i="9" s="1"/>
  <c r="F95" i="2"/>
  <c r="F95" i="9" s="1"/>
  <c r="F102" i="2"/>
  <c r="F102" i="9"/>
  <c r="G13" i="2"/>
  <c r="G11" i="9" s="1"/>
  <c r="G103" i="2"/>
  <c r="G103" i="9" s="1"/>
  <c r="G109" i="2"/>
  <c r="H13" i="2"/>
  <c r="H11" i="9"/>
  <c r="H104" i="2"/>
  <c r="H108" i="2"/>
  <c r="H108" i="9" s="1"/>
  <c r="I13" i="2"/>
  <c r="I91" i="2"/>
  <c r="I91" i="9" s="1"/>
  <c r="I93" i="2"/>
  <c r="I93" i="9" s="1"/>
  <c r="I114" i="2"/>
  <c r="I114" i="9"/>
  <c r="J5" i="2"/>
  <c r="J13" i="2" s="1"/>
  <c r="J11" i="9" s="1"/>
  <c r="J87" i="2"/>
  <c r="J87" i="9" s="1"/>
  <c r="J126" i="2"/>
  <c r="J126" i="9"/>
  <c r="K13" i="2"/>
  <c r="K11" i="9" s="1"/>
  <c r="K99" i="2"/>
  <c r="K99" i="9"/>
  <c r="K115" i="2"/>
  <c r="K115" i="9" s="1"/>
  <c r="L13" i="2"/>
  <c r="L11" i="9" s="1"/>
  <c r="M8" i="2"/>
  <c r="M13" i="2" s="1"/>
  <c r="M120" i="2"/>
  <c r="M120" i="9" s="1"/>
  <c r="M129" i="2"/>
  <c r="M129" i="9" s="1"/>
  <c r="M145" i="2"/>
  <c r="M145" i="9" s="1"/>
  <c r="M153" i="2"/>
  <c r="M153" i="9" s="1"/>
  <c r="M164" i="2"/>
  <c r="M164" i="9" s="1"/>
  <c r="M191" i="2"/>
  <c r="M191" i="9" s="1"/>
  <c r="M196" i="2"/>
  <c r="M196" i="9"/>
  <c r="M305" i="2"/>
  <c r="M305" i="9" s="1"/>
  <c r="N13" i="2"/>
  <c r="N11" i="9" s="1"/>
  <c r="N209" i="2"/>
  <c r="N209" i="9" s="1"/>
  <c r="O8" i="2"/>
  <c r="O13" i="2" s="1"/>
  <c r="O130" i="2"/>
  <c r="O130" i="9"/>
  <c r="O134" i="2"/>
  <c r="O134" i="9" s="1"/>
  <c r="O139" i="2"/>
  <c r="O139" i="9"/>
  <c r="O142" i="2"/>
  <c r="O142" i="9" s="1"/>
  <c r="O143" i="2"/>
  <c r="O143" i="9"/>
  <c r="O148" i="2"/>
  <c r="O148" i="9" s="1"/>
  <c r="O153" i="2"/>
  <c r="O153" i="9" s="1"/>
  <c r="O154" i="2"/>
  <c r="O154" i="9" s="1"/>
  <c r="O161" i="2"/>
  <c r="O161" i="9"/>
  <c r="O173" i="2"/>
  <c r="O173" i="9" s="1"/>
  <c r="O182" i="2"/>
  <c r="O182" i="9"/>
  <c r="P8" i="2"/>
  <c r="P13" i="2" s="1"/>
  <c r="P11" i="9" s="1"/>
  <c r="P128" i="2"/>
  <c r="P128" i="9" s="1"/>
  <c r="P144" i="2"/>
  <c r="P144" i="9"/>
  <c r="P153" i="2"/>
  <c r="P153" i="9" s="1"/>
  <c r="P156" i="2"/>
  <c r="P156" i="9" s="1"/>
  <c r="P168" i="2"/>
  <c r="P168" i="9" s="1"/>
  <c r="P188" i="2"/>
  <c r="P188" i="9" s="1"/>
  <c r="P194" i="2"/>
  <c r="P194" i="9" s="1"/>
  <c r="P296" i="2"/>
  <c r="P296" i="9" s="1"/>
  <c r="Q13" i="2"/>
  <c r="Q11" i="9" s="1"/>
  <c r="Q140" i="2"/>
  <c r="Q140" i="9"/>
  <c r="R8" i="2"/>
  <c r="R13" i="2" s="1"/>
  <c r="R132" i="2"/>
  <c r="R132" i="9"/>
  <c r="R138" i="2"/>
  <c r="R138" i="9" s="1"/>
  <c r="R146" i="2"/>
  <c r="R146" i="9"/>
  <c r="R152" i="2"/>
  <c r="R152" i="9" s="1"/>
  <c r="R167" i="2"/>
  <c r="R167" i="9"/>
  <c r="S8" i="2"/>
  <c r="S5" i="9" s="1"/>
  <c r="S151" i="2"/>
  <c r="S151" i="9" s="1"/>
  <c r="S157" i="2"/>
  <c r="S157" i="9" s="1"/>
  <c r="S158" i="2"/>
  <c r="S158" i="9" s="1"/>
  <c r="S159" i="2"/>
  <c r="S159" i="9"/>
  <c r="S219" i="2"/>
  <c r="S219" i="9" s="1"/>
  <c r="S234" i="2"/>
  <c r="S234" i="9" s="1"/>
  <c r="T5" i="2"/>
  <c r="T8" i="2"/>
  <c r="T176" i="2"/>
  <c r="T176" i="9" s="1"/>
  <c r="T178" i="2"/>
  <c r="T178" i="9" s="1"/>
  <c r="T187" i="2"/>
  <c r="T187" i="9" s="1"/>
  <c r="T197" i="2"/>
  <c r="T197" i="9" s="1"/>
  <c r="T203" i="2"/>
  <c r="T203" i="9" s="1"/>
  <c r="T206" i="2"/>
  <c r="T206" i="9" s="1"/>
  <c r="T226" i="2"/>
  <c r="T226" i="9" s="1"/>
  <c r="T245" i="2"/>
  <c r="T245" i="9"/>
  <c r="T310" i="2"/>
  <c r="T310" i="9" s="1"/>
  <c r="T312" i="2"/>
  <c r="T312" i="9" s="1"/>
  <c r="T314" i="2"/>
  <c r="T314" i="9" s="1"/>
  <c r="T318" i="2"/>
  <c r="T318" i="9" s="1"/>
  <c r="T330" i="2"/>
  <c r="T330" i="9" s="1"/>
  <c r="T333" i="2"/>
  <c r="T333" i="9" s="1"/>
  <c r="T335" i="2"/>
  <c r="T335" i="9" s="1"/>
  <c r="T347" i="2"/>
  <c r="T347" i="9" s="1"/>
  <c r="T353" i="2"/>
  <c r="T353" i="9" s="1"/>
  <c r="T365" i="2"/>
  <c r="T365" i="9" s="1"/>
  <c r="T375" i="2"/>
  <c r="T375" i="9" s="1"/>
  <c r="T376" i="2"/>
  <c r="T376" i="9" s="1"/>
  <c r="T387" i="2"/>
  <c r="T387" i="9" s="1"/>
  <c r="T389" i="2"/>
  <c r="T389" i="9"/>
  <c r="T393" i="2"/>
  <c r="T393" i="9" s="1"/>
  <c r="T397" i="2"/>
  <c r="T397" i="9"/>
  <c r="T398" i="2"/>
  <c r="T398" i="9" s="1"/>
  <c r="T399" i="2"/>
  <c r="T399" i="9" s="1"/>
  <c r="T410" i="2"/>
  <c r="T410" i="9" s="1"/>
  <c r="T411" i="2"/>
  <c r="T411" i="9"/>
  <c r="T415" i="2"/>
  <c r="T415" i="9" s="1"/>
  <c r="T434" i="2"/>
  <c r="T434" i="9" s="1"/>
  <c r="T435" i="2"/>
  <c r="T435" i="9" s="1"/>
  <c r="T438" i="2"/>
  <c r="T438" i="9" s="1"/>
  <c r="T439" i="2"/>
  <c r="T439" i="9" s="1"/>
  <c r="T440" i="2"/>
  <c r="T440" i="9" s="1"/>
  <c r="T446" i="2"/>
  <c r="T446" i="9" s="1"/>
  <c r="T447" i="2"/>
  <c r="T447" i="9" s="1"/>
  <c r="T450" i="2"/>
  <c r="T450" i="9" s="1"/>
  <c r="T459" i="2"/>
  <c r="T459" i="9"/>
  <c r="T460" i="2"/>
  <c r="T460" i="9" s="1"/>
  <c r="T466" i="2"/>
  <c r="T466" i="9"/>
  <c r="T470" i="2"/>
  <c r="T470" i="9" s="1"/>
  <c r="T471" i="2"/>
  <c r="T471" i="9" s="1"/>
  <c r="T483" i="2"/>
  <c r="T483" i="9" s="1"/>
  <c r="T484" i="2"/>
  <c r="T484" i="9"/>
  <c r="T485" i="2"/>
  <c r="T485" i="9" s="1"/>
  <c r="T488" i="2"/>
  <c r="T488" i="9" s="1"/>
  <c r="T493" i="2"/>
  <c r="T493" i="9" s="1"/>
  <c r="T528" i="2"/>
  <c r="T528" i="9" s="1"/>
  <c r="U8" i="2"/>
  <c r="U13" i="2" s="1"/>
  <c r="U11" i="9" s="1"/>
  <c r="U155" i="2"/>
  <c r="U155" i="9" s="1"/>
  <c r="U165" i="2"/>
  <c r="U165" i="9" s="1"/>
  <c r="U166" i="2"/>
  <c r="U166" i="9"/>
  <c r="U169" i="2"/>
  <c r="U169" i="9" s="1"/>
  <c r="U170" i="2"/>
  <c r="U170" i="9"/>
  <c r="U171" i="2"/>
  <c r="U171" i="9" s="1"/>
  <c r="U177" i="2"/>
  <c r="U177" i="9" s="1"/>
  <c r="U179" i="2"/>
  <c r="U179" i="9" s="1"/>
  <c r="U181" i="2"/>
  <c r="U181" i="9"/>
  <c r="U183" i="2"/>
  <c r="U183" i="9" s="1"/>
  <c r="U185" i="2"/>
  <c r="U185" i="9" s="1"/>
  <c r="U186" i="2"/>
  <c r="U186" i="9" s="1"/>
  <c r="U200" i="2"/>
  <c r="U200" i="9"/>
  <c r="U205" i="2"/>
  <c r="U205" i="9" s="1"/>
  <c r="U208" i="2"/>
  <c r="U208" i="9" s="1"/>
  <c r="U210" i="2"/>
  <c r="U210" i="9" s="1"/>
  <c r="U215" i="2"/>
  <c r="U215" i="9" s="1"/>
  <c r="U220" i="2"/>
  <c r="U220" i="9"/>
  <c r="U221" i="2"/>
  <c r="U221" i="9" s="1"/>
  <c r="V13" i="2"/>
  <c r="V11" i="9" s="1"/>
  <c r="V195" i="2"/>
  <c r="V195" i="9" s="1"/>
  <c r="V229" i="2"/>
  <c r="V229" i="9" s="1"/>
  <c r="W8" i="2"/>
  <c r="W13" i="2" s="1"/>
  <c r="W233" i="2"/>
  <c r="W233" i="9" s="1"/>
  <c r="W271" i="2"/>
  <c r="W271" i="9"/>
  <c r="X8" i="2"/>
  <c r="X13" i="2" s="1"/>
  <c r="X225" i="2"/>
  <c r="X225" i="9" s="1"/>
  <c r="X249" i="2"/>
  <c r="X249" i="9" s="1"/>
  <c r="X261" i="2"/>
  <c r="X261" i="9" s="1"/>
  <c r="X276" i="2"/>
  <c r="X276" i="9" s="1"/>
  <c r="X284" i="2"/>
  <c r="X284" i="9" s="1"/>
  <c r="X307" i="2"/>
  <c r="X307" i="9" s="1"/>
  <c r="X308" i="2"/>
  <c r="X308" i="9"/>
  <c r="Y5" i="2"/>
  <c r="Y8" i="2"/>
  <c r="Y248" i="2"/>
  <c r="Y248" i="9" s="1"/>
  <c r="Y254" i="2"/>
  <c r="Y254" i="9"/>
  <c r="Y268" i="2"/>
  <c r="Y268" i="9" s="1"/>
  <c r="Y270" i="2"/>
  <c r="Y270" i="9"/>
  <c r="Y277" i="2"/>
  <c r="Y277" i="9" s="1"/>
  <c r="Y278" i="2"/>
  <c r="Y278" i="9"/>
  <c r="Y283" i="2"/>
  <c r="Y283" i="9" s="1"/>
  <c r="Z5" i="2"/>
  <c r="Z8" i="2"/>
  <c r="Z211" i="2"/>
  <c r="Z211" i="9" s="1"/>
  <c r="Z218" i="2"/>
  <c r="Z218" i="9"/>
  <c r="Z236" i="2"/>
  <c r="Z236" i="9" s="1"/>
  <c r="Z244" i="2"/>
  <c r="Z244" i="9"/>
  <c r="Z250" i="2"/>
  <c r="Z250" i="9" s="1"/>
  <c r="Z256" i="2"/>
  <c r="Z256" i="9"/>
  <c r="Z260" i="2"/>
  <c r="Z260" i="9" s="1"/>
  <c r="Z263" i="2"/>
  <c r="Z263" i="9"/>
  <c r="Z264" i="2"/>
  <c r="Z264" i="9" s="1"/>
  <c r="Z267" i="2"/>
  <c r="Z267" i="9"/>
  <c r="Z269" i="2"/>
  <c r="Z269" i="9" s="1"/>
  <c r="Z285" i="2"/>
  <c r="Z285" i="9"/>
  <c r="Z293" i="2"/>
  <c r="Z293" i="9" s="1"/>
  <c r="Z299" i="2"/>
  <c r="Z299" i="9"/>
  <c r="Z325" i="2"/>
  <c r="Z325" i="9" s="1"/>
  <c r="AA8" i="2"/>
  <c r="AA13" i="2"/>
  <c r="AA11" i="9" s="1"/>
  <c r="AA246" i="2"/>
  <c r="AA246" i="9" s="1"/>
  <c r="AA253" i="2"/>
  <c r="AA253" i="9"/>
  <c r="AA282" i="2"/>
  <c r="AA282" i="9" s="1"/>
  <c r="AA317" i="2"/>
  <c r="AA317" i="9"/>
  <c r="AA346" i="2"/>
  <c r="AA346" i="9" s="1"/>
  <c r="AA354" i="2"/>
  <c r="AA354" i="9"/>
  <c r="AA384" i="2"/>
  <c r="AA384" i="9" s="1"/>
  <c r="AA405" i="2"/>
  <c r="AA405" i="9"/>
  <c r="AA454" i="2"/>
  <c r="AA454" i="9" s="1"/>
  <c r="AA462" i="2"/>
  <c r="AA462" i="9"/>
  <c r="AA472" i="2"/>
  <c r="AA472" i="9" s="1"/>
  <c r="AA492" i="2"/>
  <c r="AA492" i="9"/>
  <c r="AB13" i="2"/>
  <c r="AB640" i="2" s="1"/>
  <c r="AB262" i="2"/>
  <c r="AB262" i="9"/>
  <c r="AC13" i="2"/>
  <c r="AC11" i="9" s="1"/>
  <c r="AD8" i="2"/>
  <c r="AD13" i="2"/>
  <c r="AD11" i="9" s="1"/>
  <c r="AD320" i="2"/>
  <c r="AD320" i="9" s="1"/>
  <c r="AD321" i="2"/>
  <c r="AD321" i="9" s="1"/>
  <c r="AD343" i="2"/>
  <c r="AD343" i="9" s="1"/>
  <c r="AD368" i="2"/>
  <c r="AD368" i="9" s="1"/>
  <c r="AD373" i="2"/>
  <c r="AD373" i="9"/>
  <c r="AD382" i="2"/>
  <c r="AD382" i="9" s="1"/>
  <c r="AD383" i="2"/>
  <c r="AD383" i="9" s="1"/>
  <c r="AD386" i="2"/>
  <c r="AD386" i="9" s="1"/>
  <c r="AD388" i="2"/>
  <c r="AD388" i="9" s="1"/>
  <c r="AD400" i="2"/>
  <c r="AD400" i="9" s="1"/>
  <c r="AD401" i="2"/>
  <c r="AD401" i="9" s="1"/>
  <c r="AD406" i="2"/>
  <c r="AD406" i="9" s="1"/>
  <c r="AD413" i="2"/>
  <c r="AD413" i="9"/>
  <c r="AD417" i="2"/>
  <c r="AD417" i="9" s="1"/>
  <c r="AD418" i="2"/>
  <c r="AD418" i="9" s="1"/>
  <c r="AD420" i="2"/>
  <c r="AD420" i="9" s="1"/>
  <c r="AD421" i="2"/>
  <c r="AD421" i="9" s="1"/>
  <c r="AD422" i="2"/>
  <c r="AD422" i="9" s="1"/>
  <c r="AD428" i="2"/>
  <c r="AD428" i="9" s="1"/>
  <c r="AD429" i="2"/>
  <c r="AD429" i="9" s="1"/>
  <c r="AD432" i="2"/>
  <c r="AD432" i="9"/>
  <c r="AD453" i="2"/>
  <c r="AD453" i="9" s="1"/>
  <c r="AD455" i="2"/>
  <c r="AD455" i="9" s="1"/>
  <c r="AD461" i="2"/>
  <c r="AD461" i="9" s="1"/>
  <c r="AD465" i="2"/>
  <c r="AD465" i="9" s="1"/>
  <c r="AE8" i="2"/>
  <c r="AE13" i="2" s="1"/>
  <c r="AE390" i="2"/>
  <c r="AE407" i="2"/>
  <c r="AE407" i="9"/>
  <c r="AE423" i="2"/>
  <c r="AE423" i="9" s="1"/>
  <c r="AE433" i="2"/>
  <c r="AE433" i="9"/>
  <c r="AE441" i="2"/>
  <c r="AE441" i="9" s="1"/>
  <c r="AE521" i="2"/>
  <c r="AE521" i="9"/>
  <c r="AF8" i="2"/>
  <c r="AF13" i="2" s="1"/>
  <c r="AF251" i="2"/>
  <c r="AF251" i="9" s="1"/>
  <c r="AF255" i="2"/>
  <c r="AF255" i="9" s="1"/>
  <c r="AF265" i="2"/>
  <c r="AF265" i="9" s="1"/>
  <c r="AF274" i="2"/>
  <c r="AF274" i="9" s="1"/>
  <c r="AF280" i="2"/>
  <c r="AF280" i="9"/>
  <c r="AF289" i="2"/>
  <c r="AF289" i="9" s="1"/>
  <c r="AF294" i="2"/>
  <c r="AF294" i="9" s="1"/>
  <c r="AF300" i="2"/>
  <c r="AF300" i="9" s="1"/>
  <c r="AG13" i="2"/>
  <c r="AG11" i="9"/>
  <c r="AH8" i="2"/>
  <c r="AH13" i="2" s="1"/>
  <c r="AH640" i="2" s="1"/>
  <c r="AH311" i="2"/>
  <c r="AH311" i="9"/>
  <c r="AH313" i="2"/>
  <c r="AH313" i="9" s="1"/>
  <c r="AH326" i="2"/>
  <c r="AH326" i="9"/>
  <c r="AH327" i="2"/>
  <c r="AH327" i="9" s="1"/>
  <c r="AH334" i="2"/>
  <c r="AH334" i="9"/>
  <c r="AH366" i="2"/>
  <c r="AH366" i="9" s="1"/>
  <c r="AH367" i="2"/>
  <c r="AH367" i="9"/>
  <c r="AH391" i="2"/>
  <c r="AH391" i="9" s="1"/>
  <c r="AH392" i="2"/>
  <c r="AH392" i="9"/>
  <c r="AH416" i="2"/>
  <c r="AH416" i="9" s="1"/>
  <c r="AI8" i="2"/>
  <c r="AI13" i="2"/>
  <c r="AI11" i="9" s="1"/>
  <c r="AI332" i="2"/>
  <c r="AI332" i="9" s="1"/>
  <c r="AI336" i="2"/>
  <c r="AI336" i="9" s="1"/>
  <c r="AI337" i="2"/>
  <c r="AI338" i="2"/>
  <c r="AI338" i="9" s="1"/>
  <c r="AI339" i="2"/>
  <c r="AI339" i="9" s="1"/>
  <c r="AI340" i="2"/>
  <c r="AI340" i="9" s="1"/>
  <c r="AI341" i="2"/>
  <c r="AI341" i="9" s="1"/>
  <c r="AI342" i="2"/>
  <c r="AI342" i="9" s="1"/>
  <c r="AI344" i="2"/>
  <c r="AI344" i="9"/>
  <c r="AI345" i="2"/>
  <c r="AI345" i="9"/>
  <c r="AI356" i="2"/>
  <c r="AI356" i="9" s="1"/>
  <c r="AI357" i="2"/>
  <c r="AI357" i="9" s="1"/>
  <c r="AI358" i="2"/>
  <c r="AI358" i="9" s="1"/>
  <c r="AI359" i="2"/>
  <c r="AI359" i="9" s="1"/>
  <c r="AI360" i="2"/>
  <c r="AI360" i="9" s="1"/>
  <c r="AI361" i="2"/>
  <c r="AI361" i="9" s="1"/>
  <c r="AI362" i="2"/>
  <c r="AI362" i="9" s="1"/>
  <c r="AI363" i="2"/>
  <c r="AI363" i="9" s="1"/>
  <c r="AI364" i="2"/>
  <c r="AI364" i="9" s="1"/>
  <c r="AI369" i="2"/>
  <c r="AI369" i="9"/>
  <c r="AI370" i="2"/>
  <c r="AI370" i="9" s="1"/>
  <c r="AI371" i="2"/>
  <c r="AI371" i="9"/>
  <c r="AI372" i="2"/>
  <c r="AI372" i="9" s="1"/>
  <c r="AI374" i="2"/>
  <c r="AI374" i="9"/>
  <c r="AI503" i="2"/>
  <c r="AI503" i="9" s="1"/>
  <c r="AJ5" i="2"/>
  <c r="AJ8" i="2"/>
  <c r="AJ328" i="2"/>
  <c r="AJ328" i="9" s="1"/>
  <c r="AJ355" i="2"/>
  <c r="AJ355" i="9"/>
  <c r="AJ381" i="2"/>
  <c r="AJ381" i="9" s="1"/>
  <c r="AJ402" i="2"/>
  <c r="AJ402" i="9" s="1"/>
  <c r="AJ414" i="2"/>
  <c r="AJ414" i="9" s="1"/>
  <c r="AK5" i="2"/>
  <c r="AK13" i="2"/>
  <c r="AK11" i="9" s="1"/>
  <c r="AK427" i="2"/>
  <c r="AK427" i="9"/>
  <c r="AK443" i="2"/>
  <c r="AK443" i="9" s="1"/>
  <c r="AL5" i="2"/>
  <c r="AL13" i="2"/>
  <c r="AL11" i="9"/>
  <c r="AL409" i="2"/>
  <c r="AL473" i="2"/>
  <c r="AL473" i="9" s="1"/>
  <c r="AM13" i="2"/>
  <c r="AM473" i="2"/>
  <c r="AM473" i="9" s="1"/>
  <c r="AN480" i="2"/>
  <c r="AN480" i="9" s="1"/>
  <c r="AO468" i="2"/>
  <c r="AO468" i="9"/>
  <c r="AO469" i="2"/>
  <c r="AO469" i="9" s="1"/>
  <c r="AO487" i="2"/>
  <c r="AO487" i="9"/>
  <c r="AO489" i="2"/>
  <c r="AO489" i="9" s="1"/>
  <c r="AO496" i="2"/>
  <c r="AO496" i="9"/>
  <c r="AO525" i="2"/>
  <c r="AO525" i="9" s="1"/>
  <c r="AP474" i="2"/>
  <c r="AP474" i="9"/>
  <c r="AP490" i="2"/>
  <c r="AP490" i="9" s="1"/>
  <c r="AP509" i="2"/>
  <c r="AP509" i="9"/>
  <c r="AP531" i="2"/>
  <c r="AP531" i="9" s="1"/>
  <c r="AQ474" i="2"/>
  <c r="AQ474" i="9" s="1"/>
  <c r="AQ475" i="2"/>
  <c r="AQ475" i="9" s="1"/>
  <c r="AQ477" i="2"/>
  <c r="AQ477" i="9"/>
  <c r="AQ491" i="2"/>
  <c r="AQ491" i="9" s="1"/>
  <c r="AQ497" i="2"/>
  <c r="AQ497" i="9"/>
  <c r="AQ506" i="2"/>
  <c r="AQ506" i="9" s="1"/>
  <c r="AQ507" i="2"/>
  <c r="AQ507" i="9" s="1"/>
  <c r="AQ511" i="2"/>
  <c r="AQ511" i="9" s="1"/>
  <c r="AQ516" i="2"/>
  <c r="AQ516" i="9" s="1"/>
  <c r="AR13" i="2"/>
  <c r="AR11" i="9" s="1"/>
  <c r="AR510" i="2"/>
  <c r="AR510" i="9"/>
  <c r="AR515" i="2"/>
  <c r="AR515" i="9" s="1"/>
  <c r="AS505" i="2"/>
  <c r="AS505" i="9" s="1"/>
  <c r="AS540" i="2"/>
  <c r="AS540" i="9" s="1"/>
  <c r="AS549" i="2"/>
  <c r="AS549" i="9"/>
  <c r="AT526" i="2"/>
  <c r="AT526" i="9" s="1"/>
  <c r="AT527" i="2"/>
  <c r="AT527" i="9" s="1"/>
  <c r="AT532" i="2"/>
  <c r="AT532" i="9" s="1"/>
  <c r="AU546" i="2"/>
  <c r="AU546" i="9" s="1"/>
  <c r="AV13" i="2"/>
  <c r="AV11" i="9" s="1"/>
  <c r="D640" i="2"/>
  <c r="L640" i="2"/>
  <c r="Q640" i="2"/>
  <c r="V640" i="2"/>
  <c r="AG640" i="2"/>
  <c r="BJ647" i="2"/>
  <c r="BI15" i="2"/>
  <c r="BI16" i="2" s="1"/>
  <c r="BI17" i="2" s="1"/>
  <c r="BI18" i="2" s="1"/>
  <c r="BI19" i="2" s="1"/>
  <c r="BI20" i="2" s="1"/>
  <c r="BI21" i="2" s="1"/>
  <c r="BI22" i="2" s="1"/>
  <c r="BI23" i="2" s="1"/>
  <c r="BI24" i="2" s="1"/>
  <c r="BI25" i="2" s="1"/>
  <c r="BI26" i="2" s="1"/>
  <c r="BI27" i="2" s="1"/>
  <c r="BI28" i="2" s="1"/>
  <c r="BI29" i="2" s="1"/>
  <c r="BI30" i="2" s="1"/>
  <c r="BI31" i="2" s="1"/>
  <c r="BI32" i="2" s="1"/>
  <c r="BI33" i="2" s="1"/>
  <c r="BI34" i="2" s="1"/>
  <c r="BI35" i="2" s="1"/>
  <c r="BI36" i="2" s="1"/>
  <c r="BI37" i="2" s="1"/>
  <c r="BI38" i="2" s="1"/>
  <c r="BI39" i="2" s="1"/>
  <c r="BI40" i="2" s="1"/>
  <c r="BI41" i="2" s="1"/>
  <c r="BI42" i="2" s="1"/>
  <c r="BI43" i="2" s="1"/>
  <c r="BI44" i="2" s="1"/>
  <c r="BI45" i="2" s="1"/>
  <c r="BI46" i="2" s="1"/>
  <c r="BI47" i="2" s="1"/>
  <c r="BI48" i="2" s="1"/>
  <c r="BI49" i="2" s="1"/>
  <c r="BI50" i="2" s="1"/>
  <c r="BI51" i="2" s="1"/>
  <c r="BI52" i="2" s="1"/>
  <c r="BI53" i="2" s="1"/>
  <c r="BI54" i="2" s="1"/>
  <c r="BI55" i="2" s="1"/>
  <c r="BI56" i="2" s="1"/>
  <c r="BI57" i="2" s="1"/>
  <c r="BI58" i="2" s="1"/>
  <c r="BI59" i="2" s="1"/>
  <c r="BI60" i="2" s="1"/>
  <c r="BI61" i="2" s="1"/>
  <c r="BI62" i="2" s="1"/>
  <c r="BI63" i="2" s="1"/>
  <c r="BI64" i="2" s="1"/>
  <c r="BI65" i="2" s="1"/>
  <c r="BI66" i="2" s="1"/>
  <c r="BI67" i="2" s="1"/>
  <c r="BI68" i="2" s="1"/>
  <c r="BI69" i="2" s="1"/>
  <c r="BI70" i="2" s="1"/>
  <c r="BI71" i="2" s="1"/>
  <c r="BI72" i="2" s="1"/>
  <c r="BI73" i="2" s="1"/>
  <c r="BI74" i="2" s="1"/>
  <c r="BI75" i="2" s="1"/>
  <c r="BI76" i="2" s="1"/>
  <c r="BI77" i="2" s="1"/>
  <c r="BI78" i="2" s="1"/>
  <c r="BI79" i="2" s="1"/>
  <c r="BI80" i="2" s="1"/>
  <c r="BI81" i="2" s="1"/>
  <c r="BI82" i="2" s="1"/>
  <c r="BI83" i="2" s="1"/>
  <c r="BI84" i="2" s="1"/>
  <c r="BI85" i="2" s="1"/>
  <c r="BI86" i="2" s="1"/>
  <c r="BI87" i="2" s="1"/>
  <c r="BI88" i="2" s="1"/>
  <c r="BI89" i="2" s="1"/>
  <c r="BK89" i="2"/>
  <c r="BJ94" i="2"/>
  <c r="BK94" i="2"/>
  <c r="BK648" i="2" s="1"/>
  <c r="BJ654" i="2" s="1"/>
  <c r="BK100" i="2"/>
  <c r="BK107" i="2"/>
  <c r="BK110" i="2"/>
  <c r="BJ116" i="2"/>
  <c r="BK116" i="2" s="1"/>
  <c r="BJ122" i="2"/>
  <c r="BK122" i="2"/>
  <c r="BK133" i="2"/>
  <c r="BJ136" i="2"/>
  <c r="BK136" i="2" s="1"/>
  <c r="BK149" i="2"/>
  <c r="BK150" i="2"/>
  <c r="BK163" i="2"/>
  <c r="BK172" i="2"/>
  <c r="BK649" i="2" s="1"/>
  <c r="BK184" i="2"/>
  <c r="BK190" i="2"/>
  <c r="BK201" i="2"/>
  <c r="BK207" i="2"/>
  <c r="BK212" i="2"/>
  <c r="BK216" i="2"/>
  <c r="BK227" i="2"/>
  <c r="BK235" i="2"/>
  <c r="BK241" i="2"/>
  <c r="BK247" i="2"/>
  <c r="BK257" i="2"/>
  <c r="BK266" i="2"/>
  <c r="BK650" i="2" s="1"/>
  <c r="BK275" i="2"/>
  <c r="BK281" i="2"/>
  <c r="BK288" i="2"/>
  <c r="BK292" i="2"/>
  <c r="BK295" i="2"/>
  <c r="BK306" i="2"/>
  <c r="BK319" i="2"/>
  <c r="BK331" i="2"/>
  <c r="BK351" i="2"/>
  <c r="BK380" i="2"/>
  <c r="BK394" i="2"/>
  <c r="BK396" i="2"/>
  <c r="BK412" i="2"/>
  <c r="BK419" i="2"/>
  <c r="BK426" i="2"/>
  <c r="BK431" i="2"/>
  <c r="BK442" i="2"/>
  <c r="BK448" i="2"/>
  <c r="BK458" i="2"/>
  <c r="BK464" i="2"/>
  <c r="BK652" i="2" s="1"/>
  <c r="BK479" i="2"/>
  <c r="BK499" i="2"/>
  <c r="BK508" i="2"/>
  <c r="BK520" i="2"/>
  <c r="BK529" i="2"/>
  <c r="BK535" i="2"/>
  <c r="BK539" i="2"/>
  <c r="BK544" i="2"/>
  <c r="BM545" i="2"/>
  <c r="BH15" i="2"/>
  <c r="BH16" i="2" s="1"/>
  <c r="BJ100" i="2"/>
  <c r="BJ107" i="2"/>
  <c r="BJ110" i="2"/>
  <c r="BJ133" i="2"/>
  <c r="BJ150" i="2"/>
  <c r="BJ163" i="2"/>
  <c r="BJ649" i="2" s="1"/>
  <c r="BJ655" i="2" s="1"/>
  <c r="BJ172" i="2"/>
  <c r="BJ184" i="2"/>
  <c r="BJ190" i="2"/>
  <c r="BJ201" i="2"/>
  <c r="BJ207" i="2"/>
  <c r="BJ212" i="2"/>
  <c r="BJ216" i="2"/>
  <c r="BJ227" i="2"/>
  <c r="BJ235" i="2"/>
  <c r="BJ241" i="2"/>
  <c r="BJ247" i="2"/>
  <c r="BJ257" i="2"/>
  <c r="BJ650" i="2" s="1"/>
  <c r="BJ656" i="2" s="1"/>
  <c r="BJ266" i="2"/>
  <c r="BJ275" i="2"/>
  <c r="BJ281" i="2"/>
  <c r="BJ288" i="2"/>
  <c r="BJ292" i="2"/>
  <c r="BJ295" i="2"/>
  <c r="BJ306" i="2"/>
  <c r="BJ315" i="2"/>
  <c r="BJ319" i="2"/>
  <c r="BJ331" i="2"/>
  <c r="BJ351" i="2"/>
  <c r="BJ380" i="2"/>
  <c r="BJ651" i="2" s="1"/>
  <c r="BJ657" i="2" s="1"/>
  <c r="BJ396" i="2"/>
  <c r="BJ412" i="2"/>
  <c r="BJ419" i="2"/>
  <c r="BJ426" i="2"/>
  <c r="BJ431" i="2"/>
  <c r="BJ442" i="2"/>
  <c r="BJ448" i="2"/>
  <c r="BJ458" i="2"/>
  <c r="BJ464" i="2"/>
  <c r="BJ479" i="2"/>
  <c r="BJ499" i="2"/>
  <c r="BJ508" i="2"/>
  <c r="BJ520" i="2"/>
  <c r="BJ529" i="2"/>
  <c r="BJ535" i="2"/>
  <c r="BJ539" i="2"/>
  <c r="BJ544" i="2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D504" i="9"/>
  <c r="C504" i="9"/>
  <c r="B504" i="9"/>
  <c r="A504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9" i="9"/>
  <c r="R500" i="9"/>
  <c r="R501" i="9"/>
  <c r="R502" i="9"/>
  <c r="R503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Q330" i="9"/>
  <c r="Q331" i="9"/>
  <c r="Q332" i="9"/>
  <c r="Q333" i="9"/>
  <c r="Q334" i="9"/>
  <c r="Q335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353" i="9"/>
  <c r="Q354" i="9"/>
  <c r="Q355" i="9"/>
  <c r="Q356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402" i="9"/>
  <c r="Q403" i="9"/>
  <c r="Q404" i="9"/>
  <c r="Q405" i="9"/>
  <c r="Q406" i="9"/>
  <c r="Q407" i="9"/>
  <c r="Q408" i="9"/>
  <c r="Q409" i="9"/>
  <c r="Q410" i="9"/>
  <c r="Q411" i="9"/>
  <c r="Q412" i="9"/>
  <c r="Q413" i="9"/>
  <c r="Q414" i="9"/>
  <c r="Q415" i="9"/>
  <c r="Q416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432" i="9"/>
  <c r="Q433" i="9"/>
  <c r="Q434" i="9"/>
  <c r="Q435" i="9"/>
  <c r="Q436" i="9"/>
  <c r="Q437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63" i="9"/>
  <c r="Q464" i="9"/>
  <c r="Q465" i="9"/>
  <c r="Q466" i="9"/>
  <c r="Q467" i="9"/>
  <c r="Q468" i="9"/>
  <c r="Q469" i="9"/>
  <c r="Q470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90" i="9"/>
  <c r="Q491" i="9"/>
  <c r="Q492" i="9"/>
  <c r="Q493" i="9"/>
  <c r="Q494" i="9"/>
  <c r="Q495" i="9"/>
  <c r="Q496" i="9"/>
  <c r="Q497" i="9"/>
  <c r="Q499" i="9"/>
  <c r="Q500" i="9"/>
  <c r="Q501" i="9"/>
  <c r="Q502" i="9"/>
  <c r="Q503" i="9"/>
  <c r="Q505" i="9"/>
  <c r="Q506" i="9"/>
  <c r="Q507" i="9"/>
  <c r="Q508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9" i="9"/>
  <c r="P500" i="9"/>
  <c r="P501" i="9"/>
  <c r="P502" i="9"/>
  <c r="P503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9" i="9"/>
  <c r="O500" i="9"/>
  <c r="O501" i="9"/>
  <c r="O502" i="9"/>
  <c r="O503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9" i="9"/>
  <c r="N500" i="9"/>
  <c r="N501" i="9"/>
  <c r="N502" i="9"/>
  <c r="N503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9" i="9"/>
  <c r="M500" i="9"/>
  <c r="M501" i="9"/>
  <c r="M502" i="9"/>
  <c r="M503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9" i="9"/>
  <c r="L500" i="9"/>
  <c r="L501" i="9"/>
  <c r="L502" i="9"/>
  <c r="L503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9" i="9"/>
  <c r="K500" i="9"/>
  <c r="K501" i="9"/>
  <c r="K502" i="9"/>
  <c r="K503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9" i="9"/>
  <c r="J500" i="9"/>
  <c r="J501" i="9"/>
  <c r="J502" i="9"/>
  <c r="J503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9" i="9"/>
  <c r="I500" i="9"/>
  <c r="I501" i="9"/>
  <c r="I502" i="9"/>
  <c r="I503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9" i="9"/>
  <c r="H500" i="9"/>
  <c r="H501" i="9"/>
  <c r="H502" i="9"/>
  <c r="H503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9" i="9"/>
  <c r="G500" i="9"/>
  <c r="G501" i="9"/>
  <c r="G502" i="9"/>
  <c r="G503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9" i="9"/>
  <c r="F500" i="9"/>
  <c r="F501" i="9"/>
  <c r="F502" i="9"/>
  <c r="F503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9" i="9"/>
  <c r="E500" i="9"/>
  <c r="E501" i="9"/>
  <c r="E502" i="9"/>
  <c r="E503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9" i="9"/>
  <c r="D500" i="9"/>
  <c r="D501" i="9"/>
  <c r="D502" i="9"/>
  <c r="D503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9" i="9"/>
  <c r="C500" i="9"/>
  <c r="C501" i="9"/>
  <c r="C502" i="9"/>
  <c r="C503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9" i="9"/>
  <c r="B500" i="9"/>
  <c r="B501" i="9"/>
  <c r="B502" i="9"/>
  <c r="B503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A545" i="9"/>
  <c r="A550" i="9"/>
  <c r="A549" i="9"/>
  <c r="A548" i="9"/>
  <c r="A547" i="9"/>
  <c r="A546" i="9"/>
  <c r="A544" i="9"/>
  <c r="A540" i="9"/>
  <c r="A543" i="9"/>
  <c r="A542" i="9"/>
  <c r="A541" i="9"/>
  <c r="A539" i="9"/>
  <c r="A535" i="9"/>
  <c r="A529" i="9"/>
  <c r="A520" i="9"/>
  <c r="A508" i="9"/>
  <c r="A502" i="9"/>
  <c r="A501" i="9"/>
  <c r="A500" i="9"/>
  <c r="A479" i="9"/>
  <c r="A538" i="9"/>
  <c r="A537" i="9"/>
  <c r="A536" i="9"/>
  <c r="A534" i="9"/>
  <c r="A533" i="9"/>
  <c r="A530" i="9"/>
  <c r="A528" i="9"/>
  <c r="A532" i="9"/>
  <c r="A531" i="9"/>
  <c r="A527" i="9"/>
  <c r="A526" i="9"/>
  <c r="A524" i="9"/>
  <c r="A523" i="9"/>
  <c r="A522" i="9"/>
  <c r="A525" i="9"/>
  <c r="A521" i="9"/>
  <c r="A519" i="9"/>
  <c r="A518" i="9"/>
  <c r="A517" i="9"/>
  <c r="A516" i="9"/>
  <c r="A515" i="9"/>
  <c r="A514" i="9"/>
  <c r="A513" i="9"/>
  <c r="A512" i="9"/>
  <c r="A511" i="9"/>
  <c r="AK5" i="9"/>
  <c r="AL5" i="9"/>
  <c r="AM5" i="9"/>
  <c r="AN5" i="9"/>
  <c r="AO5" i="9"/>
  <c r="AI5" i="9"/>
  <c r="AJ5" i="9"/>
  <c r="AG5" i="9"/>
  <c r="A510" i="9"/>
  <c r="A509" i="9"/>
  <c r="A507" i="9"/>
  <c r="A506" i="9"/>
  <c r="A505" i="9"/>
  <c r="A503" i="9"/>
  <c r="A499" i="9"/>
  <c r="A497" i="9"/>
  <c r="A496" i="9"/>
  <c r="A495" i="9"/>
  <c r="A494" i="9"/>
  <c r="BH641" i="2"/>
  <c r="BM652" i="2"/>
  <c r="BL652" i="2"/>
  <c r="BK651" i="2"/>
  <c r="BM651" i="2"/>
  <c r="BL651" i="2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8" i="9"/>
  <c r="A477" i="9"/>
  <c r="A476" i="9"/>
  <c r="A464" i="9"/>
  <c r="A458" i="9"/>
  <c r="AM4" i="9"/>
  <c r="A475" i="9"/>
  <c r="A474" i="9"/>
  <c r="AL4" i="9"/>
  <c r="AK4" i="9"/>
  <c r="AJ4" i="9"/>
  <c r="AI4" i="9"/>
  <c r="AH4" i="9"/>
  <c r="AG4" i="9"/>
  <c r="A473" i="9"/>
  <c r="A472" i="9"/>
  <c r="A471" i="9"/>
  <c r="A470" i="9"/>
  <c r="A469" i="9"/>
  <c r="A468" i="9"/>
  <c r="A467" i="9"/>
  <c r="A466" i="9"/>
  <c r="A465" i="9"/>
  <c r="A463" i="9"/>
  <c r="A462" i="9"/>
  <c r="A461" i="9"/>
  <c r="A460" i="9"/>
  <c r="A459" i="9"/>
  <c r="A451" i="9"/>
  <c r="A457" i="9"/>
  <c r="A456" i="9"/>
  <c r="A455" i="9"/>
  <c r="A454" i="9"/>
  <c r="A453" i="9"/>
  <c r="A448" i="9"/>
  <c r="A442" i="9"/>
  <c r="A452" i="9"/>
  <c r="A450" i="9"/>
  <c r="A449" i="9"/>
  <c r="A447" i="9"/>
  <c r="A446" i="9"/>
  <c r="A445" i="9"/>
  <c r="A444" i="9"/>
  <c r="A443" i="9"/>
  <c r="A441" i="9"/>
  <c r="A440" i="9"/>
  <c r="A439" i="9"/>
  <c r="A438" i="9"/>
  <c r="A431" i="9"/>
  <c r="A426" i="9"/>
  <c r="A437" i="9"/>
  <c r="A436" i="9"/>
  <c r="A435" i="9"/>
  <c r="A434" i="9"/>
  <c r="A433" i="9"/>
  <c r="A432" i="9"/>
  <c r="A430" i="9"/>
  <c r="A429" i="9"/>
  <c r="A428" i="9"/>
  <c r="A427" i="9"/>
  <c r="A425" i="9"/>
  <c r="A424" i="9"/>
  <c r="A419" i="9"/>
  <c r="A423" i="9"/>
  <c r="A422" i="9"/>
  <c r="A421" i="9"/>
  <c r="A420" i="9"/>
  <c r="A412" i="9"/>
  <c r="A418" i="9"/>
  <c r="A417" i="9"/>
  <c r="A416" i="9"/>
  <c r="A415" i="9"/>
  <c r="A414" i="9"/>
  <c r="A413" i="9"/>
  <c r="A411" i="9"/>
  <c r="A410" i="9"/>
  <c r="A396" i="9"/>
  <c r="A380" i="9"/>
  <c r="A351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5" i="9"/>
  <c r="A394" i="9"/>
  <c r="A332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79" i="9"/>
  <c r="A378" i="9"/>
  <c r="A377" i="9"/>
  <c r="A376" i="9"/>
  <c r="A375" i="9"/>
  <c r="A374" i="9"/>
  <c r="A373" i="9"/>
  <c r="A369" i="9"/>
  <c r="A372" i="9"/>
  <c r="A371" i="9"/>
  <c r="A370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38" i="9"/>
  <c r="A355" i="9"/>
  <c r="A354" i="9"/>
  <c r="A353" i="9"/>
  <c r="A347" i="9"/>
  <c r="A346" i="9"/>
  <c r="A345" i="9"/>
  <c r="A344" i="9"/>
  <c r="A343" i="9"/>
  <c r="A342" i="9"/>
  <c r="A341" i="9"/>
  <c r="A340" i="9"/>
  <c r="A339" i="9"/>
  <c r="A352" i="9"/>
  <c r="A350" i="9"/>
  <c r="A349" i="9"/>
  <c r="A348" i="9"/>
  <c r="A331" i="9"/>
  <c r="A337" i="9"/>
  <c r="A336" i="9"/>
  <c r="A335" i="9"/>
  <c r="A334" i="9"/>
  <c r="A333" i="9"/>
  <c r="A330" i="9"/>
  <c r="A329" i="9"/>
  <c r="A328" i="9"/>
  <c r="A327" i="9"/>
  <c r="A326" i="9"/>
  <c r="A325" i="9"/>
  <c r="A321" i="9"/>
  <c r="A320" i="9"/>
  <c r="A319" i="9"/>
  <c r="A318" i="9"/>
  <c r="A317" i="9"/>
  <c r="BM650" i="2"/>
  <c r="BL650" i="2"/>
  <c r="A315" i="9"/>
  <c r="A316" i="9"/>
  <c r="A313" i="9"/>
  <c r="A312" i="9"/>
  <c r="A311" i="9"/>
  <c r="A314" i="9"/>
  <c r="A310" i="9"/>
  <c r="A309" i="9"/>
  <c r="A308" i="9"/>
  <c r="A306" i="9"/>
  <c r="A302" i="9"/>
  <c r="A295" i="9"/>
  <c r="A307" i="9"/>
  <c r="A305" i="9"/>
  <c r="A304" i="9"/>
  <c r="A303" i="9"/>
  <c r="A301" i="9"/>
  <c r="A300" i="9"/>
  <c r="A299" i="9"/>
  <c r="A298" i="9"/>
  <c r="A297" i="9"/>
  <c r="A296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4" i="9"/>
  <c r="A263" i="9"/>
  <c r="A262" i="9"/>
  <c r="A261" i="9"/>
  <c r="A260" i="9"/>
  <c r="A259" i="9"/>
  <c r="A265" i="9"/>
  <c r="AF4" i="9"/>
  <c r="AE4" i="9"/>
  <c r="AD4" i="9"/>
  <c r="AC4" i="9"/>
  <c r="AB4" i="9"/>
  <c r="AA4" i="9"/>
  <c r="Z4" i="9"/>
  <c r="AE5" i="9"/>
  <c r="AD5" i="9"/>
  <c r="AC5" i="9"/>
  <c r="AA5" i="9"/>
  <c r="AB5" i="9"/>
  <c r="AF5" i="9"/>
  <c r="Z5" i="9"/>
  <c r="Y5" i="9"/>
  <c r="Y4" i="9"/>
  <c r="X4" i="9"/>
  <c r="B233" i="9"/>
  <c r="A233" i="9"/>
  <c r="W4" i="9"/>
  <c r="A257" i="9"/>
  <c r="B247" i="9"/>
  <c r="A247" i="9"/>
  <c r="T4" i="9"/>
  <c r="T5" i="9"/>
  <c r="A258" i="9"/>
  <c r="A256" i="9"/>
  <c r="A255" i="9"/>
  <c r="A254" i="9"/>
  <c r="A253" i="9"/>
  <c r="A252" i="9"/>
  <c r="BM649" i="2"/>
  <c r="BL649" i="2"/>
  <c r="BL655" i="2" s="1"/>
  <c r="A251" i="9"/>
  <c r="A250" i="9"/>
  <c r="A249" i="9"/>
  <c r="A248" i="9"/>
  <c r="B246" i="9"/>
  <c r="A246" i="9"/>
  <c r="B245" i="9"/>
  <c r="A245" i="9"/>
  <c r="B244" i="9"/>
  <c r="A244" i="9"/>
  <c r="B243" i="9"/>
  <c r="A243" i="9"/>
  <c r="B242" i="9"/>
  <c r="A242" i="9"/>
  <c r="B241" i="9"/>
  <c r="A241" i="9"/>
  <c r="B235" i="9"/>
  <c r="A235" i="9"/>
  <c r="B227" i="9"/>
  <c r="A227" i="9"/>
  <c r="B238" i="9"/>
  <c r="A238" i="9"/>
  <c r="B240" i="9"/>
  <c r="A240" i="9"/>
  <c r="B239" i="9"/>
  <c r="A239" i="9"/>
  <c r="B236" i="9"/>
  <c r="A236" i="9"/>
  <c r="B237" i="9"/>
  <c r="A237" i="9"/>
  <c r="B234" i="9"/>
  <c r="A234" i="9"/>
  <c r="B232" i="9"/>
  <c r="A232" i="9"/>
  <c r="B231" i="9"/>
  <c r="A231" i="9"/>
  <c r="B230" i="9"/>
  <c r="A230" i="9"/>
  <c r="B228" i="9"/>
  <c r="A228" i="9"/>
  <c r="B229" i="9"/>
  <c r="A229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2" i="9"/>
  <c r="A212" i="9"/>
  <c r="A203" i="9"/>
  <c r="B213" i="9"/>
  <c r="A213" i="9"/>
  <c r="B215" i="9"/>
  <c r="A215" i="9"/>
  <c r="B214" i="9"/>
  <c r="A214" i="9"/>
  <c r="A193" i="9"/>
  <c r="A211" i="9"/>
  <c r="A210" i="9"/>
  <c r="A209" i="9"/>
  <c r="A206" i="9"/>
  <c r="A208" i="9"/>
  <c r="A205" i="9"/>
  <c r="A207" i="9"/>
  <c r="A204" i="9"/>
  <c r="A201" i="9"/>
  <c r="A202" i="9"/>
  <c r="A190" i="9"/>
  <c r="A200" i="9"/>
  <c r="V5" i="9"/>
  <c r="V4" i="9"/>
  <c r="A199" i="9"/>
  <c r="A198" i="9"/>
  <c r="A197" i="9"/>
  <c r="A196" i="9"/>
  <c r="A195" i="9"/>
  <c r="A194" i="9"/>
  <c r="A192" i="9"/>
  <c r="A191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V7" i="9"/>
  <c r="U5" i="9"/>
  <c r="BL648" i="2"/>
  <c r="BL654" i="2" s="1"/>
  <c r="BM648" i="2"/>
  <c r="BP150" i="2"/>
  <c r="BJ648" i="2"/>
  <c r="S7" i="9"/>
  <c r="S4" i="9"/>
  <c r="N4" i="9"/>
  <c r="BO643" i="2"/>
  <c r="R8" i="9"/>
  <c r="R7" i="9"/>
  <c r="R5" i="9"/>
  <c r="R4" i="9"/>
  <c r="R2" i="9"/>
  <c r="M5" i="9"/>
  <c r="U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B8" i="9"/>
  <c r="B7" i="9"/>
  <c r="B5" i="9"/>
  <c r="B4" i="9"/>
  <c r="U8" i="9"/>
  <c r="Q8" i="9"/>
  <c r="P8" i="9"/>
  <c r="U7" i="9"/>
  <c r="Q7" i="9"/>
  <c r="P7" i="9"/>
  <c r="Q5" i="9"/>
  <c r="P5" i="9"/>
  <c r="U4" i="9"/>
  <c r="Q4" i="9"/>
  <c r="P4" i="9"/>
  <c r="O8" i="9"/>
  <c r="N8" i="9"/>
  <c r="M8" i="9"/>
  <c r="O7" i="9"/>
  <c r="N7" i="9"/>
  <c r="M7" i="9"/>
  <c r="O5" i="9"/>
  <c r="N5" i="9"/>
  <c r="O4" i="9"/>
  <c r="M4" i="9"/>
  <c r="L7" i="9"/>
  <c r="K7" i="9"/>
  <c r="L8" i="9"/>
  <c r="BK646" i="2"/>
  <c r="BK647" i="2"/>
  <c r="BM647" i="2"/>
  <c r="BL647" i="2"/>
  <c r="BM646" i="2"/>
  <c r="BL646" i="2"/>
  <c r="BJ646" i="2"/>
  <c r="G5" i="9"/>
  <c r="K8" i="9"/>
  <c r="L4" i="9"/>
  <c r="K4" i="9"/>
  <c r="J4" i="9"/>
  <c r="H4" i="9"/>
  <c r="G4" i="9"/>
  <c r="F4" i="9"/>
  <c r="E4" i="9"/>
  <c r="D4" i="9"/>
  <c r="C4" i="9"/>
  <c r="A14" i="9"/>
  <c r="L5" i="9"/>
  <c r="J8" i="9"/>
  <c r="I8" i="9"/>
  <c r="H8" i="9"/>
  <c r="G8" i="9"/>
  <c r="F8" i="9"/>
  <c r="E8" i="9"/>
  <c r="D8" i="9"/>
  <c r="J7" i="9"/>
  <c r="I7" i="9"/>
  <c r="H7" i="9"/>
  <c r="G7" i="9"/>
  <c r="F7" i="9"/>
  <c r="E7" i="9"/>
  <c r="D7" i="9"/>
  <c r="K5" i="9"/>
  <c r="J5" i="9"/>
  <c r="I5" i="9"/>
  <c r="H5" i="9"/>
  <c r="F5" i="9"/>
  <c r="E5" i="9"/>
  <c r="D5" i="9"/>
  <c r="I4" i="9"/>
  <c r="C8" i="9"/>
  <c r="C7" i="9"/>
  <c r="C5" i="9"/>
  <c r="AI337" i="9"/>
  <c r="P640" i="2"/>
  <c r="AE11" i="9"/>
  <c r="M11" i="9"/>
  <c r="I11" i="9"/>
  <c r="B11" i="9"/>
  <c r="AV640" i="2"/>
  <c r="AY462" i="9"/>
  <c r="AY466" i="9"/>
  <c r="AY460" i="9"/>
  <c r="AY464" i="9"/>
  <c r="AY459" i="9"/>
  <c r="AY463" i="9"/>
  <c r="AY461" i="9"/>
  <c r="AY467" i="9"/>
  <c r="AY472" i="9"/>
  <c r="AY469" i="9"/>
  <c r="AY465" i="9"/>
  <c r="AY471" i="9"/>
  <c r="AY468" i="9"/>
  <c r="AY470" i="9"/>
  <c r="AY476" i="9"/>
  <c r="AY474" i="9"/>
  <c r="AY473" i="9"/>
  <c r="AY479" i="9"/>
  <c r="AY484" i="9"/>
  <c r="AY475" i="9"/>
  <c r="AY477" i="9"/>
  <c r="AY481" i="9"/>
  <c r="AY478" i="9"/>
  <c r="AY489" i="9"/>
  <c r="AY486" i="9"/>
  <c r="AY483" i="9"/>
  <c r="AY485" i="9"/>
  <c r="AY482" i="9"/>
  <c r="AY480" i="9"/>
  <c r="AY493" i="9"/>
  <c r="AY492" i="9"/>
  <c r="AY490" i="9"/>
  <c r="AY494" i="9"/>
  <c r="AY487" i="9"/>
  <c r="AY488" i="9"/>
  <c r="AY491" i="9"/>
  <c r="AY495" i="9"/>
  <c r="AY496" i="9"/>
  <c r="AY497" i="9"/>
  <c r="AY499" i="9"/>
  <c r="AY498" i="9"/>
  <c r="AY505" i="9"/>
  <c r="AY501" i="9"/>
  <c r="AY502" i="9"/>
  <c r="AY504" i="9"/>
  <c r="AY500" i="9"/>
  <c r="AY503" i="9"/>
  <c r="AY511" i="9"/>
  <c r="AY508" i="9"/>
  <c r="AY509" i="9"/>
  <c r="AY507" i="9"/>
  <c r="AY510" i="9"/>
  <c r="AY506" i="9"/>
  <c r="AY512" i="9"/>
  <c r="AY514" i="9"/>
  <c r="AY516" i="9"/>
  <c r="AY513" i="9"/>
  <c r="AY515" i="9"/>
  <c r="AY524" i="9"/>
  <c r="AY519" i="9"/>
  <c r="AY518" i="9"/>
  <c r="AY521" i="9"/>
  <c r="AY523" i="9"/>
  <c r="AY520" i="9"/>
  <c r="AY522" i="9"/>
  <c r="AY517" i="9"/>
  <c r="AY530" i="9"/>
  <c r="AY525" i="9"/>
  <c r="AY528" i="9"/>
  <c r="AY529" i="9"/>
  <c r="AY527" i="9"/>
  <c r="AY531" i="9"/>
  <c r="AY526" i="9"/>
  <c r="AY532" i="9"/>
  <c r="AY535" i="9"/>
  <c r="AY533" i="9"/>
  <c r="AY534" i="9"/>
  <c r="AY536" i="9"/>
  <c r="AY543" i="9"/>
  <c r="AY542" i="9"/>
  <c r="AY537" i="9"/>
  <c r="AY544" i="9"/>
  <c r="AY539" i="9"/>
  <c r="AY541" i="9"/>
  <c r="AY538" i="9"/>
  <c r="AY540" i="9"/>
  <c r="AY549" i="9"/>
  <c r="AY547" i="9"/>
  <c r="AY552" i="9"/>
  <c r="AY550" i="9"/>
  <c r="AY545" i="9"/>
  <c r="AY548" i="9"/>
  <c r="AY546" i="9"/>
  <c r="AY551" i="9"/>
  <c r="AY553" i="9"/>
  <c r="AY555" i="9"/>
  <c r="AY557" i="9"/>
  <c r="AY554" i="9"/>
  <c r="AY565" i="9"/>
  <c r="AY561" i="9"/>
  <c r="AY560" i="9"/>
  <c r="AY562" i="9"/>
  <c r="AY558" i="9"/>
  <c r="AY556" i="9"/>
  <c r="AY559" i="9"/>
  <c r="AY563" i="9"/>
  <c r="AY564" i="9"/>
  <c r="AY567" i="9"/>
  <c r="AY566" i="9"/>
  <c r="AY570" i="9"/>
  <c r="AY574" i="9"/>
  <c r="AY573" i="9"/>
  <c r="AY568" i="9"/>
  <c r="AY575" i="9"/>
  <c r="AY571" i="9"/>
  <c r="AY572" i="9"/>
  <c r="AY569" i="9"/>
  <c r="AY581" i="9"/>
  <c r="AY577" i="9"/>
  <c r="AY579" i="9"/>
  <c r="AY578" i="9"/>
  <c r="AY576" i="9"/>
  <c r="AY580" i="9"/>
  <c r="AY587" i="9"/>
  <c r="AY586" i="9"/>
  <c r="AY584" i="9"/>
  <c r="AY582" i="9"/>
  <c r="AY583" i="9"/>
  <c r="AY585" i="9"/>
  <c r="AY594" i="9"/>
  <c r="AY593" i="9"/>
  <c r="AY591" i="9"/>
  <c r="AY589" i="9"/>
  <c r="AY592" i="9"/>
  <c r="AY590" i="9"/>
  <c r="AY596" i="9"/>
  <c r="AY597" i="9"/>
  <c r="AY601" i="9"/>
  <c r="AY607" i="9"/>
  <c r="AY606" i="9"/>
  <c r="AY598" i="9"/>
  <c r="AY599" i="9"/>
  <c r="AY595" i="9"/>
  <c r="AY604" i="9"/>
  <c r="AY608" i="9"/>
  <c r="AY600" i="9"/>
  <c r="AY610" i="9"/>
  <c r="AY609" i="9"/>
  <c r="AY602" i="9"/>
  <c r="AY605" i="9"/>
  <c r="AY611" i="9"/>
  <c r="AY603" i="9"/>
  <c r="AX11" i="9"/>
  <c r="BH17" i="2"/>
  <c r="BL658" i="2" l="1"/>
  <c r="AR640" i="2"/>
  <c r="AH11" i="9"/>
  <c r="W5" i="9"/>
  <c r="BL657" i="2"/>
  <c r="AH5" i="9"/>
  <c r="BI90" i="2"/>
  <c r="BI91" i="2" s="1"/>
  <c r="BI92" i="2" s="1"/>
  <c r="BI93" i="2" s="1"/>
  <c r="BI94" i="2" s="1"/>
  <c r="BI95" i="2" s="1"/>
  <c r="BI96" i="2" s="1"/>
  <c r="BI97" i="2" s="1"/>
  <c r="BI98" i="2" s="1"/>
  <c r="BI99" i="2" s="1"/>
  <c r="BI100" i="2" s="1"/>
  <c r="BI101" i="2" s="1"/>
  <c r="BI102" i="2" s="1"/>
  <c r="BI103" i="2" s="1"/>
  <c r="BI104" i="2" s="1"/>
  <c r="BI105" i="2" s="1"/>
  <c r="BI106" i="2" s="1"/>
  <c r="BI107" i="2" s="1"/>
  <c r="BI108" i="2" s="1"/>
  <c r="BI109" i="2" s="1"/>
  <c r="BI110" i="2" s="1"/>
  <c r="BI111" i="2" s="1"/>
  <c r="BI112" i="2" s="1"/>
  <c r="BI113" i="2" s="1"/>
  <c r="BI114" i="2" s="1"/>
  <c r="BI115" i="2" s="1"/>
  <c r="BI116" i="2" s="1"/>
  <c r="AA640" i="2"/>
  <c r="N640" i="2"/>
  <c r="AC640" i="2"/>
  <c r="AB11" i="9"/>
  <c r="Y13" i="2"/>
  <c r="S13" i="2"/>
  <c r="R640" i="2"/>
  <c r="AO13" i="2"/>
  <c r="BB640" i="2"/>
  <c r="BL656" i="2"/>
  <c r="K640" i="2"/>
  <c r="AU13" i="2"/>
  <c r="U640" i="2"/>
  <c r="AQ4" i="9"/>
  <c r="BA11" i="9"/>
  <c r="J640" i="2"/>
  <c r="X5" i="9"/>
  <c r="T13" i="2"/>
  <c r="B640" i="2"/>
  <c r="AZ640" i="2"/>
  <c r="AG640" i="9"/>
  <c r="BN15" i="2"/>
  <c r="AI640" i="2"/>
  <c r="I640" i="9"/>
  <c r="J640" i="9"/>
  <c r="J641" i="9" s="1"/>
  <c r="AC640" i="9"/>
  <c r="L640" i="9"/>
  <c r="L641" i="9" s="1"/>
  <c r="AD640" i="9"/>
  <c r="B640" i="9"/>
  <c r="B641" i="9" s="1"/>
  <c r="BN17" i="2"/>
  <c r="Q640" i="9"/>
  <c r="Q641" i="9" s="1"/>
  <c r="AW640" i="9"/>
  <c r="AB640" i="9"/>
  <c r="E640" i="9"/>
  <c r="AR640" i="9"/>
  <c r="D640" i="9"/>
  <c r="D641" i="9" s="1"/>
  <c r="AV640" i="9"/>
  <c r="P640" i="9"/>
  <c r="BN16" i="2"/>
  <c r="AD640" i="2"/>
  <c r="M640" i="9"/>
  <c r="BB640" i="9"/>
  <c r="BA640" i="9"/>
  <c r="AH640" i="9"/>
  <c r="AI640" i="9"/>
  <c r="AK640" i="9"/>
  <c r="AA640" i="9"/>
  <c r="V640" i="9"/>
  <c r="BI117" i="2"/>
  <c r="BI118" i="2" s="1"/>
  <c r="BI119" i="2" s="1"/>
  <c r="BI120" i="2" s="1"/>
  <c r="BI121" i="2" s="1"/>
  <c r="BI122" i="2" s="1"/>
  <c r="BI123" i="2" s="1"/>
  <c r="BI124" i="2" s="1"/>
  <c r="BI125" i="2" s="1"/>
  <c r="BI126" i="2" s="1"/>
  <c r="BI127" i="2" s="1"/>
  <c r="BI128" i="2" s="1"/>
  <c r="BI129" i="2" s="1"/>
  <c r="BI130" i="2" s="1"/>
  <c r="BI131" i="2" s="1"/>
  <c r="BI132" i="2" s="1"/>
  <c r="BI133" i="2" s="1"/>
  <c r="BI134" i="2" s="1"/>
  <c r="BI135" i="2" s="1"/>
  <c r="BI136" i="2" s="1"/>
  <c r="BI137" i="2" s="1"/>
  <c r="BI138" i="2" s="1"/>
  <c r="BI139" i="2" s="1"/>
  <c r="BI140" i="2" s="1"/>
  <c r="BI141" i="2" s="1"/>
  <c r="BI142" i="2" s="1"/>
  <c r="BI143" i="2" s="1"/>
  <c r="BI144" i="2" s="1"/>
  <c r="BI145" i="2" s="1"/>
  <c r="BI146" i="2" s="1"/>
  <c r="BI147" i="2" s="1"/>
  <c r="BI148" i="2" s="1"/>
  <c r="BI149" i="2" s="1"/>
  <c r="BI150" i="2" s="1"/>
  <c r="BI151" i="2" s="1"/>
  <c r="BI152" i="2" s="1"/>
  <c r="BI153" i="2" s="1"/>
  <c r="BI154" i="2" s="1"/>
  <c r="BI155" i="2" s="1"/>
  <c r="BI156" i="2" s="1"/>
  <c r="BI157" i="2" s="1"/>
  <c r="BI158" i="2" s="1"/>
  <c r="BI159" i="2" s="1"/>
  <c r="BI160" i="2" s="1"/>
  <c r="BI161" i="2" s="1"/>
  <c r="BI162" i="2" s="1"/>
  <c r="BI163" i="2" s="1"/>
  <c r="BI164" i="2" s="1"/>
  <c r="BI165" i="2" s="1"/>
  <c r="BI166" i="2" s="1"/>
  <c r="BI167" i="2" s="1"/>
  <c r="BI168" i="2" s="1"/>
  <c r="BI169" i="2" s="1"/>
  <c r="BI170" i="2" s="1"/>
  <c r="BI171" i="2" s="1"/>
  <c r="BI172" i="2" s="1"/>
  <c r="BI173" i="2" s="1"/>
  <c r="BI174" i="2" s="1"/>
  <c r="BI175" i="2" s="1"/>
  <c r="BI176" i="2" s="1"/>
  <c r="BI177" i="2" s="1"/>
  <c r="BI178" i="2" s="1"/>
  <c r="BI179" i="2" s="1"/>
  <c r="BI180" i="2" s="1"/>
  <c r="BI181" i="2" s="1"/>
  <c r="BI182" i="2" s="1"/>
  <c r="BI183" i="2" s="1"/>
  <c r="BI184" i="2" s="1"/>
  <c r="BI185" i="2" s="1"/>
  <c r="BI186" i="2" s="1"/>
  <c r="BI187" i="2" s="1"/>
  <c r="BI188" i="2" s="1"/>
  <c r="BI189" i="2" s="1"/>
  <c r="BI190" i="2" s="1"/>
  <c r="BI191" i="2" s="1"/>
  <c r="BI192" i="2" s="1"/>
  <c r="BI193" i="2" s="1"/>
  <c r="BI194" i="2" s="1"/>
  <c r="BI195" i="2" s="1"/>
  <c r="BI196" i="2" s="1"/>
  <c r="BI197" i="2" s="1"/>
  <c r="BI198" i="2" s="1"/>
  <c r="BI199" i="2" s="1"/>
  <c r="BI200" i="2" s="1"/>
  <c r="BI201" i="2" s="1"/>
  <c r="BI202" i="2" s="1"/>
  <c r="BI203" i="2" s="1"/>
  <c r="BI204" i="2" s="1"/>
  <c r="BI205" i="2" s="1"/>
  <c r="BI206" i="2" s="1"/>
  <c r="BI207" i="2" s="1"/>
  <c r="BI208" i="2" s="1"/>
  <c r="BI209" i="2" s="1"/>
  <c r="BI210" i="2" s="1"/>
  <c r="BI211" i="2" s="1"/>
  <c r="BI212" i="2" s="1"/>
  <c r="BI213" i="2" s="1"/>
  <c r="BI214" i="2" s="1"/>
  <c r="BI215" i="2" s="1"/>
  <c r="BI216" i="2" s="1"/>
  <c r="BI217" i="2" s="1"/>
  <c r="BI218" i="2" s="1"/>
  <c r="BI219" i="2" s="1"/>
  <c r="BI220" i="2" s="1"/>
  <c r="BI221" i="2" s="1"/>
  <c r="BI222" i="2" s="1"/>
  <c r="BI223" i="2" s="1"/>
  <c r="BI224" i="2" s="1"/>
  <c r="BI225" i="2" s="1"/>
  <c r="BI226" i="2" s="1"/>
  <c r="BI227" i="2" s="1"/>
  <c r="BI228" i="2" s="1"/>
  <c r="BI229" i="2" s="1"/>
  <c r="BI230" i="2" s="1"/>
  <c r="BI231" i="2" s="1"/>
  <c r="BI232" i="2" s="1"/>
  <c r="BI233" i="2" s="1"/>
  <c r="BI234" i="2" s="1"/>
  <c r="BI235" i="2" s="1"/>
  <c r="BI236" i="2" s="1"/>
  <c r="BI237" i="2" s="1"/>
  <c r="BI238" i="2" s="1"/>
  <c r="BI239" i="2" s="1"/>
  <c r="BI240" i="2" s="1"/>
  <c r="BI241" i="2" s="1"/>
  <c r="BI242" i="2" s="1"/>
  <c r="BI243" i="2" s="1"/>
  <c r="BI244" i="2" s="1"/>
  <c r="BI245" i="2" s="1"/>
  <c r="BI246" i="2" s="1"/>
  <c r="BI247" i="2" s="1"/>
  <c r="BI248" i="2" s="1"/>
  <c r="BI249" i="2" s="1"/>
  <c r="BI250" i="2" s="1"/>
  <c r="BI251" i="2" s="1"/>
  <c r="BI252" i="2" s="1"/>
  <c r="BI253" i="2" s="1"/>
  <c r="BI254" i="2" s="1"/>
  <c r="BI255" i="2" s="1"/>
  <c r="BI256" i="2" s="1"/>
  <c r="BI257" i="2" s="1"/>
  <c r="BI258" i="2" s="1"/>
  <c r="BI259" i="2" s="1"/>
  <c r="BI260" i="2" s="1"/>
  <c r="BI261" i="2" s="1"/>
  <c r="BI262" i="2" s="1"/>
  <c r="BI263" i="2" s="1"/>
  <c r="BI264" i="2" s="1"/>
  <c r="BI265" i="2" s="1"/>
  <c r="BI266" i="2" s="1"/>
  <c r="BI267" i="2" s="1"/>
  <c r="BI268" i="2" s="1"/>
  <c r="BI269" i="2" s="1"/>
  <c r="BI270" i="2" s="1"/>
  <c r="BI271" i="2" s="1"/>
  <c r="BI272" i="2" s="1"/>
  <c r="BI273" i="2" s="1"/>
  <c r="BI274" i="2" s="1"/>
  <c r="BI275" i="2" s="1"/>
  <c r="BI276" i="2" s="1"/>
  <c r="BI277" i="2" s="1"/>
  <c r="BI278" i="2" s="1"/>
  <c r="BI279" i="2" s="1"/>
  <c r="BI280" i="2" s="1"/>
  <c r="BI281" i="2" s="1"/>
  <c r="BI282" i="2" s="1"/>
  <c r="BI283" i="2" s="1"/>
  <c r="BI284" i="2" s="1"/>
  <c r="BI285" i="2" s="1"/>
  <c r="BI286" i="2" s="1"/>
  <c r="BI287" i="2" s="1"/>
  <c r="BI288" i="2" s="1"/>
  <c r="BI289" i="2" s="1"/>
  <c r="BI290" i="2" s="1"/>
  <c r="BI291" i="2" s="1"/>
  <c r="BI292" i="2" s="1"/>
  <c r="BI293" i="2" s="1"/>
  <c r="BI294" i="2" s="1"/>
  <c r="BI295" i="2" s="1"/>
  <c r="BI296" i="2" s="1"/>
  <c r="BI297" i="2" s="1"/>
  <c r="BI298" i="2" s="1"/>
  <c r="BI299" i="2" s="1"/>
  <c r="BI300" i="2" s="1"/>
  <c r="BI301" i="2" s="1"/>
  <c r="BI302" i="2" s="1"/>
  <c r="BI303" i="2" s="1"/>
  <c r="BI304" i="2" s="1"/>
  <c r="BI305" i="2" s="1"/>
  <c r="BI306" i="2" s="1"/>
  <c r="BI307" i="2" s="1"/>
  <c r="BI308" i="2" s="1"/>
  <c r="BI309" i="2" s="1"/>
  <c r="BI310" i="2" s="1"/>
  <c r="BI311" i="2" s="1"/>
  <c r="BI312" i="2" s="1"/>
  <c r="BI313" i="2" s="1"/>
  <c r="BI314" i="2" s="1"/>
  <c r="BI315" i="2" s="1"/>
  <c r="BI316" i="2" s="1"/>
  <c r="BI317" i="2" s="1"/>
  <c r="BI318" i="2" s="1"/>
  <c r="BI319" i="2" s="1"/>
  <c r="BI320" i="2" s="1"/>
  <c r="BI321" i="2" s="1"/>
  <c r="BI322" i="2" s="1"/>
  <c r="BI323" i="2" s="1"/>
  <c r="BI324" i="2" s="1"/>
  <c r="BI325" i="2" s="1"/>
  <c r="BI326" i="2" s="1"/>
  <c r="BI327" i="2" s="1"/>
  <c r="BI328" i="2" s="1"/>
  <c r="BI329" i="2" s="1"/>
  <c r="BI330" i="2" s="1"/>
  <c r="BI331" i="2" s="1"/>
  <c r="BI332" i="2" s="1"/>
  <c r="BI333" i="2" s="1"/>
  <c r="BI334" i="2" s="1"/>
  <c r="BI335" i="2" s="1"/>
  <c r="BI336" i="2" s="1"/>
  <c r="BI337" i="2" s="1"/>
  <c r="BI338" i="2" s="1"/>
  <c r="BI339" i="2" s="1"/>
  <c r="BI340" i="2" s="1"/>
  <c r="BI341" i="2" s="1"/>
  <c r="BI342" i="2" s="1"/>
  <c r="BI343" i="2" s="1"/>
  <c r="BI344" i="2" s="1"/>
  <c r="BI345" i="2" s="1"/>
  <c r="BI346" i="2" s="1"/>
  <c r="BI347" i="2" s="1"/>
  <c r="BI348" i="2" s="1"/>
  <c r="BI349" i="2" s="1"/>
  <c r="BI350" i="2" s="1"/>
  <c r="BI351" i="2" s="1"/>
  <c r="BI352" i="2" s="1"/>
  <c r="BI353" i="2" s="1"/>
  <c r="BI354" i="2" s="1"/>
  <c r="BI355" i="2" s="1"/>
  <c r="BI356" i="2" s="1"/>
  <c r="BI357" i="2" s="1"/>
  <c r="BI358" i="2" s="1"/>
  <c r="BI359" i="2" s="1"/>
  <c r="BI360" i="2" s="1"/>
  <c r="BI361" i="2" s="1"/>
  <c r="BI362" i="2" s="1"/>
  <c r="BI363" i="2" s="1"/>
  <c r="BI364" i="2" s="1"/>
  <c r="BI365" i="2" s="1"/>
  <c r="BI366" i="2" s="1"/>
  <c r="BI367" i="2" s="1"/>
  <c r="BI368" i="2" s="1"/>
  <c r="BI369" i="2" s="1"/>
  <c r="BI370" i="2" s="1"/>
  <c r="BI371" i="2" s="1"/>
  <c r="BI372" i="2" s="1"/>
  <c r="BI373" i="2" s="1"/>
  <c r="BI374" i="2" s="1"/>
  <c r="BI375" i="2" s="1"/>
  <c r="BI376" i="2" s="1"/>
  <c r="BI377" i="2" s="1"/>
  <c r="BI378" i="2" s="1"/>
  <c r="BI379" i="2" s="1"/>
  <c r="BI380" i="2" s="1"/>
  <c r="BI381" i="2" s="1"/>
  <c r="BI382" i="2" s="1"/>
  <c r="BI383" i="2" s="1"/>
  <c r="BI384" i="2" s="1"/>
  <c r="BI385" i="2" s="1"/>
  <c r="BI386" i="2" s="1"/>
  <c r="BI387" i="2" s="1"/>
  <c r="BI388" i="2" s="1"/>
  <c r="BI389" i="2" s="1"/>
  <c r="BI390" i="2" s="1"/>
  <c r="BI391" i="2" s="1"/>
  <c r="BI392" i="2" s="1"/>
  <c r="BI393" i="2" s="1"/>
  <c r="BI394" i="2" s="1"/>
  <c r="BI395" i="2" s="1"/>
  <c r="BI396" i="2" s="1"/>
  <c r="BI397" i="2" s="1"/>
  <c r="BI398" i="2" s="1"/>
  <c r="BI399" i="2" s="1"/>
  <c r="BI400" i="2" s="1"/>
  <c r="BI401" i="2" s="1"/>
  <c r="BI402" i="2" s="1"/>
  <c r="BI403" i="2" s="1"/>
  <c r="BI404" i="2" s="1"/>
  <c r="BI405" i="2" s="1"/>
  <c r="BI406" i="2" s="1"/>
  <c r="BI407" i="2" s="1"/>
  <c r="BI408" i="2" s="1"/>
  <c r="BI409" i="2" s="1"/>
  <c r="BI410" i="2" s="1"/>
  <c r="BI411" i="2" s="1"/>
  <c r="BI412" i="2" s="1"/>
  <c r="BI413" i="2" s="1"/>
  <c r="BI414" i="2" s="1"/>
  <c r="BI415" i="2" s="1"/>
  <c r="BI416" i="2" s="1"/>
  <c r="BI417" i="2" s="1"/>
  <c r="BI418" i="2" s="1"/>
  <c r="BI419" i="2" s="1"/>
  <c r="BI420" i="2" s="1"/>
  <c r="BI421" i="2" s="1"/>
  <c r="BI422" i="2" s="1"/>
  <c r="BI423" i="2" s="1"/>
  <c r="BI424" i="2" s="1"/>
  <c r="BI425" i="2" s="1"/>
  <c r="BI426" i="2" s="1"/>
  <c r="BI427" i="2" s="1"/>
  <c r="BI428" i="2" s="1"/>
  <c r="BI429" i="2" s="1"/>
  <c r="BI430" i="2" s="1"/>
  <c r="BI431" i="2" s="1"/>
  <c r="BI432" i="2" s="1"/>
  <c r="BI433" i="2" s="1"/>
  <c r="BI434" i="2" s="1"/>
  <c r="BI435" i="2" s="1"/>
  <c r="BI436" i="2" s="1"/>
  <c r="BI437" i="2" s="1"/>
  <c r="BI438" i="2" s="1"/>
  <c r="BI439" i="2" s="1"/>
  <c r="BI440" i="2" s="1"/>
  <c r="BI441" i="2" s="1"/>
  <c r="BI442" i="2" s="1"/>
  <c r="BI443" i="2" s="1"/>
  <c r="BI444" i="2" s="1"/>
  <c r="BI445" i="2" s="1"/>
  <c r="BI446" i="2" s="1"/>
  <c r="BI447" i="2" s="1"/>
  <c r="BI448" i="2" s="1"/>
  <c r="BI449" i="2" s="1"/>
  <c r="BI450" i="2" s="1"/>
  <c r="BI451" i="2" s="1"/>
  <c r="BI452" i="2" s="1"/>
  <c r="BI453" i="2" s="1"/>
  <c r="BI454" i="2" s="1"/>
  <c r="BI455" i="2" s="1"/>
  <c r="BI456" i="2" s="1"/>
  <c r="BI457" i="2" s="1"/>
  <c r="BI458" i="2" s="1"/>
  <c r="BI459" i="2" s="1"/>
  <c r="BI460" i="2" s="1"/>
  <c r="BI461" i="2" s="1"/>
  <c r="BI462" i="2" s="1"/>
  <c r="BI463" i="2" s="1"/>
  <c r="BI464" i="2" s="1"/>
  <c r="BI465" i="2" s="1"/>
  <c r="BI466" i="2" s="1"/>
  <c r="BI467" i="2" s="1"/>
  <c r="BI468" i="2" s="1"/>
  <c r="BI469" i="2" s="1"/>
  <c r="BI470" i="2" s="1"/>
  <c r="BI471" i="2" s="1"/>
  <c r="BI472" i="2" s="1"/>
  <c r="BI473" i="2" s="1"/>
  <c r="BI474" i="2" s="1"/>
  <c r="BI475" i="2" s="1"/>
  <c r="BI476" i="2" s="1"/>
  <c r="BI477" i="2" s="1"/>
  <c r="BI478" i="2" s="1"/>
  <c r="BI479" i="2" s="1"/>
  <c r="BI480" i="2" s="1"/>
  <c r="BI481" i="2" s="1"/>
  <c r="BI482" i="2" s="1"/>
  <c r="BI483" i="2" s="1"/>
  <c r="BI484" i="2" s="1"/>
  <c r="BI485" i="2" s="1"/>
  <c r="BI486" i="2" s="1"/>
  <c r="BI487" i="2" s="1"/>
  <c r="BI488" i="2" s="1"/>
  <c r="BI489" i="2" s="1"/>
  <c r="BI490" i="2" s="1"/>
  <c r="BI491" i="2" s="1"/>
  <c r="BI492" i="2" s="1"/>
  <c r="BI493" i="2" s="1"/>
  <c r="BI494" i="2" s="1"/>
  <c r="BI495" i="2" s="1"/>
  <c r="BI496" i="2" s="1"/>
  <c r="BI497" i="2" s="1"/>
  <c r="BI498" i="2" s="1"/>
  <c r="BI499" i="2" s="1"/>
  <c r="BI500" i="2" s="1"/>
  <c r="BI501" i="2" s="1"/>
  <c r="BI502" i="2" s="1"/>
  <c r="BI503" i="2" s="1"/>
  <c r="BI504" i="2" s="1"/>
  <c r="BI505" i="2" s="1"/>
  <c r="BI506" i="2" s="1"/>
  <c r="BI507" i="2" s="1"/>
  <c r="BI508" i="2" s="1"/>
  <c r="BI509" i="2" s="1"/>
  <c r="BI510" i="2" s="1"/>
  <c r="BI511" i="2" s="1"/>
  <c r="BI512" i="2" s="1"/>
  <c r="BI513" i="2" s="1"/>
  <c r="BI514" i="2" s="1"/>
  <c r="BI515" i="2" s="1"/>
  <c r="BI516" i="2" s="1"/>
  <c r="BI517" i="2" s="1"/>
  <c r="BI518" i="2" s="1"/>
  <c r="BI519" i="2" s="1"/>
  <c r="BI520" i="2" s="1"/>
  <c r="BI521" i="2" s="1"/>
  <c r="BI522" i="2" s="1"/>
  <c r="BI523" i="2" s="1"/>
  <c r="BI524" i="2" s="1"/>
  <c r="BI525" i="2" s="1"/>
  <c r="BI526" i="2" s="1"/>
  <c r="BI527" i="2" s="1"/>
  <c r="BI528" i="2" s="1"/>
  <c r="BI529" i="2" s="1"/>
  <c r="BI530" i="2" s="1"/>
  <c r="BI531" i="2" s="1"/>
  <c r="BI532" i="2" s="1"/>
  <c r="BI533" i="2" s="1"/>
  <c r="BI534" i="2" s="1"/>
  <c r="BI535" i="2" s="1"/>
  <c r="BI536" i="2" s="1"/>
  <c r="BI537" i="2" s="1"/>
  <c r="BI538" i="2" s="1"/>
  <c r="BI539" i="2" s="1"/>
  <c r="BI540" i="2" s="1"/>
  <c r="BI541" i="2" s="1"/>
  <c r="BI542" i="2" s="1"/>
  <c r="BI543" i="2" s="1"/>
  <c r="BI544" i="2" s="1"/>
  <c r="BI545" i="2" s="1"/>
  <c r="BI546" i="2" s="1"/>
  <c r="BI547" i="2" s="1"/>
  <c r="BI548" i="2" s="1"/>
  <c r="BI549" i="2" s="1"/>
  <c r="BI550" i="2" s="1"/>
  <c r="BI551" i="2" s="1"/>
  <c r="BI552" i="2" s="1"/>
  <c r="BI553" i="2" s="1"/>
  <c r="BI554" i="2" s="1"/>
  <c r="BI555" i="2" s="1"/>
  <c r="BI556" i="2" s="1"/>
  <c r="BI557" i="2" s="1"/>
  <c r="BI558" i="2" s="1"/>
  <c r="BI559" i="2" s="1"/>
  <c r="BI560" i="2" s="1"/>
  <c r="BI561" i="2" s="1"/>
  <c r="BI562" i="2" s="1"/>
  <c r="BI563" i="2" s="1"/>
  <c r="BI564" i="2" s="1"/>
  <c r="BI565" i="2" s="1"/>
  <c r="BI566" i="2" s="1"/>
  <c r="BI567" i="2" s="1"/>
  <c r="BI568" i="2" s="1"/>
  <c r="BI569" i="2" s="1"/>
  <c r="BI570" i="2" s="1"/>
  <c r="BI571" i="2" s="1"/>
  <c r="BI572" i="2" s="1"/>
  <c r="BI573" i="2" s="1"/>
  <c r="BI574" i="2" s="1"/>
  <c r="BI575" i="2" s="1"/>
  <c r="BI576" i="2" s="1"/>
  <c r="BI577" i="2" s="1"/>
  <c r="BI578" i="2" s="1"/>
  <c r="BI579" i="2" s="1"/>
  <c r="BI580" i="2" s="1"/>
  <c r="BI581" i="2" s="1"/>
  <c r="BI582" i="2" s="1"/>
  <c r="BI583" i="2" s="1"/>
  <c r="BI584" i="2" s="1"/>
  <c r="BI585" i="2" s="1"/>
  <c r="BI586" i="2" s="1"/>
  <c r="BI587" i="2" s="1"/>
  <c r="BI588" i="2" s="1"/>
  <c r="BI589" i="2" s="1"/>
  <c r="BI590" i="2" s="1"/>
  <c r="BI591" i="2" s="1"/>
  <c r="BI592" i="2" s="1"/>
  <c r="BI593" i="2" s="1"/>
  <c r="BI594" i="2" s="1"/>
  <c r="BI595" i="2" s="1"/>
  <c r="BI596" i="2" s="1"/>
  <c r="BI597" i="2" s="1"/>
  <c r="BI598" i="2" s="1"/>
  <c r="BI599" i="2" s="1"/>
  <c r="BI600" i="2" s="1"/>
  <c r="BI601" i="2" s="1"/>
  <c r="BI602" i="2" s="1"/>
  <c r="BI603" i="2" s="1"/>
  <c r="BI604" i="2" s="1"/>
  <c r="BI605" i="2" s="1"/>
  <c r="BI606" i="2" s="1"/>
  <c r="BI607" i="2" s="1"/>
  <c r="BI608" i="2" s="1"/>
  <c r="BI609" i="2" s="1"/>
  <c r="BI610" i="2" s="1"/>
  <c r="BI611" i="2" s="1"/>
  <c r="BI612" i="2" s="1"/>
  <c r="BI613" i="2" s="1"/>
  <c r="BI614" i="2" s="1"/>
  <c r="BI615" i="2" s="1"/>
  <c r="BI616" i="2" s="1"/>
  <c r="BI617" i="2" s="1"/>
  <c r="BI618" i="2" s="1"/>
  <c r="BI619" i="2" s="1"/>
  <c r="BI620" i="2" s="1"/>
  <c r="BI621" i="2" s="1"/>
  <c r="BI622" i="2" s="1"/>
  <c r="BI623" i="2" s="1"/>
  <c r="BI624" i="2" s="1"/>
  <c r="BI625" i="2" s="1"/>
  <c r="BI626" i="2" s="1"/>
  <c r="BI627" i="2" s="1"/>
  <c r="BI628" i="2" s="1"/>
  <c r="BI629" i="2" s="1"/>
  <c r="BI630" i="2" s="1"/>
  <c r="BI631" i="2" s="1"/>
  <c r="BI632" i="2" s="1"/>
  <c r="BI633" i="2" s="1"/>
  <c r="BH18" i="2"/>
  <c r="E640" i="2"/>
  <c r="E641" i="9" s="1"/>
  <c r="AQ640" i="9"/>
  <c r="O11" i="9"/>
  <c r="O640" i="9" s="1"/>
  <c r="O640" i="2"/>
  <c r="G109" i="9"/>
  <c r="G640" i="9" s="1"/>
  <c r="G640" i="2"/>
  <c r="AX555" i="9"/>
  <c r="AX640" i="9" s="1"/>
  <c r="AX640" i="2"/>
  <c r="N640" i="9"/>
  <c r="AM640" i="2"/>
  <c r="AM11" i="9"/>
  <c r="AM640" i="9" s="1"/>
  <c r="X11" i="9"/>
  <c r="X640" i="9" s="1"/>
  <c r="X640" i="2"/>
  <c r="W11" i="9"/>
  <c r="W640" i="9" s="1"/>
  <c r="W640" i="2"/>
  <c r="AT4" i="9"/>
  <c r="AT13" i="2"/>
  <c r="BJ652" i="2"/>
  <c r="BJ658" i="2" s="1"/>
  <c r="AF11" i="9"/>
  <c r="AF640" i="9" s="1"/>
  <c r="AF640" i="2"/>
  <c r="P641" i="9"/>
  <c r="C640" i="2"/>
  <c r="C11" i="9"/>
  <c r="C640" i="9" s="1"/>
  <c r="C641" i="9" s="1"/>
  <c r="AP13" i="2"/>
  <c r="AP4" i="9"/>
  <c r="AY640" i="2"/>
  <c r="AY11" i="9"/>
  <c r="AY640" i="9" s="1"/>
  <c r="AE390" i="9"/>
  <c r="AE640" i="9" s="1"/>
  <c r="AE640" i="2"/>
  <c r="F77" i="9"/>
  <c r="F640" i="9" s="1"/>
  <c r="F640" i="2"/>
  <c r="AQ640" i="2"/>
  <c r="AJ13" i="2"/>
  <c r="Z13" i="2"/>
  <c r="U640" i="9"/>
  <c r="R11" i="9"/>
  <c r="R640" i="9" s="1"/>
  <c r="R641" i="9" s="1"/>
  <c r="K640" i="9"/>
  <c r="K641" i="9" s="1"/>
  <c r="H104" i="9"/>
  <c r="H640" i="9" s="1"/>
  <c r="H640" i="2"/>
  <c r="AL409" i="9"/>
  <c r="AL640" i="9" s="1"/>
  <c r="AL640" i="2"/>
  <c r="M640" i="2"/>
  <c r="AN4" i="9"/>
  <c r="AN13" i="2"/>
  <c r="AK640" i="2"/>
  <c r="I640" i="2"/>
  <c r="I641" i="9" s="1"/>
  <c r="AS13" i="2"/>
  <c r="AS4" i="9"/>
  <c r="AZ640" i="9"/>
  <c r="M641" i="9" l="1"/>
  <c r="Y640" i="2"/>
  <c r="Y11" i="9"/>
  <c r="Y640" i="9" s="1"/>
  <c r="G641" i="9"/>
  <c r="U641" i="9"/>
  <c r="T11" i="9"/>
  <c r="T640" i="9" s="1"/>
  <c r="T641" i="9" s="1"/>
  <c r="T640" i="2"/>
  <c r="S11" i="9"/>
  <c r="S640" i="9" s="1"/>
  <c r="S641" i="9" s="1"/>
  <c r="S640" i="2"/>
  <c r="AU11" i="9"/>
  <c r="AU640" i="9" s="1"/>
  <c r="AU640" i="2"/>
  <c r="AO640" i="2"/>
  <c r="AO11" i="9"/>
  <c r="AO640" i="9" s="1"/>
  <c r="BI634" i="2"/>
  <c r="AS11" i="9"/>
  <c r="AS640" i="9" s="1"/>
  <c r="AS640" i="2"/>
  <c r="AN11" i="9"/>
  <c r="AN640" i="9" s="1"/>
  <c r="AN640" i="2"/>
  <c r="AP11" i="9"/>
  <c r="AP640" i="9" s="1"/>
  <c r="AP640" i="2"/>
  <c r="AT11" i="9"/>
  <c r="AT640" i="9" s="1"/>
  <c r="AT640" i="2"/>
  <c r="H641" i="9"/>
  <c r="Z11" i="9"/>
  <c r="Z640" i="9" s="1"/>
  <c r="Z640" i="2"/>
  <c r="O641" i="9"/>
  <c r="BH19" i="2"/>
  <c r="BN18" i="2"/>
  <c r="F641" i="9"/>
  <c r="AJ11" i="9"/>
  <c r="AJ640" i="9" s="1"/>
  <c r="AJ640" i="2"/>
  <c r="BC641" i="2" l="1"/>
  <c r="BI635" i="2"/>
  <c r="BB641" i="9"/>
  <c r="BI641" i="2" s="1"/>
  <c r="BH20" i="2"/>
  <c r="BN19" i="2"/>
  <c r="BI636" i="2" l="1"/>
  <c r="BI637" i="2" s="1"/>
  <c r="BI642" i="2" s="1"/>
  <c r="BI644" i="2" s="1"/>
  <c r="BD641" i="2"/>
  <c r="BN641" i="2"/>
  <c r="BO641" i="2" s="1"/>
  <c r="BH21" i="2"/>
  <c r="BN20" i="2"/>
  <c r="BH22" i="2" l="1"/>
  <c r="BN21" i="2"/>
  <c r="BN22" i="2" l="1"/>
  <c r="BH23" i="2"/>
  <c r="BH24" i="2" l="1"/>
  <c r="BN23" i="2"/>
  <c r="BH25" i="2" l="1"/>
  <c r="BN24" i="2"/>
  <c r="BH26" i="2" l="1"/>
  <c r="BN25" i="2"/>
  <c r="BH27" i="2" l="1"/>
  <c r="BN26" i="2"/>
  <c r="BH28" i="2" l="1"/>
  <c r="BN27" i="2"/>
  <c r="BN28" i="2" l="1"/>
  <c r="BH29" i="2"/>
  <c r="BH30" i="2" l="1"/>
  <c r="BN29" i="2"/>
  <c r="BH31" i="2" l="1"/>
  <c r="BN30" i="2"/>
  <c r="BN31" i="2" l="1"/>
  <c r="BH32" i="2"/>
  <c r="BN32" i="2" l="1"/>
  <c r="BH33" i="2"/>
  <c r="BH34" i="2" l="1"/>
  <c r="BN33" i="2"/>
  <c r="BN34" i="2" l="1"/>
  <c r="BH35" i="2"/>
  <c r="BN35" i="2" l="1"/>
  <c r="BH36" i="2"/>
  <c r="BH37" i="2" l="1"/>
  <c r="BN36" i="2"/>
  <c r="BN37" i="2" l="1"/>
  <c r="BH38" i="2"/>
  <c r="BH39" i="2" l="1"/>
  <c r="BN38" i="2"/>
  <c r="BN39" i="2" l="1"/>
  <c r="BH40" i="2"/>
  <c r="BH41" i="2" l="1"/>
  <c r="BN40" i="2"/>
  <c r="BH42" i="2" l="1"/>
  <c r="BN41" i="2"/>
  <c r="BH43" i="2" l="1"/>
  <c r="BN42" i="2"/>
  <c r="BN43" i="2" l="1"/>
  <c r="BH44" i="2"/>
  <c r="BH45" i="2" l="1"/>
  <c r="BN44" i="2"/>
  <c r="BN45" i="2" l="1"/>
  <c r="BH46" i="2"/>
  <c r="BH47" i="2" l="1"/>
  <c r="BN46" i="2"/>
  <c r="BN47" i="2" l="1"/>
  <c r="BH48" i="2"/>
  <c r="BN48" i="2" l="1"/>
  <c r="BH49" i="2"/>
  <c r="BH50" i="2" l="1"/>
  <c r="BN49" i="2"/>
  <c r="BN50" i="2" l="1"/>
  <c r="BH51" i="2"/>
  <c r="BH52" i="2" l="1"/>
  <c r="BN51" i="2"/>
  <c r="BH53" i="2" l="1"/>
  <c r="BN52" i="2"/>
  <c r="BN53" i="2" l="1"/>
  <c r="BH54" i="2"/>
  <c r="BH55" i="2" l="1"/>
  <c r="BN54" i="2"/>
  <c r="BN55" i="2" l="1"/>
  <c r="BH56" i="2"/>
  <c r="BH57" i="2" l="1"/>
  <c r="BN56" i="2"/>
  <c r="BH58" i="2" l="1"/>
  <c r="BN57" i="2"/>
  <c r="BH59" i="2" l="1"/>
  <c r="BN58" i="2"/>
  <c r="BN59" i="2" l="1"/>
  <c r="BH60" i="2"/>
  <c r="BN60" i="2" l="1"/>
  <c r="BH61" i="2"/>
  <c r="BH62" i="2" l="1"/>
  <c r="BN61" i="2"/>
  <c r="BH63" i="2" l="1"/>
  <c r="BN62" i="2"/>
  <c r="BN63" i="2" l="1"/>
  <c r="BH64" i="2"/>
  <c r="BH65" i="2" l="1"/>
  <c r="BN64" i="2"/>
  <c r="BH66" i="2" l="1"/>
  <c r="BN65" i="2"/>
  <c r="BN66" i="2" l="1"/>
  <c r="BH67" i="2"/>
  <c r="BH68" i="2" l="1"/>
  <c r="BN67" i="2"/>
  <c r="BH69" i="2" l="1"/>
  <c r="BN68" i="2"/>
  <c r="BN69" i="2" l="1"/>
  <c r="BH70" i="2"/>
  <c r="BH71" i="2" l="1"/>
  <c r="BN70" i="2"/>
  <c r="BH72" i="2" l="1"/>
  <c r="BN71" i="2"/>
  <c r="BH73" i="2" l="1"/>
  <c r="BN72" i="2"/>
  <c r="BN73" i="2" l="1"/>
  <c r="BH74" i="2"/>
  <c r="BH75" i="2" l="1"/>
  <c r="BN74" i="2"/>
  <c r="BN75" i="2" l="1"/>
  <c r="BH76" i="2"/>
  <c r="BN76" i="2" l="1"/>
  <c r="BH77" i="2"/>
  <c r="BN77" i="2" l="1"/>
  <c r="BH78" i="2"/>
  <c r="BN78" i="2" l="1"/>
  <c r="BH79" i="2"/>
  <c r="BN79" i="2" l="1"/>
  <c r="BH80" i="2"/>
  <c r="BN80" i="2" l="1"/>
  <c r="BH81" i="2"/>
  <c r="BH82" i="2" l="1"/>
  <c r="BN81" i="2"/>
  <c r="BH83" i="2" l="1"/>
  <c r="BN82" i="2"/>
  <c r="BN83" i="2" l="1"/>
  <c r="BH84" i="2"/>
  <c r="BN84" i="2" l="1"/>
  <c r="BH85" i="2"/>
  <c r="BH86" i="2" l="1"/>
  <c r="BN85" i="2"/>
  <c r="BH87" i="2" l="1"/>
  <c r="BN86" i="2"/>
  <c r="BN87" i="2" l="1"/>
  <c r="BH88" i="2"/>
  <c r="BH89" i="2" l="1"/>
  <c r="BN88" i="2"/>
  <c r="BN89" i="2" l="1"/>
  <c r="BH90" i="2"/>
  <c r="BH91" i="2" l="1"/>
  <c r="BN90" i="2"/>
  <c r="BH92" i="2" l="1"/>
  <c r="BN91" i="2"/>
  <c r="BN92" i="2" l="1"/>
  <c r="BH93" i="2"/>
  <c r="BN93" i="2" l="1"/>
  <c r="BH94" i="2"/>
  <c r="BH95" i="2" l="1"/>
  <c r="BN94" i="2"/>
  <c r="BH96" i="2" l="1"/>
  <c r="BN95" i="2"/>
  <c r="BH97" i="2" l="1"/>
  <c r="BN96" i="2"/>
  <c r="BH98" i="2" l="1"/>
  <c r="BN97" i="2"/>
  <c r="BN98" i="2" l="1"/>
  <c r="BH99" i="2"/>
  <c r="BN99" i="2" l="1"/>
  <c r="BH100" i="2"/>
  <c r="BN100" i="2" l="1"/>
  <c r="BH101" i="2"/>
  <c r="BH102" i="2" l="1"/>
  <c r="BN101" i="2"/>
  <c r="BH103" i="2" l="1"/>
  <c r="BN102" i="2"/>
  <c r="BN103" i="2" l="1"/>
  <c r="BH104" i="2"/>
  <c r="BN104" i="2" l="1"/>
  <c r="BH105" i="2"/>
  <c r="BN105" i="2" l="1"/>
  <c r="BH106" i="2"/>
  <c r="BN106" i="2" l="1"/>
  <c r="BH107" i="2"/>
  <c r="BH108" i="2" l="1"/>
  <c r="BN107" i="2"/>
  <c r="BN108" i="2" l="1"/>
  <c r="BH109" i="2"/>
  <c r="BH110" i="2" l="1"/>
  <c r="BN109" i="2"/>
  <c r="BN110" i="2" l="1"/>
  <c r="BH111" i="2"/>
  <c r="BH112" i="2" l="1"/>
  <c r="BN111" i="2"/>
  <c r="BH113" i="2" l="1"/>
  <c r="BN112" i="2"/>
  <c r="BH114" i="2" l="1"/>
  <c r="BN113" i="2"/>
  <c r="BN114" i="2" l="1"/>
  <c r="BH115" i="2"/>
  <c r="BN115" i="2" l="1"/>
  <c r="BH116" i="2"/>
  <c r="BH117" i="2" l="1"/>
  <c r="BN116" i="2"/>
  <c r="BH118" i="2" l="1"/>
  <c r="BN117" i="2"/>
  <c r="BH119" i="2" l="1"/>
  <c r="BN118" i="2"/>
  <c r="BH120" i="2" l="1"/>
  <c r="BN119" i="2"/>
  <c r="BN120" i="2" l="1"/>
  <c r="BH121" i="2"/>
  <c r="BH122" i="2" l="1"/>
  <c r="BN121" i="2"/>
  <c r="BH123" i="2" l="1"/>
  <c r="BN122" i="2"/>
  <c r="BN123" i="2" l="1"/>
  <c r="BH124" i="2"/>
  <c r="BN124" i="2" l="1"/>
  <c r="BH125" i="2"/>
  <c r="BN125" i="2" l="1"/>
  <c r="BH126" i="2"/>
  <c r="BN126" i="2" l="1"/>
  <c r="BH127" i="2"/>
  <c r="BN127" i="2" l="1"/>
  <c r="BH128" i="2"/>
  <c r="BH129" i="2" l="1"/>
  <c r="BN128" i="2"/>
  <c r="BH130" i="2" l="1"/>
  <c r="BN129" i="2"/>
  <c r="BH131" i="2" l="1"/>
  <c r="BN130" i="2"/>
  <c r="BH132" i="2" l="1"/>
  <c r="BN131" i="2"/>
  <c r="BN132" i="2" l="1"/>
  <c r="BH133" i="2"/>
  <c r="BH134" i="2" l="1"/>
  <c r="BN133" i="2"/>
  <c r="BH135" i="2" l="1"/>
  <c r="BN134" i="2"/>
  <c r="BH136" i="2" l="1"/>
  <c r="BN135" i="2"/>
  <c r="BH137" i="2" l="1"/>
  <c r="BN136" i="2"/>
  <c r="BH138" i="2" l="1"/>
  <c r="BN137" i="2"/>
  <c r="BN138" i="2" l="1"/>
  <c r="BH139" i="2"/>
  <c r="BN139" i="2" l="1"/>
  <c r="BH140" i="2"/>
  <c r="BN140" i="2" l="1"/>
  <c r="BH141" i="2"/>
  <c r="BN141" i="2" l="1"/>
  <c r="BH142" i="2"/>
  <c r="BN142" i="2" l="1"/>
  <c r="BH143" i="2"/>
  <c r="BN143" i="2" l="1"/>
  <c r="BH144" i="2"/>
  <c r="BH145" i="2" l="1"/>
  <c r="BN144" i="2"/>
  <c r="BN145" i="2" l="1"/>
  <c r="BH146" i="2"/>
  <c r="BH147" i="2" l="1"/>
  <c r="BN146" i="2"/>
  <c r="BN147" i="2" l="1"/>
  <c r="BH148" i="2"/>
  <c r="BH149" i="2" l="1"/>
  <c r="BN148" i="2"/>
  <c r="BH150" i="2" l="1"/>
  <c r="BN149" i="2"/>
  <c r="BN150" i="2" l="1"/>
  <c r="BH151" i="2"/>
  <c r="BN151" i="2" l="1"/>
  <c r="BH152" i="2"/>
  <c r="BN152" i="2" l="1"/>
  <c r="BH153" i="2"/>
  <c r="BN153" i="2" l="1"/>
  <c r="BH154" i="2"/>
  <c r="BN154" i="2" l="1"/>
  <c r="BH155" i="2"/>
  <c r="BH156" i="2" l="1"/>
  <c r="BN155" i="2"/>
  <c r="BN156" i="2" l="1"/>
  <c r="BH157" i="2"/>
  <c r="BH158" i="2" l="1"/>
  <c r="BN157" i="2"/>
  <c r="BH159" i="2" l="1"/>
  <c r="BN158" i="2"/>
  <c r="BN159" i="2" l="1"/>
  <c r="BH160" i="2"/>
  <c r="BN160" i="2" l="1"/>
  <c r="BH161" i="2"/>
  <c r="BH162" i="2" l="1"/>
  <c r="BN161" i="2"/>
  <c r="BN162" i="2" l="1"/>
  <c r="BH163" i="2"/>
  <c r="BH164" i="2" l="1"/>
  <c r="BN163" i="2"/>
  <c r="BH165" i="2" l="1"/>
  <c r="BN164" i="2"/>
  <c r="BN165" i="2" l="1"/>
  <c r="BH166" i="2"/>
  <c r="BH167" i="2" l="1"/>
  <c r="BN166" i="2"/>
  <c r="BH168" i="2" l="1"/>
  <c r="BN167" i="2"/>
  <c r="BN168" i="2" l="1"/>
  <c r="BH169" i="2"/>
  <c r="BH170" i="2" l="1"/>
  <c r="BN169" i="2"/>
  <c r="BH171" i="2" l="1"/>
  <c r="BN170" i="2"/>
  <c r="BH172" i="2" l="1"/>
  <c r="BN171" i="2"/>
  <c r="BH173" i="2" l="1"/>
  <c r="BN172" i="2"/>
  <c r="BN173" i="2" l="1"/>
  <c r="BH174" i="2"/>
  <c r="BN174" i="2" l="1"/>
  <c r="BH175" i="2"/>
  <c r="BN175" i="2" l="1"/>
  <c r="BH176" i="2"/>
  <c r="BH177" i="2" l="1"/>
  <c r="BN176" i="2"/>
  <c r="BH178" i="2" l="1"/>
  <c r="BN177" i="2"/>
  <c r="BH179" i="2" l="1"/>
  <c r="BN178" i="2"/>
  <c r="BH180" i="2" l="1"/>
  <c r="BN179" i="2"/>
  <c r="BH181" i="2" l="1"/>
  <c r="BN180" i="2"/>
  <c r="BN181" i="2" l="1"/>
  <c r="BH182" i="2"/>
  <c r="BN182" i="2" l="1"/>
  <c r="BH183" i="2"/>
  <c r="BH184" i="2" l="1"/>
  <c r="BN183" i="2"/>
  <c r="BN184" i="2" l="1"/>
  <c r="BH185" i="2"/>
  <c r="BN185" i="2" l="1"/>
  <c r="BH186" i="2"/>
  <c r="BN186" i="2" l="1"/>
  <c r="BH187" i="2"/>
  <c r="BN187" i="2" l="1"/>
  <c r="BH188" i="2"/>
  <c r="BN188" i="2" l="1"/>
  <c r="BH189" i="2"/>
  <c r="BN189" i="2" l="1"/>
  <c r="BH190" i="2"/>
  <c r="BH191" i="2" l="1"/>
  <c r="BN190" i="2"/>
  <c r="BN191" i="2" l="1"/>
  <c r="BH192" i="2"/>
  <c r="BH193" i="2" l="1"/>
  <c r="BN192" i="2"/>
  <c r="BH194" i="2" l="1"/>
  <c r="BN193" i="2"/>
  <c r="BH195" i="2" l="1"/>
  <c r="BN194" i="2"/>
  <c r="BH196" i="2" l="1"/>
  <c r="BN195" i="2"/>
  <c r="BN196" i="2" l="1"/>
  <c r="BH197" i="2"/>
  <c r="BN197" i="2" l="1"/>
  <c r="BH198" i="2"/>
  <c r="BH199" i="2" l="1"/>
  <c r="BN198" i="2"/>
  <c r="BN199" i="2" l="1"/>
  <c r="BH200" i="2"/>
  <c r="BN200" i="2" l="1"/>
  <c r="BH201" i="2"/>
  <c r="BN201" i="2" l="1"/>
  <c r="BH202" i="2"/>
  <c r="BN202" i="2" l="1"/>
  <c r="BH203" i="2"/>
  <c r="BN203" i="2" l="1"/>
  <c r="BH204" i="2"/>
  <c r="BN204" i="2" l="1"/>
  <c r="BH205" i="2"/>
  <c r="BN205" i="2" l="1"/>
  <c r="BH206" i="2"/>
  <c r="BH207" i="2" l="1"/>
  <c r="BN206" i="2"/>
  <c r="BH208" i="2" l="1"/>
  <c r="BN207" i="2"/>
  <c r="BH209" i="2" l="1"/>
  <c r="BN208" i="2"/>
  <c r="BN209" i="2" l="1"/>
  <c r="BH210" i="2"/>
  <c r="BH211" i="2" l="1"/>
  <c r="BN210" i="2"/>
  <c r="BN211" i="2" l="1"/>
  <c r="BH212" i="2"/>
  <c r="BN212" i="2" l="1"/>
  <c r="BH213" i="2"/>
  <c r="BH214" i="2" l="1"/>
  <c r="BN213" i="2"/>
  <c r="BN214" i="2" l="1"/>
  <c r="BH215" i="2"/>
  <c r="BH216" i="2" l="1"/>
  <c r="BN215" i="2"/>
  <c r="BH217" i="2" l="1"/>
  <c r="BN216" i="2"/>
  <c r="BN217" i="2" l="1"/>
  <c r="BH218" i="2"/>
  <c r="BH219" i="2" l="1"/>
  <c r="BN218" i="2"/>
  <c r="BH220" i="2" l="1"/>
  <c r="BN219" i="2"/>
  <c r="BN220" i="2" l="1"/>
  <c r="BH221" i="2"/>
  <c r="BN221" i="2" l="1"/>
  <c r="BH222" i="2"/>
  <c r="BH223" i="2" l="1"/>
  <c r="BN222" i="2"/>
  <c r="BH224" i="2" l="1"/>
  <c r="BN223" i="2"/>
  <c r="BN224" i="2" l="1"/>
  <c r="BH225" i="2"/>
  <c r="BN225" i="2" l="1"/>
  <c r="BH226" i="2"/>
  <c r="BN226" i="2" l="1"/>
  <c r="BH227" i="2"/>
  <c r="BH228" i="2" l="1"/>
  <c r="BN227" i="2"/>
  <c r="BN228" i="2" l="1"/>
  <c r="BH229" i="2"/>
  <c r="BN229" i="2" l="1"/>
  <c r="BH230" i="2"/>
  <c r="BN230" i="2" l="1"/>
  <c r="BH231" i="2"/>
  <c r="BH232" i="2" l="1"/>
  <c r="BN231" i="2"/>
  <c r="BH233" i="2" l="1"/>
  <c r="BN232" i="2"/>
  <c r="BH234" i="2" l="1"/>
  <c r="BN233" i="2"/>
  <c r="BH235" i="2" l="1"/>
  <c r="BN234" i="2"/>
  <c r="BH236" i="2" l="1"/>
  <c r="BN235" i="2"/>
  <c r="BN236" i="2" l="1"/>
  <c r="BH237" i="2"/>
  <c r="BH238" i="2" l="1"/>
  <c r="BN237" i="2"/>
  <c r="BH239" i="2" l="1"/>
  <c r="BN238" i="2"/>
  <c r="BH240" i="2" l="1"/>
  <c r="BN239" i="2"/>
  <c r="BH241" i="2" l="1"/>
  <c r="BN240" i="2"/>
  <c r="BN241" i="2" l="1"/>
  <c r="BH242" i="2"/>
  <c r="BN242" i="2" l="1"/>
  <c r="BH243" i="2"/>
  <c r="BH244" i="2" l="1"/>
  <c r="BN243" i="2"/>
  <c r="BN244" i="2" l="1"/>
  <c r="BH245" i="2"/>
  <c r="BN245" i="2" l="1"/>
  <c r="BH246" i="2"/>
  <c r="BH247" i="2" l="1"/>
  <c r="BN246" i="2"/>
  <c r="BN247" i="2" l="1"/>
  <c r="BH248" i="2"/>
  <c r="BN248" i="2" l="1"/>
  <c r="BH249" i="2"/>
  <c r="BN249" i="2" l="1"/>
  <c r="BH250" i="2"/>
  <c r="BH251" i="2" l="1"/>
  <c r="BN250" i="2"/>
  <c r="BH252" i="2" l="1"/>
  <c r="BN251" i="2"/>
  <c r="BN252" i="2" l="1"/>
  <c r="BH253" i="2"/>
  <c r="BN253" i="2" l="1"/>
  <c r="BH254" i="2"/>
  <c r="BH255" i="2" l="1"/>
  <c r="BN254" i="2"/>
  <c r="BH256" i="2" l="1"/>
  <c r="BN255" i="2"/>
  <c r="BH257" i="2" l="1"/>
  <c r="BN256" i="2"/>
  <c r="BN257" i="2" l="1"/>
  <c r="BH258" i="2"/>
  <c r="BN258" i="2" l="1"/>
  <c r="BH259" i="2"/>
  <c r="BH260" i="2" l="1"/>
  <c r="BN259" i="2"/>
  <c r="BN260" i="2" l="1"/>
  <c r="BH261" i="2"/>
  <c r="BH262" i="2" l="1"/>
  <c r="BN261" i="2"/>
  <c r="BN262" i="2" l="1"/>
  <c r="BH263" i="2"/>
  <c r="BN263" i="2" l="1"/>
  <c r="BH264" i="2"/>
  <c r="BH265" i="2" l="1"/>
  <c r="BN264" i="2"/>
  <c r="BN265" i="2" l="1"/>
  <c r="BH266" i="2"/>
  <c r="BN266" i="2" l="1"/>
  <c r="BH267" i="2"/>
  <c r="BH268" i="2" l="1"/>
  <c r="BN267" i="2"/>
  <c r="BH269" i="2" l="1"/>
  <c r="BN268" i="2"/>
  <c r="BN269" i="2" l="1"/>
  <c r="BH270" i="2"/>
  <c r="BN270" i="2" l="1"/>
  <c r="BH271" i="2"/>
  <c r="BN271" i="2" l="1"/>
  <c r="BH272" i="2"/>
  <c r="BN272" i="2" l="1"/>
  <c r="BH273" i="2"/>
  <c r="BH274" i="2" l="1"/>
  <c r="BN273" i="2"/>
  <c r="BH275" i="2" l="1"/>
  <c r="BN274" i="2"/>
  <c r="BN275" i="2" l="1"/>
  <c r="BH276" i="2"/>
  <c r="BN276" i="2" l="1"/>
  <c r="BH277" i="2"/>
  <c r="BN277" i="2" l="1"/>
  <c r="BH278" i="2"/>
  <c r="BN278" i="2" l="1"/>
  <c r="BH279" i="2"/>
  <c r="BH280" i="2" l="1"/>
  <c r="BN279" i="2"/>
  <c r="BH281" i="2" l="1"/>
  <c r="BN280" i="2"/>
  <c r="BN281" i="2" l="1"/>
  <c r="BH282" i="2"/>
  <c r="BN282" i="2" l="1"/>
  <c r="BH283" i="2"/>
  <c r="BH284" i="2" l="1"/>
  <c r="BN283" i="2"/>
  <c r="BN284" i="2" l="1"/>
  <c r="BH285" i="2"/>
  <c r="BH286" i="2" l="1"/>
  <c r="BN285" i="2"/>
  <c r="BH287" i="2" l="1"/>
  <c r="BN286" i="2"/>
  <c r="BN287" i="2" l="1"/>
  <c r="BH288" i="2"/>
  <c r="BN288" i="2" l="1"/>
  <c r="BH289" i="2"/>
  <c r="BN289" i="2" l="1"/>
  <c r="BH290" i="2"/>
  <c r="BN290" i="2" l="1"/>
  <c r="BH291" i="2"/>
  <c r="BH292" i="2" l="1"/>
  <c r="BN291" i="2"/>
  <c r="BN292" i="2" l="1"/>
  <c r="BH293" i="2"/>
  <c r="BN293" i="2" l="1"/>
  <c r="BH294" i="2"/>
  <c r="BN294" i="2" l="1"/>
  <c r="BH295" i="2"/>
  <c r="BN295" i="2" l="1"/>
  <c r="BH296" i="2"/>
  <c r="BN296" i="2" l="1"/>
  <c r="BH297" i="2"/>
  <c r="BN297" i="2" l="1"/>
  <c r="BH298" i="2"/>
  <c r="BH299" i="2" l="1"/>
  <c r="BN298" i="2"/>
  <c r="BH300" i="2" l="1"/>
  <c r="BN299" i="2"/>
  <c r="BH301" i="2" l="1"/>
  <c r="BN300" i="2"/>
  <c r="BH302" i="2" l="1"/>
  <c r="BN301" i="2"/>
  <c r="BN302" i="2" l="1"/>
  <c r="BH303" i="2"/>
  <c r="BN303" i="2" l="1"/>
  <c r="BH304" i="2"/>
  <c r="BN304" i="2" l="1"/>
  <c r="BH305" i="2"/>
  <c r="BH306" i="2" l="1"/>
  <c r="BN305" i="2"/>
  <c r="BH307" i="2" l="1"/>
  <c r="BN306" i="2"/>
  <c r="BH308" i="2" l="1"/>
  <c r="BN307" i="2"/>
  <c r="BH309" i="2" l="1"/>
  <c r="BN308" i="2"/>
  <c r="BH310" i="2" l="1"/>
  <c r="BN309" i="2"/>
  <c r="BN310" i="2" l="1"/>
  <c r="BH311" i="2"/>
  <c r="BN311" i="2" l="1"/>
  <c r="BH312" i="2"/>
  <c r="BH313" i="2" l="1"/>
  <c r="BN312" i="2"/>
  <c r="BN313" i="2" l="1"/>
  <c r="BH314" i="2"/>
  <c r="BN314" i="2" l="1"/>
  <c r="BH315" i="2"/>
  <c r="BN315" i="2" l="1"/>
  <c r="BH316" i="2"/>
  <c r="BN316" i="2" l="1"/>
  <c r="BH317" i="2"/>
  <c r="BH318" i="2" l="1"/>
  <c r="BN317" i="2"/>
  <c r="BH319" i="2" l="1"/>
  <c r="BN318" i="2"/>
  <c r="BN319" i="2" l="1"/>
  <c r="BH320" i="2"/>
  <c r="BN320" i="2" l="1"/>
  <c r="BH321" i="2"/>
  <c r="BN321" i="2" l="1"/>
  <c r="BH322" i="2"/>
  <c r="BH323" i="2" l="1"/>
  <c r="BN322" i="2"/>
  <c r="BN323" i="2" l="1"/>
  <c r="BH324" i="2"/>
  <c r="BH325" i="2" l="1"/>
  <c r="BN324" i="2"/>
  <c r="BH326" i="2" l="1"/>
  <c r="BN325" i="2"/>
  <c r="BH327" i="2" l="1"/>
  <c r="BN326" i="2"/>
  <c r="BN327" i="2" l="1"/>
  <c r="BH328" i="2"/>
  <c r="BN328" i="2" l="1"/>
  <c r="BH329" i="2"/>
  <c r="BN329" i="2" l="1"/>
  <c r="BH330" i="2"/>
  <c r="BH331" i="2" l="1"/>
  <c r="BN330" i="2"/>
  <c r="BH332" i="2" l="1"/>
  <c r="BN331" i="2"/>
  <c r="BH333" i="2" l="1"/>
  <c r="BN332" i="2"/>
  <c r="BH334" i="2" l="1"/>
  <c r="BN333" i="2"/>
  <c r="BH335" i="2" l="1"/>
  <c r="BN334" i="2"/>
  <c r="BH336" i="2" l="1"/>
  <c r="BN335" i="2"/>
  <c r="BH337" i="2" l="1"/>
  <c r="BN336" i="2"/>
  <c r="BN337" i="2" l="1"/>
  <c r="BH338" i="2"/>
  <c r="BH339" i="2" l="1"/>
  <c r="BN338" i="2"/>
  <c r="BH340" i="2" l="1"/>
  <c r="BN339" i="2"/>
  <c r="BN340" i="2" l="1"/>
  <c r="BH341" i="2"/>
  <c r="BH342" i="2" l="1"/>
  <c r="BN341" i="2"/>
  <c r="BH343" i="2" l="1"/>
  <c r="BN342" i="2"/>
  <c r="BH344" i="2" l="1"/>
  <c r="BN343" i="2"/>
  <c r="BH345" i="2" l="1"/>
  <c r="BN344" i="2"/>
  <c r="BN345" i="2" l="1"/>
  <c r="BH346" i="2"/>
  <c r="BH347" i="2" l="1"/>
  <c r="BN346" i="2"/>
  <c r="BH348" i="2" l="1"/>
  <c r="BN347" i="2"/>
  <c r="BH349" i="2" l="1"/>
  <c r="BN348" i="2"/>
  <c r="BN349" i="2" l="1"/>
  <c r="BH350" i="2"/>
  <c r="BN350" i="2" l="1"/>
  <c r="BH351" i="2"/>
  <c r="BH352" i="2" l="1"/>
  <c r="BN351" i="2"/>
  <c r="BH353" i="2" l="1"/>
  <c r="BN352" i="2"/>
  <c r="BH354" i="2" l="1"/>
  <c r="BN353" i="2"/>
  <c r="BH355" i="2" l="1"/>
  <c r="BN354" i="2"/>
  <c r="BH356" i="2" l="1"/>
  <c r="BN355" i="2"/>
  <c r="BN356" i="2" l="1"/>
  <c r="BH357" i="2"/>
  <c r="BN357" i="2" l="1"/>
  <c r="BH358" i="2"/>
  <c r="BH359" i="2" l="1"/>
  <c r="BN358" i="2"/>
  <c r="BN359" i="2" l="1"/>
  <c r="BH360" i="2"/>
  <c r="BH361" i="2" l="1"/>
  <c r="BN360" i="2"/>
  <c r="BN361" i="2" l="1"/>
  <c r="BH362" i="2"/>
  <c r="BN362" i="2" l="1"/>
  <c r="BH363" i="2"/>
  <c r="BN363" i="2" l="1"/>
  <c r="BH364" i="2"/>
  <c r="BH365" i="2" l="1"/>
  <c r="BN364" i="2"/>
  <c r="BN365" i="2" l="1"/>
  <c r="BH366" i="2"/>
  <c r="BN366" i="2" l="1"/>
  <c r="BH367" i="2"/>
  <c r="BH368" i="2" l="1"/>
  <c r="BN367" i="2"/>
  <c r="BH369" i="2" l="1"/>
  <c r="BN368" i="2"/>
  <c r="BN369" i="2" l="1"/>
  <c r="BH370" i="2"/>
  <c r="BH371" i="2" l="1"/>
  <c r="BN370" i="2"/>
  <c r="BN371" i="2" l="1"/>
  <c r="BH372" i="2"/>
  <c r="BN372" i="2" l="1"/>
  <c r="BH373" i="2"/>
  <c r="BH374" i="2" l="1"/>
  <c r="BN373" i="2"/>
  <c r="BN374" i="2" l="1"/>
  <c r="BH375" i="2"/>
  <c r="BH376" i="2" l="1"/>
  <c r="BN375" i="2"/>
  <c r="BN376" i="2" l="1"/>
  <c r="BH377" i="2"/>
  <c r="BH378" i="2" l="1"/>
  <c r="BN377" i="2"/>
  <c r="BN378" i="2" l="1"/>
  <c r="BH379" i="2"/>
  <c r="BH380" i="2" l="1"/>
  <c r="BN379" i="2"/>
  <c r="BN380" i="2" l="1"/>
  <c r="BH381" i="2"/>
  <c r="BH382" i="2" l="1"/>
  <c r="BN381" i="2"/>
  <c r="BN382" i="2" l="1"/>
  <c r="BH383" i="2"/>
  <c r="BN383" i="2" l="1"/>
  <c r="BH384" i="2"/>
  <c r="BH385" i="2" l="1"/>
  <c r="BN384" i="2"/>
  <c r="BN385" i="2" l="1"/>
  <c r="BH386" i="2"/>
  <c r="BH387" i="2" l="1"/>
  <c r="BN386" i="2"/>
  <c r="BH388" i="2" l="1"/>
  <c r="BN387" i="2"/>
  <c r="BN388" i="2" l="1"/>
  <c r="BH389" i="2"/>
  <c r="BN389" i="2" l="1"/>
  <c r="BH390" i="2"/>
  <c r="BH391" i="2" l="1"/>
  <c r="BN390" i="2"/>
  <c r="BH392" i="2" l="1"/>
  <c r="BN391" i="2"/>
  <c r="BH393" i="2" l="1"/>
  <c r="BN392" i="2"/>
  <c r="BH394" i="2" l="1"/>
  <c r="BN393" i="2"/>
  <c r="BH395" i="2" l="1"/>
  <c r="BN394" i="2"/>
  <c r="BH396" i="2" l="1"/>
  <c r="BN395" i="2"/>
  <c r="BN396" i="2" l="1"/>
  <c r="BH397" i="2"/>
  <c r="BN397" i="2" l="1"/>
  <c r="BH398" i="2"/>
  <c r="BN398" i="2" l="1"/>
  <c r="BH399" i="2"/>
  <c r="BN399" i="2" l="1"/>
  <c r="BH400" i="2"/>
  <c r="BH401" i="2" l="1"/>
  <c r="BN400" i="2"/>
  <c r="BH402" i="2" l="1"/>
  <c r="BN401" i="2"/>
  <c r="BN402" i="2" l="1"/>
  <c r="BH403" i="2"/>
  <c r="BH404" i="2" l="1"/>
  <c r="BN403" i="2"/>
  <c r="BN404" i="2" l="1"/>
  <c r="BH405" i="2"/>
  <c r="BH406" i="2" l="1"/>
  <c r="BN405" i="2"/>
  <c r="BH407" i="2" l="1"/>
  <c r="BN406" i="2"/>
  <c r="BH408" i="2" l="1"/>
  <c r="BN407" i="2"/>
  <c r="BH409" i="2" l="1"/>
  <c r="BN408" i="2"/>
  <c r="BH410" i="2" l="1"/>
  <c r="BN409" i="2"/>
  <c r="BH411" i="2" l="1"/>
  <c r="BN410" i="2"/>
  <c r="BN411" i="2" l="1"/>
  <c r="BH412" i="2"/>
  <c r="BN412" i="2" l="1"/>
  <c r="BH413" i="2"/>
  <c r="BN413" i="2" l="1"/>
  <c r="BH414" i="2"/>
  <c r="BN414" i="2" l="1"/>
  <c r="BH415" i="2"/>
  <c r="BH416" i="2" l="1"/>
  <c r="BN415" i="2"/>
  <c r="BH417" i="2" l="1"/>
  <c r="BN416" i="2"/>
  <c r="BH418" i="2" l="1"/>
  <c r="BN417" i="2"/>
  <c r="BN418" i="2" l="1"/>
  <c r="BH419" i="2"/>
  <c r="BH420" i="2" l="1"/>
  <c r="BN419" i="2"/>
  <c r="BN420" i="2" l="1"/>
  <c r="BH421" i="2"/>
  <c r="BN421" i="2" l="1"/>
  <c r="BH422" i="2"/>
  <c r="BH423" i="2" l="1"/>
  <c r="BN422" i="2"/>
  <c r="BN423" i="2" l="1"/>
  <c r="BH424" i="2"/>
  <c r="BH425" i="2" l="1"/>
  <c r="BN424" i="2"/>
  <c r="BN425" i="2" l="1"/>
  <c r="BH426" i="2"/>
  <c r="BN426" i="2" l="1"/>
  <c r="BH427" i="2"/>
  <c r="BH428" i="2" l="1"/>
  <c r="BN427" i="2"/>
  <c r="BH429" i="2" l="1"/>
  <c r="BN428" i="2"/>
  <c r="BN429" i="2" l="1"/>
  <c r="BH430" i="2"/>
  <c r="BN430" i="2" l="1"/>
  <c r="BH431" i="2"/>
  <c r="BN431" i="2" l="1"/>
  <c r="BH432" i="2"/>
  <c r="BH433" i="2" l="1"/>
  <c r="BN432" i="2"/>
  <c r="BH434" i="2" l="1"/>
  <c r="BN433" i="2"/>
  <c r="BH435" i="2" l="1"/>
  <c r="BN434" i="2"/>
  <c r="BN435" i="2" l="1"/>
  <c r="BH436" i="2"/>
  <c r="BN436" i="2" l="1"/>
  <c r="BH437" i="2"/>
  <c r="BN437" i="2" l="1"/>
  <c r="BH438" i="2"/>
  <c r="BN438" i="2" l="1"/>
  <c r="BH439" i="2"/>
  <c r="BN439" i="2" l="1"/>
  <c r="BH440" i="2"/>
  <c r="BN440" i="2" l="1"/>
  <c r="BH441" i="2"/>
  <c r="BN441" i="2" l="1"/>
  <c r="BH442" i="2"/>
  <c r="BN442" i="2" l="1"/>
  <c r="BH443" i="2"/>
  <c r="BH444" i="2" l="1"/>
  <c r="BN443" i="2"/>
  <c r="BH445" i="2" l="1"/>
  <c r="BN444" i="2"/>
  <c r="BH446" i="2" l="1"/>
  <c r="BN445" i="2"/>
  <c r="BN446" i="2" l="1"/>
  <c r="BH447" i="2"/>
  <c r="BN447" i="2" l="1"/>
  <c r="BH448" i="2"/>
  <c r="BN448" i="2" l="1"/>
  <c r="BH449" i="2"/>
  <c r="BH450" i="2" l="1"/>
  <c r="BN449" i="2"/>
  <c r="BH451" i="2" l="1"/>
  <c r="BN450" i="2"/>
  <c r="BH452" i="2" l="1"/>
  <c r="BN451" i="2"/>
  <c r="BN452" i="2" l="1"/>
  <c r="BH453" i="2"/>
  <c r="BH454" i="2" l="1"/>
  <c r="BN453" i="2"/>
  <c r="BH455" i="2" l="1"/>
  <c r="BN454" i="2"/>
  <c r="BN455" i="2" l="1"/>
  <c r="BH456" i="2"/>
  <c r="BH457" i="2" l="1"/>
  <c r="BN456" i="2"/>
  <c r="BH458" i="2" l="1"/>
  <c r="BN457" i="2"/>
  <c r="BN458" i="2" l="1"/>
  <c r="BH459" i="2"/>
  <c r="BH460" i="2" l="1"/>
  <c r="BN459" i="2"/>
  <c r="BH461" i="2" l="1"/>
  <c r="BN460" i="2"/>
  <c r="BH462" i="2" l="1"/>
  <c r="BN461" i="2"/>
  <c r="BN462" i="2" l="1"/>
  <c r="BH463" i="2"/>
  <c r="BN463" i="2" l="1"/>
  <c r="BH464" i="2"/>
  <c r="BH465" i="2" l="1"/>
  <c r="BN464" i="2"/>
  <c r="BN465" i="2" l="1"/>
  <c r="BH466" i="2"/>
  <c r="BN466" i="2" l="1"/>
  <c r="BH467" i="2"/>
  <c r="BH468" i="2" l="1"/>
  <c r="BN467" i="2"/>
  <c r="BH469" i="2" l="1"/>
  <c r="BN468" i="2"/>
  <c r="BH470" i="2" l="1"/>
  <c r="BN469" i="2"/>
  <c r="BH471" i="2" l="1"/>
  <c r="BN470" i="2"/>
  <c r="BN471" i="2" l="1"/>
  <c r="BH472" i="2"/>
  <c r="BN472" i="2" l="1"/>
  <c r="BH473" i="2"/>
  <c r="BN473" i="2" l="1"/>
  <c r="BH474" i="2"/>
  <c r="BN474" i="2" l="1"/>
  <c r="BH475" i="2"/>
  <c r="BN475" i="2" l="1"/>
  <c r="BH476" i="2"/>
  <c r="BH477" i="2" l="1"/>
  <c r="BN476" i="2"/>
  <c r="BH478" i="2" l="1"/>
  <c r="BN477" i="2"/>
  <c r="BH479" i="2" l="1"/>
  <c r="BN478" i="2"/>
  <c r="BN479" i="2" l="1"/>
  <c r="BH480" i="2"/>
  <c r="BN480" i="2" l="1"/>
  <c r="BH481" i="2"/>
  <c r="BN481" i="2" l="1"/>
  <c r="BH482" i="2"/>
  <c r="BN482" i="2" l="1"/>
  <c r="BH483" i="2"/>
  <c r="BN483" i="2" l="1"/>
  <c r="BH484" i="2"/>
  <c r="BN484" i="2" l="1"/>
  <c r="BH485" i="2"/>
  <c r="BN485" i="2" l="1"/>
  <c r="BH486" i="2"/>
  <c r="BN486" i="2" l="1"/>
  <c r="BH487" i="2"/>
  <c r="BH488" i="2" l="1"/>
  <c r="BN487" i="2"/>
  <c r="BH489" i="2" l="1"/>
  <c r="BN488" i="2"/>
  <c r="BH490" i="2" l="1"/>
  <c r="BN489" i="2"/>
  <c r="BH491" i="2" l="1"/>
  <c r="BN490" i="2"/>
  <c r="BN491" i="2" l="1"/>
  <c r="BH492" i="2"/>
  <c r="BN492" i="2" l="1"/>
  <c r="BH493" i="2"/>
  <c r="BH494" i="2" l="1"/>
  <c r="BN493" i="2"/>
  <c r="BH495" i="2" l="1"/>
  <c r="BN494" i="2"/>
  <c r="BH496" i="2" l="1"/>
  <c r="BN495" i="2"/>
  <c r="BH497" i="2" l="1"/>
  <c r="BN496" i="2"/>
  <c r="BH498" i="2" l="1"/>
  <c r="BN497" i="2"/>
  <c r="BN498" i="2" l="1"/>
  <c r="BH499" i="2"/>
  <c r="BH500" i="2" l="1"/>
  <c r="BN499" i="2"/>
  <c r="BN500" i="2" l="1"/>
  <c r="BH501" i="2"/>
  <c r="BN501" i="2" l="1"/>
  <c r="BH502" i="2"/>
  <c r="BH503" i="2" l="1"/>
  <c r="BN502" i="2"/>
  <c r="BH504" i="2" l="1"/>
  <c r="BN503" i="2"/>
  <c r="BH505" i="2" l="1"/>
  <c r="BN504" i="2"/>
  <c r="BN505" i="2" l="1"/>
  <c r="BH506" i="2"/>
  <c r="BN506" i="2" l="1"/>
  <c r="BH507" i="2"/>
  <c r="BN507" i="2" l="1"/>
  <c r="BH508" i="2"/>
  <c r="BN508" i="2" l="1"/>
  <c r="BH509" i="2"/>
  <c r="BH510" i="2" l="1"/>
  <c r="BN509" i="2"/>
  <c r="BN510" i="2" l="1"/>
  <c r="BH511" i="2"/>
  <c r="BH512" i="2" l="1"/>
  <c r="BN511" i="2"/>
  <c r="BH513" i="2" l="1"/>
  <c r="BN512" i="2"/>
  <c r="BN513" i="2" l="1"/>
  <c r="BH514" i="2"/>
  <c r="BN514" i="2" l="1"/>
  <c r="BH515" i="2"/>
  <c r="BN515" i="2" l="1"/>
  <c r="BH516" i="2"/>
  <c r="BN516" i="2" l="1"/>
  <c r="BH517" i="2"/>
  <c r="BH518" i="2" l="1"/>
  <c r="BN517" i="2"/>
  <c r="BN518" i="2" l="1"/>
  <c r="BH519" i="2"/>
  <c r="BH520" i="2" l="1"/>
  <c r="BN519" i="2"/>
  <c r="BH521" i="2" l="1"/>
  <c r="BN520" i="2"/>
  <c r="BH522" i="2" l="1"/>
  <c r="BN521" i="2"/>
  <c r="BH523" i="2" l="1"/>
  <c r="BN522" i="2"/>
  <c r="BN523" i="2" l="1"/>
  <c r="BH524" i="2"/>
  <c r="BH525" i="2" l="1"/>
  <c r="BN524" i="2"/>
  <c r="BN525" i="2" l="1"/>
  <c r="BH526" i="2"/>
  <c r="BN526" i="2" l="1"/>
  <c r="BH527" i="2"/>
  <c r="BH528" i="2" l="1"/>
  <c r="BN527" i="2"/>
  <c r="BN528" i="2" l="1"/>
  <c r="BH529" i="2"/>
  <c r="BH530" i="2" l="1"/>
  <c r="BN529" i="2"/>
  <c r="BH531" i="2" l="1"/>
  <c r="BN530" i="2"/>
  <c r="BH532" i="2" l="1"/>
  <c r="BN531" i="2"/>
  <c r="BN532" i="2" l="1"/>
  <c r="BH533" i="2"/>
  <c r="BH534" i="2" l="1"/>
  <c r="BN533" i="2"/>
  <c r="BH535" i="2" l="1"/>
  <c r="BN534" i="2"/>
  <c r="BN535" i="2" l="1"/>
  <c r="BH536" i="2"/>
  <c r="BH537" i="2" l="1"/>
  <c r="BN536" i="2"/>
  <c r="BH538" i="2" l="1"/>
  <c r="BN537" i="2"/>
  <c r="BH539" i="2" l="1"/>
  <c r="BN538" i="2"/>
  <c r="BN539" i="2" l="1"/>
  <c r="BH540" i="2"/>
  <c r="BN540" i="2" l="1"/>
  <c r="BH541" i="2"/>
  <c r="BH542" i="2" l="1"/>
  <c r="BN541" i="2"/>
  <c r="BH543" i="2" l="1"/>
  <c r="BN542" i="2"/>
  <c r="BN543" i="2" l="1"/>
  <c r="BH544" i="2"/>
  <c r="BN544" i="2" l="1"/>
  <c r="BH545" i="2"/>
  <c r="BN545" i="2" l="1"/>
  <c r="BH546" i="2"/>
  <c r="BH547" i="2" l="1"/>
  <c r="BN546" i="2"/>
  <c r="BH548" i="2" l="1"/>
  <c r="BN547" i="2"/>
  <c r="BN548" i="2" l="1"/>
  <c r="BH549" i="2"/>
  <c r="BN549" i="2" l="1"/>
  <c r="BH550" i="2"/>
  <c r="BH551" i="2" l="1"/>
  <c r="BN550" i="2"/>
  <c r="BH552" i="2" l="1"/>
  <c r="BN551" i="2"/>
  <c r="BH553" i="2" l="1"/>
  <c r="BN552" i="2"/>
  <c r="BH554" i="2" l="1"/>
  <c r="BN553" i="2"/>
  <c r="BN554" i="2" l="1"/>
  <c r="BH555" i="2"/>
  <c r="BH556" i="2" l="1"/>
  <c r="BN555" i="2"/>
  <c r="BH557" i="2" l="1"/>
  <c r="BN556" i="2"/>
  <c r="BH558" i="2" l="1"/>
  <c r="BN557" i="2"/>
  <c r="BH559" i="2" l="1"/>
  <c r="BN558" i="2"/>
  <c r="BN559" i="2" l="1"/>
  <c r="BH560" i="2"/>
  <c r="BH561" i="2" l="1"/>
  <c r="BN560" i="2"/>
  <c r="BH562" i="2" l="1"/>
  <c r="BN561" i="2"/>
  <c r="BH563" i="2" l="1"/>
  <c r="BN562" i="2"/>
  <c r="BN563" i="2" l="1"/>
  <c r="BH564" i="2"/>
  <c r="BH565" i="2" l="1"/>
  <c r="BN564" i="2"/>
  <c r="BN565" i="2" l="1"/>
  <c r="BH566" i="2"/>
  <c r="BN566" i="2" l="1"/>
  <c r="BH567" i="2"/>
  <c r="BH568" i="2" l="1"/>
  <c r="BN567" i="2"/>
  <c r="BN568" i="2" l="1"/>
  <c r="BH569" i="2"/>
  <c r="BN569" i="2" l="1"/>
  <c r="BH570" i="2"/>
  <c r="BH571" i="2" l="1"/>
  <c r="BN570" i="2"/>
  <c r="BN571" i="2" l="1"/>
  <c r="BH572" i="2"/>
  <c r="BH573" i="2" l="1"/>
  <c r="BN572" i="2"/>
  <c r="BN573" i="2" l="1"/>
  <c r="BH574" i="2"/>
  <c r="BH575" i="2" l="1"/>
  <c r="BN574" i="2"/>
  <c r="BN575" i="2" l="1"/>
  <c r="BH576" i="2"/>
  <c r="BH577" i="2" l="1"/>
  <c r="BN576" i="2"/>
  <c r="BN577" i="2" l="1"/>
  <c r="BH578" i="2"/>
  <c r="BH579" i="2" l="1"/>
  <c r="BN578" i="2"/>
  <c r="BH580" i="2" l="1"/>
  <c r="BN579" i="2"/>
  <c r="BN580" i="2" l="1"/>
  <c r="BH581" i="2"/>
  <c r="BH582" i="2" l="1"/>
  <c r="BN581" i="2"/>
  <c r="BN582" i="2" l="1"/>
  <c r="BH583" i="2"/>
  <c r="BH584" i="2" l="1"/>
  <c r="BN583" i="2"/>
  <c r="BH585" i="2" l="1"/>
  <c r="BN584" i="2"/>
  <c r="BH586" i="2" l="1"/>
  <c r="BN585" i="2"/>
  <c r="BH587" i="2" l="1"/>
  <c r="BN586" i="2"/>
  <c r="BH588" i="2" l="1"/>
  <c r="BN587" i="2"/>
  <c r="BN588" i="2" l="1"/>
  <c r="BH589" i="2"/>
  <c r="BN589" i="2" l="1"/>
  <c r="BH590" i="2"/>
  <c r="BN590" i="2" l="1"/>
  <c r="BH591" i="2"/>
  <c r="BH592" i="2" l="1"/>
  <c r="BN591" i="2"/>
  <c r="BN592" i="2" l="1"/>
  <c r="BH593" i="2"/>
  <c r="BN593" i="2" l="1"/>
  <c r="BH594" i="2"/>
  <c r="BH595" i="2" l="1"/>
  <c r="BN594" i="2"/>
  <c r="BH596" i="2" l="1"/>
  <c r="BN595" i="2"/>
  <c r="BN596" i="2" l="1"/>
  <c r="BH597" i="2"/>
  <c r="BH598" i="2" l="1"/>
  <c r="BN597" i="2"/>
  <c r="BN598" i="2" l="1"/>
  <c r="BH599" i="2"/>
  <c r="BN599" i="2" l="1"/>
  <c r="BH600" i="2"/>
  <c r="BN600" i="2" l="1"/>
  <c r="BH601" i="2"/>
  <c r="BN601" i="2" l="1"/>
  <c r="BH602" i="2"/>
  <c r="BH603" i="2" l="1"/>
  <c r="BN602" i="2"/>
  <c r="BH604" i="2" l="1"/>
  <c r="BN603" i="2"/>
  <c r="BN604" i="2" l="1"/>
  <c r="BH605" i="2"/>
  <c r="BH606" i="2" l="1"/>
  <c r="BN605" i="2"/>
  <c r="BN606" i="2" l="1"/>
  <c r="BH607" i="2"/>
  <c r="BN607" i="2" l="1"/>
  <c r="BH608" i="2"/>
  <c r="BN608" i="2" l="1"/>
  <c r="BH609" i="2"/>
  <c r="BN609" i="2" l="1"/>
  <c r="BH610" i="2"/>
  <c r="BN610" i="2" l="1"/>
  <c r="BH611" i="2"/>
  <c r="BH612" i="2" l="1"/>
  <c r="BN611" i="2"/>
  <c r="BN612" i="2" l="1"/>
  <c r="BH613" i="2"/>
  <c r="BH614" i="2" l="1"/>
  <c r="BN613" i="2"/>
  <c r="BN614" i="2" l="1"/>
  <c r="BH615" i="2"/>
  <c r="BH616" i="2" l="1"/>
  <c r="BN615" i="2"/>
  <c r="BN616" i="2" l="1"/>
  <c r="BH617" i="2"/>
  <c r="BN617" i="2" l="1"/>
  <c r="BH618" i="2"/>
  <c r="BH619" i="2" l="1"/>
  <c r="BN618" i="2"/>
  <c r="BN619" i="2" l="1"/>
  <c r="BH620" i="2"/>
  <c r="BH621" i="2" l="1"/>
  <c r="BN620" i="2"/>
  <c r="BN621" i="2" l="1"/>
  <c r="BH622" i="2"/>
  <c r="BN622" i="2" l="1"/>
  <c r="BH623" i="2"/>
  <c r="BH624" i="2" l="1"/>
  <c r="BN623" i="2"/>
  <c r="BN624" i="2" l="1"/>
  <c r="BH625" i="2"/>
  <c r="BH626" i="2" l="1"/>
  <c r="BH627" i="2" s="1"/>
  <c r="BN625" i="2"/>
  <c r="BN627" i="2" l="1"/>
  <c r="BH628" i="2"/>
  <c r="BN626" i="2"/>
  <c r="BN628" i="2" l="1"/>
  <c r="BH629" i="2"/>
  <c r="BH630" i="2" s="1"/>
  <c r="BH631" i="2" s="1"/>
  <c r="BH632" i="2" l="1"/>
  <c r="BH633" i="2" s="1"/>
  <c r="BH634" i="2" s="1"/>
  <c r="BH635" i="2" s="1"/>
  <c r="BH636" i="2" s="1"/>
  <c r="BN631" i="2"/>
  <c r="BN630" i="2"/>
  <c r="BN629" i="2"/>
  <c r="BN636" i="2" l="1"/>
  <c r="BH637" i="2"/>
  <c r="BN637" i="2" s="1"/>
  <c r="BN635" i="2"/>
  <c r="BN634" i="2"/>
  <c r="BN633" i="2"/>
  <c r="BN632" i="2"/>
  <c r="BH640" i="2" l="1"/>
  <c r="BH642" i="2" s="1"/>
  <c r="BN640" i="2"/>
  <c r="BO640" i="2" s="1"/>
  <c r="BH644" i="2" l="1"/>
  <c r="BN644" i="2" s="1"/>
  <c r="BO644" i="2" s="1"/>
  <c r="BN642" i="2"/>
  <c r="BO642" i="2" s="1"/>
</calcChain>
</file>

<file path=xl/comments1.xml><?xml version="1.0" encoding="utf-8"?>
<comments xmlns="http://schemas.openxmlformats.org/spreadsheetml/2006/main">
  <authors>
    <author>turnquistp</author>
    <author>Warren County School District</author>
    <author>administrator</author>
  </authors>
  <commentList>
    <comment ref="O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EMHS  25,000
WAHS 250,000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34250 B &amp; G
15,000 TECH</t>
        </r>
      </text>
    </comment>
    <comment ref="AP6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Still owe HRLC approx. 21,000
Paid 6/9/11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other means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wo 0301.04 4,800
-3000 adjust
</t>
        </r>
      </text>
    </comment>
    <comment ref="E8" authorId="2">
      <text>
        <r>
          <rPr>
            <b/>
            <sz val="8"/>
            <color indexed="81"/>
            <rFont val="Tahoma"/>
            <family val="2"/>
          </rPr>
          <t>JPT:</t>
        </r>
        <r>
          <rPr>
            <sz val="8"/>
            <color indexed="81"/>
            <rFont val="Tahoma"/>
            <family val="2"/>
          </rPr>
          <t xml:space="preserve">
ARCHITECTS 42,045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out of environmental acct in gen fund
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10,000 TECH
34250 B &amp; G</t>
        </r>
      </text>
    </comment>
    <comment ref="BJ122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estimate
</t>
        </r>
      </text>
    </comment>
    <comment ref="BJ552" authorId="1">
      <text>
        <r>
          <rPr>
            <b/>
            <sz val="8"/>
            <color indexed="81"/>
            <rFont val="Tahoma"/>
            <family val="2"/>
          </rPr>
          <t>Warren County School District:</t>
        </r>
        <r>
          <rPr>
            <sz val="8"/>
            <color indexed="81"/>
            <rFont val="Tahoma"/>
            <family val="2"/>
          </rPr>
          <t xml:space="preserve">
Journal Entry #JE11-54 entered by B. Cook.
</t>
        </r>
      </text>
    </comment>
  </commentList>
</comments>
</file>

<file path=xl/comments2.xml><?xml version="1.0" encoding="utf-8"?>
<comments xmlns="http://schemas.openxmlformats.org/spreadsheetml/2006/main">
  <authors>
    <author>turnquistp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turnquistp:</t>
        </r>
        <r>
          <rPr>
            <sz val="8"/>
            <color indexed="81"/>
            <rFont val="Tahoma"/>
            <family val="2"/>
          </rPr>
          <t xml:space="preserve">
paid by bond
</t>
        </r>
      </text>
    </comment>
  </commentList>
</comments>
</file>

<file path=xl/sharedStrings.xml><?xml version="1.0" encoding="utf-8"?>
<sst xmlns="http://schemas.openxmlformats.org/spreadsheetml/2006/main" count="994" uniqueCount="474">
  <si>
    <t>Date</t>
  </si>
  <si>
    <t>Description</t>
  </si>
  <si>
    <t>Balance</t>
  </si>
  <si>
    <t>B&amp;G</t>
  </si>
  <si>
    <t>Tech</t>
  </si>
  <si>
    <t>Balances</t>
  </si>
  <si>
    <t>Running</t>
  </si>
  <si>
    <t>Deposits (+)</t>
  </si>
  <si>
    <t>Checks (-)</t>
  </si>
  <si>
    <t>Deposit-Specs</t>
  </si>
  <si>
    <t>Auction-Lander</t>
  </si>
  <si>
    <t>Interest-July</t>
  </si>
  <si>
    <t>Interest-August</t>
  </si>
  <si>
    <t>Reimbursement</t>
  </si>
  <si>
    <t>Deposit-Grant</t>
  </si>
  <si>
    <t>Interest-Sept</t>
  </si>
  <si>
    <t>Transfer</t>
  </si>
  <si>
    <t>Interest-Oct</t>
  </si>
  <si>
    <t>Interest-Nov</t>
  </si>
  <si>
    <t>Interest-Dec</t>
  </si>
  <si>
    <t>Sprint-E Rate</t>
  </si>
  <si>
    <t>Interest-Jan</t>
  </si>
  <si>
    <t>Tower Eng-Refund</t>
  </si>
  <si>
    <t>Interest-Feb</t>
  </si>
  <si>
    <t>Dobson-E Rate</t>
  </si>
  <si>
    <t>Gateway</t>
  </si>
  <si>
    <t>Interest-March</t>
  </si>
  <si>
    <t>AT &amp; T - E Rate</t>
  </si>
  <si>
    <t>Interest-April</t>
  </si>
  <si>
    <t>Emerald Data</t>
  </si>
  <si>
    <t>Interest-May</t>
  </si>
  <si>
    <t>Deposit-N. Warren</t>
  </si>
  <si>
    <t>Interest - June</t>
  </si>
  <si>
    <t>CD-National Cty</t>
  </si>
  <si>
    <t>Interest - August</t>
  </si>
  <si>
    <t>Jamestown Roofing</t>
  </si>
  <si>
    <t>Tower Engineer</t>
  </si>
  <si>
    <t>ASCC Inc.</t>
  </si>
  <si>
    <t>Interest - Sep</t>
  </si>
  <si>
    <t>Verizon-E Rate</t>
  </si>
  <si>
    <t>House Purch - SSElC</t>
  </si>
  <si>
    <t>Audited Balance</t>
  </si>
  <si>
    <t>Interest - October</t>
  </si>
  <si>
    <t>Gen Fund TRF</t>
  </si>
  <si>
    <t>Interest - July</t>
  </si>
  <si>
    <t>CD Interest</t>
  </si>
  <si>
    <t>E-RATE (AT&amp;T)</t>
  </si>
  <si>
    <t>Interest - Dec</t>
  </si>
  <si>
    <t>Bid Fees</t>
  </si>
  <si>
    <t>Interest - Jan</t>
  </si>
  <si>
    <t>E-RATE</t>
  </si>
  <si>
    <t>Interest - Feb</t>
  </si>
  <si>
    <t>Interest - Mar</t>
  </si>
  <si>
    <t>HF Lenz</t>
  </si>
  <si>
    <t>Interest - Apr</t>
  </si>
  <si>
    <t>WTW Architects</t>
  </si>
  <si>
    <t>Interest - May</t>
  </si>
  <si>
    <t>Deposit</t>
  </si>
  <si>
    <t>Northwest Service CO</t>
  </si>
  <si>
    <t>All State Restoration</t>
  </si>
  <si>
    <t>2005-2006</t>
  </si>
  <si>
    <t>2004-2005</t>
  </si>
  <si>
    <t>YTD 2006-2007</t>
  </si>
  <si>
    <t>Interest -August</t>
  </si>
  <si>
    <t>J</t>
  </si>
  <si>
    <t>Interest -September</t>
  </si>
  <si>
    <t>Kingsview Enterprises</t>
  </si>
  <si>
    <t>Deposit ACT 183 Grant</t>
  </si>
  <si>
    <t>West PA Net Inc,</t>
  </si>
  <si>
    <t>Urban Engineers</t>
  </si>
  <si>
    <t>Northwest Service Company</t>
  </si>
  <si>
    <t>Keystone Electric</t>
  </si>
  <si>
    <t>2004 OTHER TAB</t>
  </si>
  <si>
    <t>COST</t>
  </si>
  <si>
    <t>NET COST</t>
  </si>
  <si>
    <t>BALANCE</t>
  </si>
  <si>
    <t>PAYMENTS</t>
  </si>
  <si>
    <t>NET ADJUSTMENT</t>
  </si>
  <si>
    <t>0508</t>
  </si>
  <si>
    <t>0604</t>
  </si>
  <si>
    <t>0602</t>
  </si>
  <si>
    <t>0601</t>
  </si>
  <si>
    <t>Audit adjustment net due from Gen Fund</t>
  </si>
  <si>
    <t>&lt;--AGREES TO AUDIT</t>
  </si>
  <si>
    <t>Capital Reserve Account Activity</t>
  </si>
  <si>
    <t>WARREN COUNTY SCHOOL DISTRICT</t>
  </si>
  <si>
    <t>SAMHS BLEACHERS</t>
  </si>
  <si>
    <t>APPROVED</t>
  </si>
  <si>
    <t>0703</t>
  </si>
  <si>
    <t>0609</t>
  </si>
  <si>
    <t>0702</t>
  </si>
  <si>
    <t>0704</t>
  </si>
  <si>
    <t>0705</t>
  </si>
  <si>
    <t>CAPITAL RESERVE ENCUMBRANCE REPORT</t>
  </si>
  <si>
    <t xml:space="preserve">   AVAILABLE</t>
  </si>
  <si>
    <t xml:space="preserve">   ENCUMBERED</t>
  </si>
  <si>
    <t xml:space="preserve">    ENCUMBERED</t>
  </si>
  <si>
    <t xml:space="preserve">    AVAILABLE</t>
  </si>
  <si>
    <t xml:space="preserve">    PENDING BALANCE</t>
  </si>
  <si>
    <t xml:space="preserve">         PENDING BALANCE</t>
  </si>
  <si>
    <t>ERATE</t>
  </si>
  <si>
    <t>Interest -October</t>
  </si>
  <si>
    <t>Interest -November</t>
  </si>
  <si>
    <t>PENDING BOARD BID APPROVAL</t>
  </si>
  <si>
    <t xml:space="preserve">Keystone Electric </t>
  </si>
  <si>
    <t>PROJ#</t>
  </si>
  <si>
    <t>DESCRIPTION</t>
  </si>
  <si>
    <t>SCRAP METAL</t>
  </si>
  <si>
    <t>AVE EMERG GENERATOR SERVER ROOM KEYSTONE ELECT</t>
  </si>
  <si>
    <t>Wm T Spaeder Co, Inc.</t>
  </si>
  <si>
    <t>0502</t>
  </si>
  <si>
    <t>ADJUST</t>
  </si>
  <si>
    <t>CONTR DATE</t>
  </si>
  <si>
    <t>NET AMOUNT</t>
  </si>
  <si>
    <t>Interest - Nov</t>
  </si>
  <si>
    <t>Interest -December</t>
  </si>
  <si>
    <t>2006-2007 GF Budget Allocation</t>
  </si>
  <si>
    <t>cross foot</t>
  </si>
  <si>
    <t xml:space="preserve">EMHS FIRE ALARM NORTHWEST SERVICE CO </t>
  </si>
  <si>
    <t xml:space="preserve">BWMS  EXTERIOR MASONRY ALLSTATE RESTORATION </t>
  </si>
  <si>
    <t>0401</t>
  </si>
  <si>
    <t xml:space="preserve">WAHS ROOF JMST ROOFING </t>
  </si>
  <si>
    <t>EMHS  SEWAGE TR PLAN,  0602 ALARM SYSTEM 9,318.00 HF LENS.</t>
  </si>
  <si>
    <t>0602, 0508</t>
  </si>
  <si>
    <t>EMHS SEWAGE TREATMENT PLANT KEYSTONE ELECT</t>
  </si>
  <si>
    <t xml:space="preserve">EMHS  SEWAGE TREATMENT PLANT WM T SPAEDER CO INC,  </t>
  </si>
  <si>
    <t>SSELC PARK LOT, URBAN ENGINRS OF ERIE , &amp; HRLC</t>
  </si>
  <si>
    <t xml:space="preserve">SSELC   PARKING  LOT, KINGVVIEW ENTERPRISES          </t>
  </si>
  <si>
    <t>BWMS, EMHS, SAMHS, WCCC, WAHS, RES,  SECURITY SYSTEM UPGRADE   HF LENZ</t>
  </si>
  <si>
    <t>SGES VENTILATION SYSTEM, RADON OF ERIE</t>
  </si>
  <si>
    <t>WCCC WELD LAB ADDITION</t>
  </si>
  <si>
    <t>WAHS  &amp; EMHS EXTERNAL ELECT UPGRADE</t>
  </si>
  <si>
    <t>0701</t>
  </si>
  <si>
    <t>WCCC &amp; SAMHS FIRE ALARM UPGRADE</t>
  </si>
  <si>
    <t>0709</t>
  </si>
  <si>
    <t>WAHS, YEMS, YAHS, &amp; EMHS    TECH ED LAB PROJECT</t>
  </si>
  <si>
    <t xml:space="preserve">    PENDING BOARD BID APPROVAL</t>
  </si>
  <si>
    <t>CANCELLED</t>
  </si>
  <si>
    <t>HF Lenz (701)</t>
  </si>
  <si>
    <t>HF Lenz (703)</t>
  </si>
  <si>
    <t>HF Lenz (704)</t>
  </si>
  <si>
    <t>Interest - January</t>
  </si>
  <si>
    <t>Interest - February</t>
  </si>
  <si>
    <t>Interest - March</t>
  </si>
  <si>
    <t>MASTER FACILITIES PLAN  Studio Z Architects</t>
  </si>
  <si>
    <t xml:space="preserve">MASTER FACILITIES PLAN </t>
  </si>
  <si>
    <t>Interest - April</t>
  </si>
  <si>
    <t>Prints &amp; More by Holy (0704)</t>
  </si>
  <si>
    <t xml:space="preserve">Sheffield Township Spvrs (0709) </t>
  </si>
  <si>
    <t>Northwest Service CO (0704)</t>
  </si>
  <si>
    <t>Studio Z Architects (MFP)</t>
  </si>
  <si>
    <t>FDK</t>
  </si>
  <si>
    <t>TECHNOLOGY--&gt;</t>
  </si>
  <si>
    <t>H.F. Lenz  (0704) EMHS</t>
  </si>
  <si>
    <t>H.F. Lenz  (0704) WAHS</t>
  </si>
  <si>
    <r>
      <t xml:space="preserve">H.F. Lenz  (0704) </t>
    </r>
    <r>
      <rPr>
        <b/>
        <sz val="11"/>
        <rFont val="Arial Narrow"/>
        <family val="2"/>
      </rPr>
      <t>WCCC/ SAMHS</t>
    </r>
  </si>
  <si>
    <r>
      <t xml:space="preserve">H.F. Lenz  (0703) </t>
    </r>
    <r>
      <rPr>
        <b/>
        <sz val="11"/>
        <rFont val="Arial Narrow"/>
        <family val="2"/>
      </rPr>
      <t>SECURITY SYS</t>
    </r>
  </si>
  <si>
    <t>YTD 2007-2008</t>
  </si>
  <si>
    <t>2006-2007 DEPOSITS</t>
  </si>
  <si>
    <t>2006-2007 DISBURSEMENTS</t>
  </si>
  <si>
    <t>2007-2008 DISBURSEMENTS</t>
  </si>
  <si>
    <t>Life Safety (0701.4)</t>
  </si>
  <si>
    <t>Hewlett Packard Company</t>
  </si>
  <si>
    <t>Government Connection</t>
  </si>
  <si>
    <t>Lancaster Lebanon IU 13</t>
  </si>
  <si>
    <t>H.F. Lenz (0701) WCCC SAMHS</t>
  </si>
  <si>
    <t>RE MICHAEL</t>
  </si>
  <si>
    <t>Bickmire Trucking Co (0705)</t>
  </si>
  <si>
    <t>Rabe Environmental Sys (0705)</t>
  </si>
  <si>
    <t>Birkmire Trucking (0705)</t>
  </si>
  <si>
    <t>Paul Zipple, RA LLC</t>
  </si>
  <si>
    <t>Keystone Electric (0705.2)</t>
  </si>
  <si>
    <t>Northwest Service Company (0704.4)</t>
  </si>
  <si>
    <t>Hallgren, Restifo, Loop &amp; Coughlin (0301.03)</t>
  </si>
  <si>
    <t>Daniel Dancu, IDA, LLC</t>
  </si>
  <si>
    <t>in june</t>
  </si>
  <si>
    <t>ESTIMATE FOR BANK ERROR</t>
  </si>
  <si>
    <t>0507, 507R</t>
  </si>
  <si>
    <t xml:space="preserve"> BWMS, WAHS, EMHS  WINDOW REPLACEMENT WTW ARCHITECTS</t>
  </si>
  <si>
    <t>James P. Hunter PE, PLS</t>
  </si>
  <si>
    <t>OTHER</t>
  </si>
  <si>
    <t>Gov Connection</t>
  </si>
  <si>
    <t>H.F. Lenz</t>
  </si>
  <si>
    <t>Innovative Construction &amp; Mechanical LLC</t>
  </si>
  <si>
    <t>October Interest</t>
  </si>
  <si>
    <t>Russell Standard</t>
  </si>
  <si>
    <t>0714</t>
  </si>
  <si>
    <t>Parking Lot Improvement Project</t>
  </si>
  <si>
    <t>PARKING LOT IMPROVEMENT PROJECT</t>
  </si>
  <si>
    <t>Al Cox &amp; Family-PES Auction</t>
  </si>
  <si>
    <t>Verizon-Erate</t>
  </si>
  <si>
    <t>Stone Consulting &amp; Design</t>
  </si>
  <si>
    <t>December Interest</t>
  </si>
  <si>
    <t>One Communications-Erate</t>
  </si>
  <si>
    <t>January Interest</t>
  </si>
  <si>
    <t>Keystone Electric (0705.02)</t>
  </si>
  <si>
    <t>HRLC Architects (0705)</t>
  </si>
  <si>
    <t>R.E. Michael Co., Inc.</t>
  </si>
  <si>
    <t>HRLC Architects (0702)</t>
  </si>
  <si>
    <t>Innovative Construction &amp; Mechanical LLC (0705)</t>
  </si>
  <si>
    <t>Transfer from General Fund</t>
  </si>
  <si>
    <t>Deposit-Sale of Jefferson Elementary</t>
  </si>
  <si>
    <t>TranSystems</t>
  </si>
  <si>
    <t>Watt Office Supply</t>
  </si>
  <si>
    <t>February Interest/Dividends</t>
  </si>
  <si>
    <t>March Dividends</t>
  </si>
  <si>
    <t>0715</t>
  </si>
  <si>
    <t>H.F. Lenz Company</t>
  </si>
  <si>
    <t>0804</t>
  </si>
  <si>
    <t>TECH ED LAB AIR CONDITIONING</t>
  </si>
  <si>
    <t>DeJong</t>
  </si>
  <si>
    <t>0805</t>
  </si>
  <si>
    <t>Deposit-Expenses to PDE Tech Grant</t>
  </si>
  <si>
    <t>Deposit-Verizon eRate</t>
  </si>
  <si>
    <t>Deposit-Bid Documents</t>
  </si>
  <si>
    <t>Specialized Flashings</t>
  </si>
  <si>
    <t>0802</t>
  </si>
  <si>
    <t>Indoor Air Technologies, Inc.</t>
  </si>
  <si>
    <t>MDIA</t>
  </si>
  <si>
    <t>Segel &amp; Son Scrap Metal</t>
  </si>
  <si>
    <t>April Dividends</t>
  </si>
  <si>
    <t>May Dividends</t>
  </si>
  <si>
    <t>June Dividends</t>
  </si>
  <si>
    <t>Seo Kwang Korean Presby.-Furniture</t>
  </si>
  <si>
    <t>Rabe Environmental Systems</t>
  </si>
  <si>
    <t>Perry Construction Group, Inc.</t>
  </si>
  <si>
    <t>WAHS CURTAIN WALL REPLACEMENT</t>
  </si>
  <si>
    <t>Fiske &amp; Sons, Inc.</t>
  </si>
  <si>
    <t>A.W. Farrell &amp; Son, Inc.</t>
  </si>
  <si>
    <t>SAMHS &amp; YHS RE-ROOFING</t>
  </si>
  <si>
    <t>0811</t>
  </si>
  <si>
    <t>YTD 2008-2009</t>
  </si>
  <si>
    <t>2008-2009 DEPOSITS</t>
  </si>
  <si>
    <t>2007-2008 DEPOSITS</t>
  </si>
  <si>
    <t>2008-2009 DISBURSEMENTS</t>
  </si>
  <si>
    <t>USAC-Erate</t>
  </si>
  <si>
    <t>Rabe Environmental Services</t>
  </si>
  <si>
    <t>Deposit-Settlement/Bid Docs.</t>
  </si>
  <si>
    <t>Keith White Excavating</t>
  </si>
  <si>
    <t>0803</t>
  </si>
  <si>
    <t>Bruce &amp; Merrilees Electric Co.</t>
  </si>
  <si>
    <t>July Dividends</t>
  </si>
  <si>
    <t>August Dividends</t>
  </si>
  <si>
    <t>September Dividends</t>
  </si>
  <si>
    <t>EMHS Flashing Lights &amp; Static Signs</t>
  </si>
  <si>
    <t>SAMHS &amp; YHS Re-Roofing</t>
  </si>
  <si>
    <t>BWMS Exterior Masonry Re-Pointing Phase III</t>
  </si>
  <si>
    <t>0807</t>
  </si>
  <si>
    <t>WAHS CURTAIN WALL REPLACEMENTS</t>
  </si>
  <si>
    <t>Tech Ed Lab Air Conditioning</t>
  </si>
  <si>
    <t>WAHS Curtain Wall Replacements</t>
  </si>
  <si>
    <t>0809</t>
  </si>
  <si>
    <t>SES Storage Demolition</t>
  </si>
  <si>
    <t>EMHS FLASHING LIGHTS &amp; STATIC SIGNS</t>
  </si>
  <si>
    <t>MASTER FACILITY PLAN</t>
  </si>
  <si>
    <t>BWMS EXTERIOR MASONRY RE-POINTING PHASE III</t>
  </si>
  <si>
    <t>SES STORAGE DEMOLITION</t>
  </si>
  <si>
    <t>CENTRAL ATTENDANCE AREA FDK</t>
  </si>
  <si>
    <t>HF Lenz Company (0703)</t>
  </si>
  <si>
    <t>Master Facilities Plan</t>
  </si>
  <si>
    <t>Deposit-Erate</t>
  </si>
  <si>
    <t>HRLC Architects</t>
  </si>
  <si>
    <t>Windstream Corp-Erate</t>
  </si>
  <si>
    <t>10/31/08</t>
  </si>
  <si>
    <t>October Dividends</t>
  </si>
  <si>
    <t>November Dividends</t>
  </si>
  <si>
    <t>12/31/08</t>
  </si>
  <si>
    <t>December Dividends</t>
  </si>
  <si>
    <t>JJ</t>
  </si>
  <si>
    <t>0901</t>
  </si>
  <si>
    <t>0902</t>
  </si>
  <si>
    <t>0903</t>
  </si>
  <si>
    <t>WCCC WELDING SHOP RENOVATION</t>
  </si>
  <si>
    <t>EMHS &amp; YAHS SCOREBOARDS</t>
  </si>
  <si>
    <t>January Dividends</t>
  </si>
  <si>
    <t>Keystone Electirc</t>
  </si>
  <si>
    <t>Deposit-Sale of Equipment</t>
  </si>
  <si>
    <t>Deposit-Segel &amp; Son</t>
  </si>
  <si>
    <t xml:space="preserve">Life Safety   </t>
  </si>
  <si>
    <t>WCSD Cafeteria Fund</t>
  </si>
  <si>
    <t>0904</t>
  </si>
  <si>
    <t>0905</t>
  </si>
  <si>
    <t>DISTRICT-WIDE INTERIOR LIGHTING UPGRADES</t>
  </si>
  <si>
    <t>SES, SSELC, SGES FIRE ALARM UPGRADES</t>
  </si>
  <si>
    <t>SGES, SSELC &amp; SES FIRE ALARM UPGRADES</t>
  </si>
  <si>
    <t>Deposit-Follett Ed. Serv.</t>
  </si>
  <si>
    <t>Deposit-Budgetext Corp.</t>
  </si>
  <si>
    <t>Life Safety</t>
  </si>
  <si>
    <t>February Dividends</t>
  </si>
  <si>
    <t>Warren Sports Boosters</t>
  </si>
  <si>
    <t>Randy &amp; Leslie Pierce</t>
  </si>
  <si>
    <t>Prints &amp; More by Holly</t>
  </si>
  <si>
    <t>YTD 2009-2010</t>
  </si>
  <si>
    <t>2009-2010 DISBURSEMENTS</t>
  </si>
  <si>
    <t>2009-2010 DEPOSITS</t>
  </si>
  <si>
    <t xml:space="preserve">Bickmire Trucking Co </t>
  </si>
  <si>
    <t>HIGH SCHOOL FEASIBILITY STUDY</t>
  </si>
  <si>
    <t>HIGH SCHOOL FEASIBIILITY STUDY</t>
  </si>
  <si>
    <t>Stapleford &amp; Byham, LLC</t>
  </si>
  <si>
    <t>SMARTBOARDS</t>
  </si>
  <si>
    <t>Electro-Mech Scoreboard Co.</t>
  </si>
  <si>
    <t>Hull Electric</t>
  </si>
  <si>
    <t>PLGIT 179.06 Series 2002</t>
  </si>
  <si>
    <t>PLGIT 179.06 Series 2004</t>
  </si>
  <si>
    <t>PLGIT 179.08 Series 2003</t>
  </si>
  <si>
    <t>Deposit-Perry Construction</t>
  </si>
  <si>
    <t xml:space="preserve">Al Cox &amp; Family </t>
  </si>
  <si>
    <t>Building Specialties</t>
  </si>
  <si>
    <t>The Hite Company</t>
  </si>
  <si>
    <t>Kimball Environmental</t>
  </si>
  <si>
    <t>Scott Electric</t>
  </si>
  <si>
    <t>Warren Glass &amp; Parts</t>
  </si>
  <si>
    <t>Nelson Hauling</t>
  </si>
  <si>
    <t xml:space="preserve">James P. Hunter   </t>
  </si>
  <si>
    <t>NCB Visa</t>
  </si>
  <si>
    <t>Howe's True Value</t>
  </si>
  <si>
    <t>GovConnection</t>
  </si>
  <si>
    <t>WCCC WELDING SHOP UPGRADES</t>
  </si>
  <si>
    <t>Smartsolution Technologies</t>
  </si>
  <si>
    <t>Weber Electric Supply</t>
  </si>
  <si>
    <t>Northwester Roofing Co.</t>
  </si>
  <si>
    <t>Mazza Mechanical Services</t>
  </si>
  <si>
    <t>Bickmire Trucking Co</t>
  </si>
  <si>
    <t>McLaughlin Construction Company</t>
  </si>
  <si>
    <t>Architectural Window Concepts</t>
  </si>
  <si>
    <t>SGES WINDOW REPLACEMENTS</t>
  </si>
  <si>
    <t>Keystone Electric Construction</t>
  </si>
  <si>
    <t>Remco Construction Company</t>
  </si>
  <si>
    <t>City of Warren</t>
  </si>
  <si>
    <t>Amark Environmental</t>
  </si>
  <si>
    <t>Bickmire Trucking Company</t>
  </si>
  <si>
    <t>Playing Surface Solutions, Inc.</t>
  </si>
  <si>
    <t>Bickmire Trucking</t>
  </si>
  <si>
    <t>CONTAINER</t>
  </si>
  <si>
    <t>Suit-Kote</t>
  </si>
  <si>
    <t>Allegheny Electric Services</t>
  </si>
  <si>
    <t>H.H. Rauh Contracting</t>
  </si>
  <si>
    <t>0908</t>
  </si>
  <si>
    <t>DEMOLITION</t>
  </si>
  <si>
    <t xml:space="preserve">Hallgren, Restifo, Loop &amp; Coughlin </t>
  </si>
  <si>
    <t xml:space="preserve">Birkmire Trucking </t>
  </si>
  <si>
    <t>Friends of Warren Basketball</t>
  </si>
  <si>
    <t>Birkmire Trucking</t>
  </si>
  <si>
    <t>Dept. of Environmental Protection</t>
  </si>
  <si>
    <t>James P. Hunter Associates</t>
  </si>
  <si>
    <t>WCCC PAVING PROJECT</t>
  </si>
  <si>
    <t>DeJong-Richter</t>
  </si>
  <si>
    <t>Birkmire Trucking Co.</t>
  </si>
  <si>
    <t>Erie Appraisal Associates</t>
  </si>
  <si>
    <t>Sammartino &amp; Stout, Inc.</t>
  </si>
  <si>
    <t>Transfer from Athletics</t>
  </si>
  <si>
    <t>James P. Hunter</t>
  </si>
  <si>
    <t>ANDERSON PROPERTY SURVEY</t>
  </si>
  <si>
    <t>Aluminum Athletic Equipment</t>
  </si>
  <si>
    <t>HIGH JUMP PAD</t>
  </si>
  <si>
    <t>WAHS CURAIN WALL REPLACEMENT</t>
  </si>
  <si>
    <t>Community Foundation</t>
  </si>
  <si>
    <t>South One Supply</t>
  </si>
  <si>
    <t>FLOORING</t>
  </si>
  <si>
    <t>John Anderson Construction</t>
  </si>
  <si>
    <t>1003</t>
  </si>
  <si>
    <t>Chambers Design Associates</t>
  </si>
  <si>
    <t>PLEASANT TWPRENOVATION</t>
  </si>
  <si>
    <t>BWMS/NFG PROPERTY</t>
  </si>
  <si>
    <t>0909</t>
  </si>
  <si>
    <t>YHS TRACK STABILIZATION</t>
  </si>
  <si>
    <t>1005</t>
  </si>
  <si>
    <t>1004</t>
  </si>
  <si>
    <t>YHS BOILER REPLACEMENTS</t>
  </si>
  <si>
    <t>SAMHS ROOF REPLACEMENT</t>
  </si>
  <si>
    <t>VARIOUS PROJECTS</t>
  </si>
  <si>
    <t>YHS TRACK</t>
  </si>
  <si>
    <t>0910</t>
  </si>
  <si>
    <t>EHS TRACK</t>
  </si>
  <si>
    <t>Swan Painting Inc.</t>
  </si>
  <si>
    <t>1001</t>
  </si>
  <si>
    <t>PAINTING</t>
  </si>
  <si>
    <t>PAINTING, BWMS,YEMS, YHS</t>
  </si>
  <si>
    <t>PAINTING, BWMS, YEMS, YHS</t>
  </si>
  <si>
    <t>Deposit-Dale McNett/WCCC</t>
  </si>
  <si>
    <t>Deposit-Kylander Oil/WCCC</t>
  </si>
  <si>
    <t>CLOSING/J. ANDERSON PROPERTY</t>
  </si>
  <si>
    <t>FLOORING/VARIOUS SCHOOLS</t>
  </si>
  <si>
    <t>BWMS DRIVE</t>
  </si>
  <si>
    <t>EDUCATIONAL SPECIFICATIONS EHS</t>
  </si>
  <si>
    <t>2010-2011 DEPOSITS</t>
  </si>
  <si>
    <t>2010-2011 DISBURSEMENTS</t>
  </si>
  <si>
    <t>YTD 2010-2011</t>
  </si>
  <si>
    <t>Werner &amp; Co.-Rebate</t>
  </si>
  <si>
    <t>Scobell Co., Inc.</t>
  </si>
  <si>
    <t>1007</t>
  </si>
  <si>
    <t>BWMS WINDOW REP:ACEMENTS</t>
  </si>
  <si>
    <t>BWMS WINDOW REPLACEMENTS</t>
  </si>
  <si>
    <t>1006</t>
  </si>
  <si>
    <t>PLEASANT TOWNSHIP PROJECT</t>
  </si>
  <si>
    <t>PLEASANT TOWNSHIP</t>
  </si>
  <si>
    <t>WestPAnet, inc.-Erate</t>
  </si>
  <si>
    <t>Cox's Auction House</t>
  </si>
  <si>
    <t>1008</t>
  </si>
  <si>
    <t>BWMS WINDOW REPLACEMENT</t>
  </si>
  <si>
    <t>YHS BOILER REPLACEMENT</t>
  </si>
  <si>
    <t xml:space="preserve"> YHS BOILER REPLACEMENT</t>
  </si>
  <si>
    <t>YHS DOMESTIC HOT WATER BOILER</t>
  </si>
  <si>
    <t>Lost Key</t>
  </si>
  <si>
    <t>Technology Exchange</t>
  </si>
  <si>
    <t>BWMS WINDO REPLACEMENTS</t>
  </si>
  <si>
    <t>1103</t>
  </si>
  <si>
    <t>BWMS DRIVEWAY</t>
  </si>
  <si>
    <t>1101</t>
  </si>
  <si>
    <t>Adj. Spreadsheet to Ledger</t>
  </si>
  <si>
    <t>CONTRACTOR CONTRACT</t>
  </si>
  <si>
    <t>1102</t>
  </si>
  <si>
    <t>SAMHS STORAGE SHED</t>
  </si>
  <si>
    <t>ARCHITECT/ ENGINEER/ PRINTS</t>
  </si>
  <si>
    <t>Transfer 10/11 Allocation fr. GF</t>
  </si>
  <si>
    <t>Transfer 09/10 Allocation fr. GF.</t>
  </si>
  <si>
    <t>William Spaeder</t>
  </si>
  <si>
    <t>HRLC ARCHITECTS (604)</t>
  </si>
  <si>
    <t>HRLC ARCHITECTS (601)</t>
  </si>
  <si>
    <t>McLaughling Construction Co.</t>
  </si>
  <si>
    <t>Transfer to GF for Server Farm</t>
  </si>
  <si>
    <t>April Service Charge</t>
  </si>
  <si>
    <t>YHS HOT WATER BOILER REPLACEMENT</t>
  </si>
  <si>
    <t>SAMHS STORAGE BUILDING</t>
  </si>
  <si>
    <t>AEC Group Inc.</t>
  </si>
  <si>
    <t>DATA CENTER UPGRADE</t>
  </si>
  <si>
    <t>TECHNOLOGY</t>
  </si>
  <si>
    <t>May Service Charge</t>
  </si>
  <si>
    <t>Sungard Public Sector</t>
  </si>
  <si>
    <t>SUMMER PROJECTS</t>
  </si>
  <si>
    <t>B&amp;G SUMMER PROJECTS</t>
  </si>
  <si>
    <t>H.H Rauh Contracting Co.</t>
  </si>
  <si>
    <t>INSTALLATIONS SERVICES</t>
  </si>
  <si>
    <t>Zito Media Communications</t>
  </si>
  <si>
    <t>INSTALLATION AND TRANSPORT FEE</t>
  </si>
  <si>
    <t>July Service Charge</t>
  </si>
  <si>
    <t>Gaggle</t>
  </si>
  <si>
    <t>EMAIL SERVICE</t>
  </si>
  <si>
    <t>FLOORING AT SAMHS</t>
  </si>
  <si>
    <t>August Service Charge</t>
  </si>
  <si>
    <t>FINPLUS UPGRADE</t>
  </si>
  <si>
    <t>FLOORING AT WAHS</t>
  </si>
  <si>
    <t>FLOOR REPAIR AT WAHS/YEMS</t>
  </si>
  <si>
    <t>Fuller Building Maintenance</t>
  </si>
  <si>
    <t>PARKING LOT PAINTING</t>
  </si>
  <si>
    <t>Lake Shore Paving, Inc.</t>
  </si>
  <si>
    <t>BWMS PARKING LOT</t>
  </si>
  <si>
    <t>September Service Charge</t>
  </si>
  <si>
    <t>EMERGENCY TRANSFORMER REPLACEMENT</t>
  </si>
  <si>
    <t>October Service Charge</t>
  </si>
  <si>
    <t>Open Arc</t>
  </si>
  <si>
    <t>Commonwealth of Pennsylvania</t>
  </si>
  <si>
    <t>BWMS RENOVATION</t>
  </si>
  <si>
    <t>November Service Charge</t>
  </si>
  <si>
    <t>1107</t>
  </si>
  <si>
    <t>EMHS BOILER REPLACEMENT</t>
  </si>
  <si>
    <t>December Service Charge</t>
  </si>
  <si>
    <t>1106</t>
  </si>
  <si>
    <t>BMWS DRIVEWYA</t>
  </si>
  <si>
    <t>NETWORK</t>
  </si>
  <si>
    <t>BWMS DRIVEWEAY PROJECT</t>
  </si>
  <si>
    <t>MISC. PROJECTS</t>
  </si>
  <si>
    <t>SAHS OFFICE/WAHS STAIRWELL</t>
  </si>
  <si>
    <t>January Service Charge</t>
  </si>
  <si>
    <t>EMHS BOILER PROJECT</t>
  </si>
  <si>
    <t>EMHS/SGES BOILER REPAIRS</t>
  </si>
  <si>
    <t>February Service Charge</t>
  </si>
  <si>
    <t>Wells Fargo</t>
  </si>
  <si>
    <t>QZAB (TO BE REIMBURSED)</t>
  </si>
  <si>
    <t>March Service Charge</t>
  </si>
  <si>
    <t>Ohio Casualty</t>
  </si>
  <si>
    <t>WCCC TRANSFORMER</t>
  </si>
  <si>
    <t>Reimbursement for Damage</t>
  </si>
  <si>
    <t>April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</si>
</sst>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m/d/yy;@"/>
  </numFmts>
  <fonts count="52">
    <font>
      <sz val="10"/>
      <name val="Geneva"/>
    </font>
    <font>
      <sz val="10"/>
      <name val="Geneva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b/>
      <i/>
      <sz val="10"/>
      <name val="Bookman Old Style"/>
      <family val="1"/>
    </font>
    <font>
      <b/>
      <sz val="10"/>
      <name val="Bookman Old Style"/>
      <family val="1"/>
    </font>
    <font>
      <b/>
      <sz val="12"/>
      <color indexed="56"/>
      <name val="Bookman Old Style"/>
      <family val="1"/>
    </font>
    <font>
      <b/>
      <sz val="12"/>
      <color indexed="10"/>
      <name val="Bookman Old Style"/>
      <family val="1"/>
    </font>
    <font>
      <b/>
      <i/>
      <sz val="14"/>
      <name val="Bookman Old Style"/>
      <family val="1"/>
    </font>
    <font>
      <sz val="14"/>
      <name val="Bookman Old Style"/>
      <family val="1"/>
    </font>
    <font>
      <b/>
      <sz val="10"/>
      <color indexed="20"/>
      <name val="Bookman Old Style"/>
      <family val="1"/>
    </font>
    <font>
      <b/>
      <i/>
      <sz val="8"/>
      <color indexed="10"/>
      <name val="Bookman Old Style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Geneva"/>
    </font>
    <font>
      <sz val="8"/>
      <name val="Arial Narrow"/>
      <family val="2"/>
    </font>
    <font>
      <sz val="8"/>
      <name val="Bookman Old Style"/>
      <family val="1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strike/>
      <sz val="7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indexed="17"/>
      <name val="Arial Narrow"/>
      <family val="2"/>
    </font>
    <font>
      <b/>
      <sz val="12"/>
      <color indexed="56"/>
      <name val="Arial Narrow"/>
      <family val="2"/>
    </font>
    <font>
      <b/>
      <sz val="12"/>
      <color indexed="20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8"/>
      <name val="Bookman Old Style"/>
      <family val="1"/>
    </font>
    <font>
      <b/>
      <sz val="12"/>
      <color indexed="16"/>
      <name val="Arial"/>
      <family val="2"/>
    </font>
    <font>
      <sz val="12"/>
      <color indexed="16"/>
      <name val="Arial"/>
      <family val="2"/>
    </font>
    <font>
      <b/>
      <sz val="11"/>
      <name val="Geneva"/>
    </font>
    <font>
      <sz val="11"/>
      <name val="Geneva"/>
    </font>
    <font>
      <b/>
      <sz val="10"/>
      <color indexed="12"/>
      <name val="Arial Narrow"/>
      <family val="2"/>
    </font>
    <font>
      <b/>
      <sz val="9"/>
      <color indexed="12"/>
      <name val="Arial Narrow"/>
      <family val="2"/>
    </font>
    <font>
      <sz val="9"/>
      <name val="Bookman Old Style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 Narrow"/>
      <family val="2"/>
    </font>
    <font>
      <sz val="9"/>
      <color indexed="10"/>
      <name val="Arial Narrow"/>
      <family val="2"/>
    </font>
    <font>
      <b/>
      <sz val="6"/>
      <name val="Arial Narrow"/>
      <family val="2"/>
    </font>
    <font>
      <b/>
      <sz val="14"/>
      <color indexed="16"/>
      <name val="Arial Narrow"/>
      <family val="2"/>
    </font>
    <font>
      <b/>
      <sz val="14"/>
      <color indexed="17"/>
      <name val="Arial Narrow"/>
      <family val="2"/>
    </font>
    <font>
      <b/>
      <sz val="12"/>
      <color indexed="18"/>
      <name val="Arial Narrow"/>
      <family val="2"/>
    </font>
    <font>
      <b/>
      <i/>
      <sz val="8"/>
      <color indexed="16"/>
      <name val="Geneva"/>
    </font>
    <font>
      <b/>
      <sz val="10"/>
      <color indexed="17"/>
      <name val="Arial Narrow"/>
      <family val="2"/>
    </font>
    <font>
      <i/>
      <sz val="9"/>
      <color indexed="16"/>
      <name val="Arial Narrow"/>
      <family val="2"/>
    </font>
    <font>
      <b/>
      <sz val="7"/>
      <name val="Arial Narrow"/>
      <family val="2"/>
    </font>
    <font>
      <b/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9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8" fontId="4" fillId="0" borderId="1" xfId="0" applyNumberFormat="1" applyFont="1" applyBorder="1" applyAlignment="1">
      <alignment horizontal="center"/>
    </xf>
    <xf numFmtId="8" fontId="4" fillId="0" borderId="1" xfId="2" applyNumberFormat="1" applyFont="1" applyBorder="1" applyAlignment="1">
      <alignment horizontal="center"/>
    </xf>
    <xf numFmtId="8" fontId="4" fillId="0" borderId="6" xfId="2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8" fontId="3" fillId="0" borderId="8" xfId="2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6" fillId="0" borderId="7" xfId="2" applyNumberFormat="1" applyFont="1" applyBorder="1" applyAlignment="1">
      <alignment horizontal="center"/>
    </xf>
    <xf numFmtId="8" fontId="3" fillId="0" borderId="4" xfId="2" applyNumberFormat="1" applyFont="1" applyBorder="1" applyAlignment="1">
      <alignment horizontal="center"/>
    </xf>
    <xf numFmtId="8" fontId="3" fillId="0" borderId="9" xfId="2" applyNumberFormat="1" applyFont="1" applyBorder="1" applyAlignment="1">
      <alignment horizontal="center"/>
    </xf>
    <xf numFmtId="8" fontId="2" fillId="0" borderId="3" xfId="0" applyNumberFormat="1" applyFont="1" applyBorder="1"/>
    <xf numFmtId="8" fontId="2" fillId="0" borderId="3" xfId="2" applyNumberFormat="1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2" xfId="0" applyNumberFormat="1" applyFont="1" applyFill="1" applyBorder="1"/>
    <xf numFmtId="8" fontId="2" fillId="0" borderId="2" xfId="2" applyNumberFormat="1" applyFont="1" applyFill="1" applyBorder="1"/>
    <xf numFmtId="8" fontId="2" fillId="2" borderId="2" xfId="2" applyNumberFormat="1" applyFont="1" applyFill="1" applyBorder="1"/>
    <xf numFmtId="8" fontId="2" fillId="0" borderId="0" xfId="0" applyNumberFormat="1" applyFont="1"/>
    <xf numFmtId="8" fontId="2" fillId="0" borderId="0" xfId="2" applyNumberFormat="1" applyFont="1"/>
    <xf numFmtId="0" fontId="2" fillId="0" borderId="0" xfId="0" applyFont="1" applyFill="1"/>
    <xf numFmtId="8" fontId="2" fillId="3" borderId="2" xfId="2" applyNumberFormat="1" applyFont="1" applyFill="1" applyBorder="1"/>
    <xf numFmtId="0" fontId="0" fillId="0" borderId="10" xfId="0" applyBorder="1"/>
    <xf numFmtId="8" fontId="2" fillId="0" borderId="0" xfId="2" applyNumberFormat="1" applyFont="1" applyBorder="1"/>
    <xf numFmtId="0" fontId="0" fillId="0" borderId="0" xfId="0" applyBorder="1"/>
    <xf numFmtId="8" fontId="2" fillId="0" borderId="0" xfId="0" applyNumberFormat="1" applyFont="1" applyFill="1"/>
    <xf numFmtId="8" fontId="15" fillId="0" borderId="0" xfId="2" applyFont="1"/>
    <xf numFmtId="165" fontId="14" fillId="0" borderId="0" xfId="0" applyNumberFormat="1" applyFont="1"/>
    <xf numFmtId="165" fontId="14" fillId="0" borderId="11" xfId="0" applyNumberFormat="1" applyFont="1" applyBorder="1"/>
    <xf numFmtId="165" fontId="14" fillId="0" borderId="12" xfId="0" applyNumberFormat="1" applyFont="1" applyBorder="1"/>
    <xf numFmtId="8" fontId="15" fillId="0" borderId="0" xfId="2" applyFont="1" applyBorder="1"/>
    <xf numFmtId="165" fontId="15" fillId="0" borderId="0" xfId="0" applyNumberFormat="1" applyFont="1" applyBorder="1"/>
    <xf numFmtId="43" fontId="15" fillId="0" borderId="0" xfId="2" applyNumberFormat="1" applyFont="1" applyBorder="1"/>
    <xf numFmtId="8" fontId="15" fillId="0" borderId="13" xfId="2" applyFont="1" applyBorder="1"/>
    <xf numFmtId="165" fontId="14" fillId="0" borderId="14" xfId="0" applyNumberFormat="1" applyFont="1" applyBorder="1"/>
    <xf numFmtId="0" fontId="18" fillId="0" borderId="0" xfId="0" applyFont="1"/>
    <xf numFmtId="40" fontId="18" fillId="0" borderId="0" xfId="1" applyFont="1"/>
    <xf numFmtId="8" fontId="18" fillId="0" borderId="0" xfId="2" applyFont="1"/>
    <xf numFmtId="14" fontId="18" fillId="0" borderId="0" xfId="0" applyNumberFormat="1" applyFont="1"/>
    <xf numFmtId="6" fontId="18" fillId="0" borderId="0" xfId="2" applyNumberFormat="1" applyFont="1" applyAlignment="1">
      <alignment horizontal="center" wrapText="1"/>
    </xf>
    <xf numFmtId="0" fontId="18" fillId="0" borderId="0" xfId="0" applyFont="1" applyFill="1"/>
    <xf numFmtId="8" fontId="18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/>
    </xf>
    <xf numFmtId="8" fontId="18" fillId="0" borderId="0" xfId="0" applyNumberFormat="1" applyFont="1" applyFill="1"/>
    <xf numFmtId="165" fontId="14" fillId="0" borderId="15" xfId="0" applyNumberFormat="1" applyFont="1" applyBorder="1"/>
    <xf numFmtId="165" fontId="15" fillId="0" borderId="15" xfId="0" applyNumberFormat="1" applyFont="1" applyBorder="1"/>
    <xf numFmtId="0" fontId="12" fillId="0" borderId="0" xfId="0" applyFont="1" applyBorder="1" applyAlignment="1">
      <alignment horizontal="left" vertical="center" wrapText="1"/>
    </xf>
    <xf numFmtId="8" fontId="5" fillId="2" borderId="2" xfId="2" applyNumberFormat="1" applyFont="1" applyFill="1" applyBorder="1"/>
    <xf numFmtId="8" fontId="5" fillId="0" borderId="2" xfId="0" applyNumberFormat="1" applyFont="1" applyFill="1" applyBorder="1"/>
    <xf numFmtId="8" fontId="5" fillId="0" borderId="2" xfId="2" applyNumberFormat="1" applyFont="1" applyFill="1" applyBorder="1"/>
    <xf numFmtId="8" fontId="5" fillId="3" borderId="2" xfId="2" applyNumberFormat="1" applyFont="1" applyFill="1" applyBorder="1"/>
    <xf numFmtId="0" fontId="23" fillId="0" borderId="2" xfId="0" applyFont="1" applyBorder="1"/>
    <xf numFmtId="8" fontId="23" fillId="0" borderId="2" xfId="0" applyNumberFormat="1" applyFont="1" applyFill="1" applyBorder="1"/>
    <xf numFmtId="8" fontId="23" fillId="0" borderId="2" xfId="2" applyNumberFormat="1" applyFont="1" applyFill="1" applyBorder="1"/>
    <xf numFmtId="8" fontId="23" fillId="0" borderId="2" xfId="2" applyNumberFormat="1" applyFont="1" applyBorder="1"/>
    <xf numFmtId="8" fontId="23" fillId="4" borderId="2" xfId="2" applyNumberFormat="1" applyFont="1" applyFill="1" applyBorder="1"/>
    <xf numFmtId="0" fontId="23" fillId="0" borderId="2" xfId="0" applyFont="1" applyFill="1" applyBorder="1"/>
    <xf numFmtId="14" fontId="23" fillId="0" borderId="2" xfId="0" applyNumberFormat="1" applyFont="1" applyBorder="1"/>
    <xf numFmtId="8" fontId="23" fillId="2" borderId="2" xfId="2" applyNumberFormat="1" applyFont="1" applyFill="1" applyBorder="1"/>
    <xf numFmtId="8" fontId="23" fillId="5" borderId="2" xfId="2" applyNumberFormat="1" applyFont="1" applyFill="1" applyBorder="1"/>
    <xf numFmtId="0" fontId="23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8" fontId="23" fillId="0" borderId="2" xfId="2" applyNumberFormat="1" applyFont="1" applyFill="1" applyBorder="1" applyAlignment="1">
      <alignment vertical="center"/>
    </xf>
    <xf numFmtId="8" fontId="23" fillId="0" borderId="2" xfId="2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8" fontId="23" fillId="0" borderId="2" xfId="2" applyFont="1" applyBorder="1" applyAlignment="1">
      <alignment vertical="center"/>
    </xf>
    <xf numFmtId="8" fontId="23" fillId="6" borderId="18" xfId="2" applyNumberFormat="1" applyFont="1" applyFill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8" fontId="2" fillId="0" borderId="0" xfId="2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2" fillId="0" borderId="13" xfId="0" applyFont="1" applyBorder="1"/>
    <xf numFmtId="8" fontId="2" fillId="0" borderId="13" xfId="0" applyNumberFormat="1" applyFont="1" applyBorder="1"/>
    <xf numFmtId="8" fontId="2" fillId="0" borderId="13" xfId="2" applyNumberFormat="1" applyFont="1" applyBorder="1"/>
    <xf numFmtId="8" fontId="2" fillId="0" borderId="9" xfId="2" applyNumberFormat="1" applyFont="1" applyBorder="1"/>
    <xf numFmtId="8" fontId="19" fillId="0" borderId="14" xfId="2" applyFont="1" applyBorder="1"/>
    <xf numFmtId="0" fontId="13" fillId="2" borderId="2" xfId="0" applyFont="1" applyFill="1" applyBorder="1" applyAlignment="1">
      <alignment wrapText="1"/>
    </xf>
    <xf numFmtId="49" fontId="19" fillId="0" borderId="2" xfId="0" applyNumberFormat="1" applyFont="1" applyBorder="1" applyAlignment="1">
      <alignment horizontal="center"/>
    </xf>
    <xf numFmtId="8" fontId="19" fillId="0" borderId="2" xfId="2" applyFont="1" applyBorder="1"/>
    <xf numFmtId="40" fontId="19" fillId="0" borderId="2" xfId="0" applyNumberFormat="1" applyFont="1" applyBorder="1"/>
    <xf numFmtId="0" fontId="31" fillId="0" borderId="0" xfId="0" applyFont="1"/>
    <xf numFmtId="6" fontId="19" fillId="0" borderId="2" xfId="2" applyNumberFormat="1" applyFont="1" applyBorder="1"/>
    <xf numFmtId="6" fontId="19" fillId="0" borderId="14" xfId="2" applyNumberFormat="1" applyFont="1" applyBorder="1"/>
    <xf numFmtId="6" fontId="15" fillId="0" borderId="0" xfId="2" applyNumberFormat="1" applyFont="1" applyBorder="1"/>
    <xf numFmtId="165" fontId="34" fillId="0" borderId="19" xfId="0" applyNumberFormat="1" applyFont="1" applyBorder="1"/>
    <xf numFmtId="8" fontId="23" fillId="6" borderId="20" xfId="2" applyNumberFormat="1" applyFont="1" applyFill="1" applyBorder="1" applyAlignment="1">
      <alignment vertical="center"/>
    </xf>
    <xf numFmtId="8" fontId="2" fillId="0" borderId="0" xfId="0" applyNumberFormat="1" applyFont="1" applyBorder="1"/>
    <xf numFmtId="14" fontId="15" fillId="0" borderId="13" xfId="2" applyNumberFormat="1" applyFont="1" applyBorder="1"/>
    <xf numFmtId="164" fontId="23" fillId="6" borderId="13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164" fontId="22" fillId="6" borderId="19" xfId="0" applyNumberFormat="1" applyFont="1" applyFill="1" applyBorder="1" applyAlignment="1">
      <alignment horizontal="left" vertical="center"/>
    </xf>
    <xf numFmtId="164" fontId="22" fillId="6" borderId="13" xfId="0" applyNumberFormat="1" applyFont="1" applyFill="1" applyBorder="1" applyAlignment="1">
      <alignment horizontal="center" vertical="center"/>
    </xf>
    <xf numFmtId="8" fontId="18" fillId="0" borderId="0" xfId="0" applyNumberFormat="1" applyFont="1" applyBorder="1"/>
    <xf numFmtId="8" fontId="15" fillId="0" borderId="0" xfId="0" applyNumberFormat="1" applyFont="1" applyBorder="1"/>
    <xf numFmtId="8" fontId="2" fillId="0" borderId="0" xfId="0" applyNumberFormat="1" applyFont="1" applyFill="1" applyBorder="1"/>
    <xf numFmtId="8" fontId="1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36" fillId="0" borderId="0" xfId="0" applyFont="1" applyAlignment="1">
      <alignment horizontal="center"/>
    </xf>
    <xf numFmtId="40" fontId="12" fillId="0" borderId="0" xfId="1" applyFont="1"/>
    <xf numFmtId="40" fontId="18" fillId="0" borderId="0" xfId="1" quotePrefix="1" applyFont="1"/>
    <xf numFmtId="0" fontId="19" fillId="0" borderId="0" xfId="0" applyFont="1"/>
    <xf numFmtId="0" fontId="37" fillId="0" borderId="0" xfId="0" applyFont="1"/>
    <xf numFmtId="8" fontId="23" fillId="0" borderId="21" xfId="2" applyNumberFormat="1" applyFont="1" applyBorder="1" applyAlignment="1">
      <alignment vertical="center"/>
    </xf>
    <xf numFmtId="14" fontId="15" fillId="0" borderId="0" xfId="0" applyNumberFormat="1" applyFont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8" fontId="38" fillId="0" borderId="0" xfId="0" applyNumberFormat="1" applyFont="1"/>
    <xf numFmtId="6" fontId="17" fillId="0" borderId="0" xfId="2" applyNumberFormat="1" applyFont="1" applyFill="1" applyBorder="1"/>
    <xf numFmtId="8" fontId="15" fillId="7" borderId="0" xfId="0" applyNumberFormat="1" applyFont="1" applyFill="1"/>
    <xf numFmtId="8" fontId="18" fillId="0" borderId="5" xfId="0" applyNumberFormat="1" applyFont="1" applyFill="1" applyBorder="1"/>
    <xf numFmtId="42" fontId="19" fillId="0" borderId="14" xfId="2" applyNumberFormat="1" applyFont="1" applyBorder="1"/>
    <xf numFmtId="8" fontId="41" fillId="6" borderId="20" xfId="2" applyNumberFormat="1" applyFont="1" applyFill="1" applyBorder="1" applyAlignment="1">
      <alignment vertical="center"/>
    </xf>
    <xf numFmtId="8" fontId="41" fillId="6" borderId="24" xfId="2" applyNumberFormat="1" applyFont="1" applyFill="1" applyBorder="1" applyAlignment="1">
      <alignment vertical="center"/>
    </xf>
    <xf numFmtId="49" fontId="5" fillId="0" borderId="0" xfId="0" quotePrefix="1" applyNumberFormat="1" applyFont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wrapText="1"/>
    </xf>
    <xf numFmtId="43" fontId="44" fillId="6" borderId="18" xfId="2" applyNumberFormat="1" applyFont="1" applyFill="1" applyBorder="1" applyAlignment="1">
      <alignment vertical="center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43" fontId="17" fillId="0" borderId="10" xfId="2" applyNumberFormat="1" applyFont="1" applyFill="1" applyBorder="1"/>
    <xf numFmtId="43" fontId="17" fillId="0" borderId="0" xfId="2" applyNumberFormat="1" applyFont="1" applyFill="1" applyBorder="1"/>
    <xf numFmtId="6" fontId="15" fillId="0" borderId="0" xfId="2" applyNumberFormat="1" applyFont="1" applyBorder="1" applyAlignment="1">
      <alignment horizontal="right"/>
    </xf>
    <xf numFmtId="0" fontId="22" fillId="2" borderId="21" xfId="0" applyFont="1" applyFill="1" applyBorder="1" applyAlignment="1">
      <alignment vertical="center" wrapText="1"/>
    </xf>
    <xf numFmtId="8" fontId="23" fillId="0" borderId="21" xfId="0" applyNumberFormat="1" applyFont="1" applyFill="1" applyBorder="1" applyAlignment="1">
      <alignment vertical="center"/>
    </xf>
    <xf numFmtId="8" fontId="23" fillId="0" borderId="21" xfId="2" applyNumberFormat="1" applyFont="1" applyFill="1" applyBorder="1" applyAlignment="1">
      <alignment vertical="center"/>
    </xf>
    <xf numFmtId="164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8" fontId="23" fillId="0" borderId="27" xfId="0" applyNumberFormat="1" applyFont="1" applyFill="1" applyBorder="1" applyAlignment="1">
      <alignment vertical="center"/>
    </xf>
    <xf numFmtId="8" fontId="23" fillId="0" borderId="27" xfId="2" applyNumberFormat="1" applyFont="1" applyFill="1" applyBorder="1" applyAlignment="1">
      <alignment vertical="center"/>
    </xf>
    <xf numFmtId="8" fontId="23" fillId="0" borderId="27" xfId="2" applyNumberFormat="1" applyFont="1" applyBorder="1" applyAlignment="1">
      <alignment vertical="center"/>
    </xf>
    <xf numFmtId="8" fontId="23" fillId="6" borderId="28" xfId="2" applyNumberFormat="1" applyFont="1" applyFill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8" fontId="2" fillId="0" borderId="8" xfId="2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Alignment="1">
      <alignment horizontal="right"/>
    </xf>
    <xf numFmtId="41" fontId="41" fillId="6" borderId="28" xfId="2" applyNumberFormat="1" applyFont="1" applyFill="1" applyBorder="1" applyAlignment="1">
      <alignment vertical="center"/>
    </xf>
    <xf numFmtId="8" fontId="18" fillId="0" borderId="0" xfId="2" applyNumberFormat="1" applyFont="1" applyAlignment="1">
      <alignment horizontal="center" wrapText="1"/>
    </xf>
    <xf numFmtId="8" fontId="21" fillId="0" borderId="6" xfId="2" applyNumberFormat="1" applyFont="1" applyBorder="1"/>
    <xf numFmtId="40" fontId="18" fillId="0" borderId="0" xfId="1" applyFont="1" applyFill="1"/>
    <xf numFmtId="41" fontId="15" fillId="0" borderId="0" xfId="2" applyNumberFormat="1" applyFont="1" applyBorder="1"/>
    <xf numFmtId="41" fontId="18" fillId="0" borderId="0" xfId="2" applyNumberFormat="1" applyFont="1" applyBorder="1" applyAlignment="1">
      <alignment horizontal="center"/>
    </xf>
    <xf numFmtId="165" fontId="47" fillId="0" borderId="12" xfId="0" applyNumberFormat="1" applyFont="1" applyBorder="1" applyAlignment="1">
      <alignment horizontal="center"/>
    </xf>
    <xf numFmtId="40" fontId="18" fillId="0" borderId="0" xfId="0" applyNumberFormat="1" applyFont="1" applyFill="1"/>
    <xf numFmtId="8" fontId="15" fillId="0" borderId="0" xfId="0" applyNumberFormat="1" applyFont="1" applyFill="1"/>
    <xf numFmtId="49" fontId="21" fillId="0" borderId="0" xfId="0" quotePrefix="1" applyNumberFormat="1" applyFont="1" applyBorder="1" applyAlignment="1">
      <alignment horizontal="center"/>
    </xf>
    <xf numFmtId="0" fontId="12" fillId="0" borderId="0" xfId="0" applyFont="1" applyFill="1"/>
    <xf numFmtId="49" fontId="13" fillId="0" borderId="0" xfId="0" quotePrefix="1" applyNumberFormat="1" applyFont="1" applyFill="1" applyAlignment="1">
      <alignment horizontal="center"/>
    </xf>
    <xf numFmtId="14" fontId="15" fillId="0" borderId="0" xfId="0" applyNumberFormat="1" applyFont="1" applyFill="1"/>
    <xf numFmtId="0" fontId="18" fillId="0" borderId="0" xfId="0" applyFont="1" applyFill="1" applyAlignment="1">
      <alignment horizontal="center" wrapText="1"/>
    </xf>
    <xf numFmtId="6" fontId="18" fillId="0" borderId="0" xfId="2" applyNumberFormat="1" applyFont="1" applyFill="1" applyAlignment="1">
      <alignment horizontal="center" wrapText="1"/>
    </xf>
    <xf numFmtId="8" fontId="12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4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horizontal="center"/>
    </xf>
    <xf numFmtId="14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8" fontId="16" fillId="0" borderId="0" xfId="0" applyNumberFormat="1" applyFont="1" applyFill="1"/>
    <xf numFmtId="164" fontId="23" fillId="0" borderId="15" xfId="0" quotePrefix="1" applyNumberFormat="1" applyFont="1" applyBorder="1" applyAlignment="1">
      <alignment horizontal="center" vertical="center"/>
    </xf>
    <xf numFmtId="8" fontId="49" fillId="0" borderId="0" xfId="0" applyNumberFormat="1" applyFont="1" applyFill="1" applyAlignment="1">
      <alignment horizontal="center"/>
    </xf>
    <xf numFmtId="8" fontId="15" fillId="0" borderId="0" xfId="2" applyNumberFormat="1" applyFont="1" applyBorder="1"/>
    <xf numFmtId="165" fontId="14" fillId="0" borderId="12" xfId="0" applyNumberFormat="1" applyFont="1" applyBorder="1" applyAlignment="1">
      <alignment horizontal="right"/>
    </xf>
    <xf numFmtId="164" fontId="30" fillId="0" borderId="15" xfId="0" applyNumberFormat="1" applyFont="1" applyFill="1" applyBorder="1" applyAlignment="1">
      <alignment horizontal="center" vertical="center"/>
    </xf>
    <xf numFmtId="8" fontId="19" fillId="0" borderId="2" xfId="2" applyFont="1" applyBorder="1" applyAlignment="1">
      <alignment horizontal="center"/>
    </xf>
    <xf numFmtId="8" fontId="18" fillId="2" borderId="0" xfId="0" applyNumberFormat="1" applyFont="1" applyFill="1"/>
    <xf numFmtId="8" fontId="18" fillId="8" borderId="0" xfId="0" applyNumberFormat="1" applyFont="1" applyFill="1"/>
    <xf numFmtId="164" fontId="2" fillId="0" borderId="12" xfId="0" applyNumberFormat="1" applyFont="1" applyBorder="1" applyAlignment="1">
      <alignment horizontal="center"/>
    </xf>
    <xf numFmtId="8" fontId="23" fillId="6" borderId="21" xfId="2" applyNumberFormat="1" applyFont="1" applyFill="1" applyBorder="1" applyAlignment="1">
      <alignment vertical="center"/>
    </xf>
    <xf numFmtId="40" fontId="23" fillId="6" borderId="21" xfId="1" applyFont="1" applyFill="1" applyBorder="1" applyAlignment="1">
      <alignment vertical="center"/>
    </xf>
    <xf numFmtId="8" fontId="23" fillId="6" borderId="2" xfId="2" applyNumberFormat="1" applyFont="1" applyFill="1" applyBorder="1" applyAlignment="1">
      <alignment vertical="center"/>
    </xf>
    <xf numFmtId="8" fontId="46" fillId="6" borderId="2" xfId="2" applyNumberFormat="1" applyFont="1" applyFill="1" applyBorder="1" applyAlignment="1">
      <alignment vertical="center"/>
    </xf>
    <xf numFmtId="8" fontId="18" fillId="2" borderId="5" xfId="0" applyNumberFormat="1" applyFont="1" applyFill="1" applyBorder="1"/>
    <xf numFmtId="40" fontId="51" fillId="0" borderId="2" xfId="1" applyFont="1" applyFill="1" applyBorder="1" applyAlignment="1">
      <alignment vertical="center"/>
    </xf>
    <xf numFmtId="8" fontId="51" fillId="0" borderId="2" xfId="2" applyNumberFormat="1" applyFont="1" applyFill="1" applyBorder="1" applyAlignment="1">
      <alignment vertical="center"/>
    </xf>
    <xf numFmtId="8" fontId="23" fillId="0" borderId="2" xfId="0" applyNumberFormat="1" applyFont="1" applyFill="1" applyBorder="1" applyAlignment="1">
      <alignment vertical="center"/>
    </xf>
    <xf numFmtId="8" fontId="23" fillId="6" borderId="29" xfId="2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8" fontId="12" fillId="0" borderId="2" xfId="2" applyNumberFormat="1" applyFont="1" applyFill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/>
    </xf>
    <xf numFmtId="43" fontId="44" fillId="6" borderId="2" xfId="0" applyNumberFormat="1" applyFont="1" applyFill="1" applyBorder="1" applyAlignment="1">
      <alignment vertical="center"/>
    </xf>
    <xf numFmtId="43" fontId="44" fillId="6" borderId="2" xfId="2" applyNumberFormat="1" applyFont="1" applyFill="1" applyBorder="1" applyAlignment="1">
      <alignment vertical="center"/>
    </xf>
    <xf numFmtId="0" fontId="22" fillId="6" borderId="2" xfId="0" applyFont="1" applyFill="1" applyBorder="1" applyAlignment="1">
      <alignment horizontal="left" vertical="center"/>
    </xf>
    <xf numFmtId="43" fontId="44" fillId="6" borderId="29" xfId="2" applyNumberFormat="1" applyFont="1" applyFill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2" fillId="6" borderId="31" xfId="0" applyFont="1" applyFill="1" applyBorder="1" applyAlignment="1">
      <alignment horizontal="left" vertical="center" wrapText="1"/>
    </xf>
    <xf numFmtId="8" fontId="41" fillId="6" borderId="31" xfId="2" applyNumberFormat="1" applyFont="1" applyFill="1" applyBorder="1" applyAlignment="1">
      <alignment vertical="center"/>
    </xf>
    <xf numFmtId="8" fontId="23" fillId="6" borderId="31" xfId="2" applyNumberFormat="1" applyFont="1" applyFill="1" applyBorder="1" applyAlignment="1">
      <alignment vertical="center"/>
    </xf>
    <xf numFmtId="0" fontId="22" fillId="6" borderId="31" xfId="0" applyFont="1" applyFill="1" applyBorder="1" applyAlignment="1">
      <alignment horizontal="left" vertical="center"/>
    </xf>
    <xf numFmtId="8" fontId="23" fillId="6" borderId="32" xfId="2" applyNumberFormat="1" applyFont="1" applyFill="1" applyBorder="1" applyAlignment="1">
      <alignment vertical="center"/>
    </xf>
    <xf numFmtId="0" fontId="22" fillId="6" borderId="33" xfId="0" applyFont="1" applyFill="1" applyBorder="1" applyAlignment="1">
      <alignment horizontal="left" vertical="center"/>
    </xf>
    <xf numFmtId="8" fontId="23" fillId="6" borderId="34" xfId="2" applyNumberFormat="1" applyFont="1" applyFill="1" applyBorder="1" applyAlignment="1">
      <alignment vertical="center"/>
    </xf>
    <xf numFmtId="164" fontId="22" fillId="6" borderId="35" xfId="0" applyNumberFormat="1" applyFont="1" applyFill="1" applyBorder="1" applyAlignment="1">
      <alignment horizontal="left" vertical="center"/>
    </xf>
    <xf numFmtId="8" fontId="2" fillId="0" borderId="36" xfId="2" applyNumberFormat="1" applyFont="1" applyBorder="1"/>
    <xf numFmtId="164" fontId="2" fillId="0" borderId="15" xfId="0" applyNumberFormat="1" applyFont="1" applyBorder="1" applyAlignment="1">
      <alignment horizontal="center"/>
    </xf>
    <xf numFmtId="8" fontId="2" fillId="0" borderId="29" xfId="2" applyNumberFormat="1" applyFont="1" applyBorder="1"/>
    <xf numFmtId="164" fontId="2" fillId="0" borderId="15" xfId="0" applyNumberFormat="1" applyFont="1" applyFill="1" applyBorder="1" applyAlignment="1">
      <alignment horizontal="center"/>
    </xf>
    <xf numFmtId="8" fontId="2" fillId="0" borderId="29" xfId="2" applyNumberFormat="1" applyFont="1" applyFill="1" applyBorder="1"/>
    <xf numFmtId="164" fontId="2" fillId="2" borderId="15" xfId="0" applyNumberFormat="1" applyFont="1" applyFill="1" applyBorder="1" applyAlignment="1">
      <alignment horizontal="center"/>
    </xf>
    <xf numFmtId="8" fontId="5" fillId="6" borderId="29" xfId="2" applyNumberFormat="1" applyFont="1" applyFill="1" applyBorder="1"/>
    <xf numFmtId="164" fontId="5" fillId="2" borderId="15" xfId="0" applyNumberFormat="1" applyFont="1" applyFill="1" applyBorder="1" applyAlignment="1">
      <alignment horizontal="center"/>
    </xf>
    <xf numFmtId="164" fontId="23" fillId="0" borderId="15" xfId="0" applyNumberFormat="1" applyFont="1" applyBorder="1" applyAlignment="1">
      <alignment horizontal="center"/>
    </xf>
    <xf numFmtId="8" fontId="23" fillId="6" borderId="29" xfId="2" applyNumberFormat="1" applyFont="1" applyFill="1" applyBorder="1"/>
    <xf numFmtId="164" fontId="23" fillId="0" borderId="15" xfId="0" applyNumberFormat="1" applyFont="1" applyFill="1" applyBorder="1" applyAlignment="1">
      <alignment horizontal="center"/>
    </xf>
    <xf numFmtId="164" fontId="23" fillId="2" borderId="37" xfId="0" applyNumberFormat="1" applyFont="1" applyFill="1" applyBorder="1" applyAlignment="1">
      <alignment horizontal="center" vertical="center"/>
    </xf>
    <xf numFmtId="8" fontId="23" fillId="6" borderId="38" xfId="2" applyNumberFormat="1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40" fontId="19" fillId="0" borderId="0" xfId="0" applyNumberFormat="1" applyFont="1" applyBorder="1"/>
    <xf numFmtId="8" fontId="24" fillId="0" borderId="26" xfId="2" applyNumberFormat="1" applyFont="1" applyBorder="1" applyAlignment="1">
      <alignment horizontal="right" vertical="center"/>
    </xf>
    <xf numFmtId="8" fontId="24" fillId="0" borderId="27" xfId="2" applyNumberFormat="1" applyFont="1" applyBorder="1" applyAlignment="1">
      <alignment vertical="center"/>
    </xf>
    <xf numFmtId="8" fontId="2" fillId="0" borderId="28" xfId="2" applyNumberFormat="1" applyFont="1" applyBorder="1" applyAlignment="1">
      <alignment vertical="center"/>
    </xf>
    <xf numFmtId="8" fontId="25" fillId="0" borderId="15" xfId="2" applyNumberFormat="1" applyFont="1" applyBorder="1" applyAlignment="1">
      <alignment horizontal="right" vertical="center"/>
    </xf>
    <xf numFmtId="8" fontId="25" fillId="0" borderId="2" xfId="2" applyNumberFormat="1" applyFont="1" applyBorder="1" applyAlignment="1">
      <alignment vertical="center"/>
    </xf>
    <xf numFmtId="8" fontId="2" fillId="0" borderId="29" xfId="2" applyNumberFormat="1" applyFont="1" applyBorder="1" applyAlignment="1">
      <alignment vertical="center"/>
    </xf>
    <xf numFmtId="8" fontId="26" fillId="0" borderId="15" xfId="2" applyNumberFormat="1" applyFont="1" applyBorder="1" applyAlignment="1">
      <alignment horizontal="right" vertical="center"/>
    </xf>
    <xf numFmtId="8" fontId="26" fillId="0" borderId="2" xfId="2" applyNumberFormat="1" applyFont="1" applyBorder="1" applyAlignment="1">
      <alignment vertical="center"/>
    </xf>
    <xf numFmtId="8" fontId="10" fillId="0" borderId="15" xfId="2" applyNumberFormat="1" applyFont="1" applyBorder="1" applyAlignment="1">
      <alignment horizontal="right" vertical="center"/>
    </xf>
    <xf numFmtId="8" fontId="10" fillId="0" borderId="2" xfId="2" applyNumberFormat="1" applyFont="1" applyBorder="1" applyAlignment="1">
      <alignment vertical="center"/>
    </xf>
    <xf numFmtId="8" fontId="48" fillId="0" borderId="15" xfId="2" applyNumberFormat="1" applyFont="1" applyBorder="1" applyAlignment="1">
      <alignment horizontal="right" vertical="center"/>
    </xf>
    <xf numFmtId="8" fontId="48" fillId="0" borderId="29" xfId="2" applyNumberFormat="1" applyFont="1" applyBorder="1" applyAlignment="1">
      <alignment vertical="center"/>
    </xf>
    <xf numFmtId="8" fontId="36" fillId="0" borderId="15" xfId="2" applyNumberFormat="1" applyFont="1" applyFill="1" applyBorder="1" applyAlignment="1">
      <alignment horizontal="right" vertical="center"/>
    </xf>
    <xf numFmtId="8" fontId="36" fillId="0" borderId="30" xfId="2" applyNumberFormat="1" applyFont="1" applyFill="1" applyBorder="1" applyAlignment="1">
      <alignment horizontal="right" vertical="center"/>
    </xf>
    <xf numFmtId="8" fontId="48" fillId="0" borderId="24" xfId="2" applyNumberFormat="1" applyFont="1" applyBorder="1" applyAlignment="1">
      <alignment vertical="center"/>
    </xf>
    <xf numFmtId="8" fontId="15" fillId="0" borderId="0" xfId="2" applyNumberFormat="1" applyFont="1" applyBorder="1" applyAlignment="1">
      <alignment horizontal="right"/>
    </xf>
    <xf numFmtId="14" fontId="8" fillId="0" borderId="12" xfId="0" applyNumberFormat="1" applyFont="1" applyBorder="1" applyAlignment="1">
      <alignment horizontal="center"/>
    </xf>
    <xf numFmtId="8" fontId="4" fillId="0" borderId="12" xfId="2" applyNumberFormat="1" applyFont="1" applyBorder="1" applyAlignment="1">
      <alignment horizontal="center"/>
    </xf>
    <xf numFmtId="8" fontId="3" fillId="0" borderId="12" xfId="2" applyNumberFormat="1" applyFont="1" applyBorder="1" applyAlignment="1">
      <alignment horizontal="center"/>
    </xf>
    <xf numFmtId="8" fontId="2" fillId="0" borderId="12" xfId="2" applyNumberFormat="1" applyFont="1" applyBorder="1"/>
    <xf numFmtId="8" fontId="2" fillId="0" borderId="12" xfId="2" applyNumberFormat="1" applyFont="1" applyFill="1" applyBorder="1"/>
    <xf numFmtId="8" fontId="5" fillId="2" borderId="12" xfId="2" applyNumberFormat="1" applyFont="1" applyFill="1" applyBorder="1"/>
    <xf numFmtId="8" fontId="17" fillId="2" borderId="12" xfId="2" applyNumberFormat="1" applyFont="1" applyFill="1" applyBorder="1" applyAlignment="1">
      <alignment horizontal="center" wrapText="1"/>
    </xf>
    <xf numFmtId="8" fontId="11" fillId="0" borderId="12" xfId="2" applyNumberFormat="1" applyFont="1" applyBorder="1"/>
    <xf numFmtId="41" fontId="2" fillId="0" borderId="12" xfId="2" applyNumberFormat="1" applyFont="1" applyFill="1" applyBorder="1"/>
    <xf numFmtId="41" fontId="2" fillId="0" borderId="12" xfId="2" applyNumberFormat="1" applyFont="1" applyBorder="1"/>
    <xf numFmtId="49" fontId="21" fillId="0" borderId="0" xfId="0" applyNumberFormat="1" applyFont="1" applyBorder="1" applyAlignment="1">
      <alignment horizontal="center" wrapText="1"/>
    </xf>
    <xf numFmtId="8" fontId="45" fillId="6" borderId="31" xfId="2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8" fontId="45" fillId="6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2" fillId="9" borderId="2" xfId="2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8" fontId="28" fillId="0" borderId="11" xfId="2" applyNumberFormat="1" applyFont="1" applyBorder="1" applyAlignment="1">
      <alignment horizontal="center" vertical="center"/>
    </xf>
    <xf numFmtId="0" fontId="0" fillId="0" borderId="10" xfId="0" applyBorder="1" applyAlignment="1"/>
    <xf numFmtId="0" fontId="0" fillId="0" borderId="39" xfId="0" applyBorder="1" applyAlignment="1"/>
    <xf numFmtId="0" fontId="18" fillId="0" borderId="0" xfId="0" applyFont="1" applyFill="1" applyAlignment="1">
      <alignment horizontal="center" wrapText="1"/>
    </xf>
    <xf numFmtId="0" fontId="22" fillId="6" borderId="4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4" fontId="27" fillId="0" borderId="6" xfId="0" applyNumberFormat="1" applyFont="1" applyBorder="1" applyAlignment="1">
      <alignment horizontal="center"/>
    </xf>
    <xf numFmtId="8" fontId="3" fillId="0" borderId="41" xfId="2" applyNumberFormat="1" applyFont="1" applyBorder="1" applyAlignment="1">
      <alignment horizontal="center"/>
    </xf>
    <xf numFmtId="8" fontId="3" fillId="0" borderId="7" xfId="2" applyNumberFormat="1" applyFont="1" applyBorder="1" applyAlignment="1">
      <alignment horizontal="center"/>
    </xf>
    <xf numFmtId="8" fontId="7" fillId="0" borderId="13" xfId="2" applyNumberFormat="1" applyFont="1" applyBorder="1" applyAlignment="1">
      <alignment horizontal="center"/>
    </xf>
    <xf numFmtId="8" fontId="7" fillId="0" borderId="7" xfId="2" applyNumberFormat="1" applyFont="1" applyBorder="1" applyAlignment="1">
      <alignment horizontal="center"/>
    </xf>
    <xf numFmtId="8" fontId="3" fillId="0" borderId="41" xfId="0" applyNumberFormat="1" applyFont="1" applyBorder="1" applyAlignment="1">
      <alignment horizontal="center"/>
    </xf>
    <xf numFmtId="8" fontId="3" fillId="0" borderId="7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textRotation="90" wrapText="1"/>
    </xf>
    <xf numFmtId="165" fontId="17" fillId="0" borderId="22" xfId="0" applyNumberFormat="1" applyFont="1" applyBorder="1" applyAlignment="1">
      <alignment textRotation="90" wrapText="1"/>
    </xf>
    <xf numFmtId="165" fontId="17" fillId="0" borderId="25" xfId="0" applyNumberFormat="1" applyFont="1" applyBorder="1" applyAlignment="1">
      <alignment horizontal="center" textRotation="90" wrapText="1"/>
    </xf>
    <xf numFmtId="165" fontId="17" fillId="0" borderId="22" xfId="0" applyNumberFormat="1" applyFont="1" applyBorder="1" applyAlignment="1">
      <alignment horizontal="center" textRotation="90" wrapText="1"/>
    </xf>
    <xf numFmtId="0" fontId="50" fillId="0" borderId="22" xfId="0" applyFont="1" applyFill="1" applyBorder="1" applyAlignment="1">
      <alignment horizontal="center" vertical="center" textRotation="90" wrapText="1"/>
    </xf>
    <xf numFmtId="0" fontId="50" fillId="0" borderId="23" xfId="0" applyFont="1" applyFill="1" applyBorder="1" applyAlignment="1">
      <alignment horizontal="center" vertical="center" textRotation="90" wrapText="1"/>
    </xf>
    <xf numFmtId="0" fontId="50" fillId="0" borderId="11" xfId="0" applyFont="1" applyFill="1" applyBorder="1" applyAlignment="1">
      <alignment horizontal="center" vertical="center" textRotation="90" wrapText="1"/>
    </xf>
    <xf numFmtId="0" fontId="50" fillId="0" borderId="12" xfId="0" applyFont="1" applyFill="1" applyBorder="1" applyAlignment="1">
      <alignment horizontal="center" vertical="center" textRotation="90" wrapText="1"/>
    </xf>
    <xf numFmtId="0" fontId="50" fillId="0" borderId="19" xfId="0" applyFont="1" applyFill="1" applyBorder="1" applyAlignment="1">
      <alignment horizontal="center" vertical="center" textRotation="90" wrapText="1"/>
    </xf>
    <xf numFmtId="0" fontId="50" fillId="0" borderId="25" xfId="0" applyFont="1" applyFill="1" applyBorder="1" applyAlignment="1">
      <alignment horizontal="center" vertical="center" textRotation="90" wrapText="1"/>
    </xf>
    <xf numFmtId="165" fontId="17" fillId="0" borderId="23" xfId="0" applyNumberFormat="1" applyFont="1" applyBorder="1" applyAlignment="1">
      <alignment horizontal="center" textRotation="90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2:BR658"/>
  <sheetViews>
    <sheetView tabSelected="1" topLeftCell="BI1" zoomScaleNormal="100" workbookViewId="0">
      <pane ySplit="13" topLeftCell="A634" activePane="bottomLeft" state="frozen"/>
      <selection pane="bottomLeft" activeCell="BM639" sqref="BM639"/>
    </sheetView>
  </sheetViews>
  <sheetFormatPr defaultRowHeight="15"/>
  <cols>
    <col min="1" max="1" width="11.42578125" style="45" customWidth="1"/>
    <col min="2" max="2" width="12.5703125" style="1" hidden="1" customWidth="1"/>
    <col min="3" max="9" width="14.42578125" style="1" hidden="1" customWidth="1"/>
    <col min="10" max="10" width="14.42578125" style="30" hidden="1" customWidth="1"/>
    <col min="11" max="11" width="14.42578125" style="1" hidden="1" customWidth="1"/>
    <col min="12" max="12" width="12.140625" style="1" hidden="1" customWidth="1"/>
    <col min="13" max="13" width="12.140625" style="30" hidden="1" customWidth="1"/>
    <col min="14" max="14" width="12.140625" style="1" hidden="1" customWidth="1"/>
    <col min="15" max="20" width="12.140625" style="30" hidden="1" customWidth="1"/>
    <col min="21" max="39" width="12.140625" style="160" hidden="1" customWidth="1"/>
    <col min="40" max="48" width="12.140625" style="160" customWidth="1"/>
    <col min="49" max="49" width="12.140625" style="160" hidden="1" customWidth="1"/>
    <col min="50" max="54" width="12.140625" style="160" customWidth="1"/>
    <col min="55" max="56" width="13.7109375" style="1" bestFit="1" customWidth="1"/>
    <col min="57" max="57" width="2.5703125" style="1" customWidth="1"/>
    <col min="58" max="58" width="12.5703125" style="72" bestFit="1" customWidth="1"/>
    <col min="59" max="59" width="31" style="1" customWidth="1"/>
    <col min="60" max="60" width="16.5703125" style="28" customWidth="1"/>
    <col min="61" max="61" width="16.28515625" style="29" customWidth="1"/>
    <col min="62" max="62" width="18" style="29" bestFit="1" customWidth="1"/>
    <col min="63" max="63" width="19.85546875" style="29" bestFit="1" customWidth="1"/>
    <col min="64" max="64" width="15" style="29" customWidth="1"/>
    <col min="65" max="65" width="13.85546875" style="29" customWidth="1"/>
    <col min="66" max="66" width="26" style="29" customWidth="1"/>
    <col min="67" max="67" width="10.85546875" style="29" bestFit="1" customWidth="1"/>
    <col min="68" max="68" width="9.85546875" style="1" customWidth="1"/>
    <col min="69" max="16384" width="9.140625" style="1"/>
  </cols>
  <sheetData>
    <row r="2" spans="1:69" ht="8.25" customHeight="1"/>
    <row r="3" spans="1:69" ht="8.25" customHeight="1" thickBot="1"/>
    <row r="4" spans="1:69" ht="31.5" customHeight="1" thickBot="1">
      <c r="A4" s="118" t="s">
        <v>105</v>
      </c>
      <c r="B4" s="126" t="s">
        <v>110</v>
      </c>
      <c r="C4" s="126" t="s">
        <v>80</v>
      </c>
      <c r="D4" s="126" t="s">
        <v>81</v>
      </c>
      <c r="E4" s="126" t="s">
        <v>120</v>
      </c>
      <c r="F4" s="126" t="s">
        <v>123</v>
      </c>
      <c r="G4" s="126" t="s">
        <v>177</v>
      </c>
      <c r="H4" s="126" t="s">
        <v>78</v>
      </c>
      <c r="I4" s="126" t="s">
        <v>78</v>
      </c>
      <c r="J4" s="167" t="s">
        <v>79</v>
      </c>
      <c r="K4" s="126" t="s">
        <v>79</v>
      </c>
      <c r="L4" s="126" t="s">
        <v>89</v>
      </c>
      <c r="M4" s="167" t="s">
        <v>88</v>
      </c>
      <c r="N4" s="126" t="s">
        <v>90</v>
      </c>
      <c r="O4" s="167" t="s">
        <v>91</v>
      </c>
      <c r="P4" s="166" t="s">
        <v>132</v>
      </c>
      <c r="Q4" s="167" t="s">
        <v>134</v>
      </c>
      <c r="R4" s="168" t="s">
        <v>145</v>
      </c>
      <c r="S4" s="166" t="s">
        <v>211</v>
      </c>
      <c r="T4" s="169" t="s">
        <v>180</v>
      </c>
      <c r="U4" s="170" t="s">
        <v>92</v>
      </c>
      <c r="V4" s="170" t="s">
        <v>186</v>
      </c>
      <c r="W4" s="161" t="s">
        <v>206</v>
      </c>
      <c r="X4" s="161" t="s">
        <v>216</v>
      </c>
      <c r="Y4" s="161" t="s">
        <v>239</v>
      </c>
      <c r="Z4" s="161" t="s">
        <v>208</v>
      </c>
      <c r="AA4" s="161" t="s">
        <v>247</v>
      </c>
      <c r="AB4" s="161" t="s">
        <v>251</v>
      </c>
      <c r="AC4" s="161" t="s">
        <v>269</v>
      </c>
      <c r="AD4" s="161" t="s">
        <v>270</v>
      </c>
      <c r="AE4" s="161" t="s">
        <v>271</v>
      </c>
      <c r="AF4" s="161" t="s">
        <v>230</v>
      </c>
      <c r="AG4" s="170" t="s">
        <v>280</v>
      </c>
      <c r="AH4" s="170" t="s">
        <v>281</v>
      </c>
      <c r="AI4" s="170"/>
      <c r="AJ4" s="170"/>
      <c r="AK4" s="161" t="s">
        <v>337</v>
      </c>
      <c r="AL4" s="161" t="s">
        <v>364</v>
      </c>
      <c r="AM4" s="170" t="s">
        <v>372</v>
      </c>
      <c r="AN4" s="170" t="s">
        <v>375</v>
      </c>
      <c r="AO4" s="170" t="s">
        <v>360</v>
      </c>
      <c r="AP4" s="170" t="s">
        <v>367</v>
      </c>
      <c r="AQ4" s="170" t="s">
        <v>366</v>
      </c>
      <c r="AR4" s="161" t="s">
        <v>393</v>
      </c>
      <c r="AS4" s="170" t="s">
        <v>390</v>
      </c>
      <c r="AT4" s="170" t="s">
        <v>398</v>
      </c>
      <c r="AU4" s="170" t="s">
        <v>408</v>
      </c>
      <c r="AV4" s="170" t="s">
        <v>411</v>
      </c>
      <c r="AW4" s="170" t="s">
        <v>406</v>
      </c>
      <c r="AX4" s="170" t="s">
        <v>426</v>
      </c>
      <c r="AY4" s="169" t="s">
        <v>429</v>
      </c>
      <c r="AZ4" s="169" t="s">
        <v>461</v>
      </c>
      <c r="BA4" s="169" t="s">
        <v>457</v>
      </c>
      <c r="BB4" s="169" t="s">
        <v>454</v>
      </c>
      <c r="BC4" s="28"/>
    </row>
    <row r="5" spans="1:69" ht="22.5" customHeight="1">
      <c r="A5" s="224" t="s">
        <v>410</v>
      </c>
      <c r="B5" s="110">
        <v>87621</v>
      </c>
      <c r="C5" s="46">
        <v>99010</v>
      </c>
      <c r="D5" s="46">
        <v>79900</v>
      </c>
      <c r="E5" s="46">
        <v>698000</v>
      </c>
      <c r="F5" s="46">
        <v>20316</v>
      </c>
      <c r="G5" s="111">
        <v>12451.73</v>
      </c>
      <c r="H5" s="46">
        <v>2430</v>
      </c>
      <c r="I5" s="46">
        <v>122629</v>
      </c>
      <c r="J5" s="153">
        <f>4074.5+22100-13000</f>
        <v>13174.5</v>
      </c>
      <c r="K5" s="46">
        <v>130000</v>
      </c>
      <c r="L5" s="46">
        <v>5000</v>
      </c>
      <c r="M5" s="153">
        <v>66200</v>
      </c>
      <c r="N5" s="46">
        <v>23073</v>
      </c>
      <c r="O5" s="153">
        <v>275000</v>
      </c>
      <c r="P5" s="153">
        <v>252000</v>
      </c>
      <c r="Q5" s="153">
        <v>79000</v>
      </c>
      <c r="R5" s="153">
        <v>4385.6400000000003</v>
      </c>
      <c r="S5" s="153">
        <v>34250</v>
      </c>
      <c r="T5" s="153">
        <f>5500+440</f>
        <v>5940</v>
      </c>
      <c r="U5" s="153">
        <v>200000</v>
      </c>
      <c r="V5" s="153">
        <v>235190</v>
      </c>
      <c r="W5" s="153">
        <v>31308</v>
      </c>
      <c r="X5" s="153">
        <v>1020000</v>
      </c>
      <c r="Y5" s="153">
        <f>68900+6000</f>
        <v>74900</v>
      </c>
      <c r="Z5" s="153">
        <f>9467+47100+3900</f>
        <v>60467</v>
      </c>
      <c r="AA5" s="153">
        <v>143700</v>
      </c>
      <c r="AB5" s="153">
        <v>7700</v>
      </c>
      <c r="AC5" s="153">
        <v>20472</v>
      </c>
      <c r="AD5" s="153">
        <v>466000</v>
      </c>
      <c r="AE5" s="153">
        <v>382400</v>
      </c>
      <c r="AF5" s="153">
        <v>67500</v>
      </c>
      <c r="AG5" s="153">
        <v>150000</v>
      </c>
      <c r="AH5" s="153">
        <v>184000</v>
      </c>
      <c r="AI5" s="153"/>
      <c r="AJ5" s="153">
        <f>7500+7500</f>
        <v>15000</v>
      </c>
      <c r="AK5" s="153">
        <f>6000+1650</f>
        <v>7650</v>
      </c>
      <c r="AL5" s="153">
        <f>42300+2450</f>
        <v>44750</v>
      </c>
      <c r="AM5" s="153">
        <v>2250</v>
      </c>
      <c r="AN5" s="153">
        <f>30452.6</f>
        <v>30452.6</v>
      </c>
      <c r="AO5" s="153">
        <v>246800</v>
      </c>
      <c r="AP5" s="153">
        <v>292300</v>
      </c>
      <c r="AQ5" s="153">
        <f>129870+6880</f>
        <v>136750</v>
      </c>
      <c r="AR5" s="153">
        <f>1065.1+4605.8</f>
        <v>5670.9</v>
      </c>
      <c r="AS5" s="153">
        <f>1599400</f>
        <v>1599400</v>
      </c>
      <c r="AT5" s="153">
        <f>1171.84+12987+29530</f>
        <v>43688.84</v>
      </c>
      <c r="AU5" s="153">
        <f>93500</f>
        <v>93500</v>
      </c>
      <c r="AV5" s="153"/>
      <c r="AW5" s="153"/>
      <c r="AX5" s="153">
        <f>79865+40010+1500+67475+2560+68256.84+468445+32970+52706.46</f>
        <v>813788.29999999993</v>
      </c>
      <c r="AY5" s="153">
        <v>115000</v>
      </c>
      <c r="AZ5" s="153">
        <f>7888.31+9447.63+305197.2</f>
        <v>322533.14</v>
      </c>
      <c r="BA5" s="153">
        <v>8861.6</v>
      </c>
      <c r="BB5" s="153">
        <f>2418.1+2374.79+90900+13266.69</f>
        <v>108959.58</v>
      </c>
    </row>
    <row r="6" spans="1:69" ht="29.25" customHeight="1">
      <c r="A6" s="224" t="s">
        <v>413</v>
      </c>
      <c r="B6" s="110"/>
      <c r="C6" s="46"/>
      <c r="D6" s="46"/>
      <c r="E6" s="46"/>
      <c r="F6" s="46"/>
      <c r="G6" s="111"/>
      <c r="H6" s="46"/>
      <c r="I6" s="46"/>
      <c r="J6" s="153"/>
      <c r="K6" s="46"/>
      <c r="L6" s="46"/>
      <c r="M6" s="153"/>
      <c r="N6" s="46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>
        <f>12069.59+2840.6+926.5+3466.8+436.2</f>
        <v>19739.690000000002</v>
      </c>
      <c r="AP6" s="153">
        <f>370.04+21600</f>
        <v>21970.04</v>
      </c>
      <c r="AQ6" s="153">
        <f>2346.68+16950</f>
        <v>19296.68</v>
      </c>
      <c r="AR6" s="153"/>
      <c r="AS6" s="153">
        <f>64000</f>
        <v>64000</v>
      </c>
      <c r="AT6" s="153"/>
      <c r="AU6" s="153">
        <f>6756.4+2367.6+4182.3+360+4811.2</f>
        <v>18477.5</v>
      </c>
      <c r="AV6" s="153">
        <v>9000</v>
      </c>
      <c r="AW6" s="153">
        <v>4811.2</v>
      </c>
      <c r="AX6" s="153"/>
      <c r="AY6" s="153"/>
      <c r="AZ6" s="153"/>
      <c r="BA6" s="153"/>
      <c r="BB6" s="153">
        <v>313.38</v>
      </c>
    </row>
    <row r="7" spans="1:69" ht="15.75" thickBot="1">
      <c r="A7" s="116"/>
      <c r="B7" s="110"/>
      <c r="C7" s="46"/>
      <c r="D7" s="46"/>
      <c r="E7" s="46"/>
      <c r="F7" s="46"/>
      <c r="G7" s="111"/>
      <c r="H7" s="46"/>
      <c r="I7" s="46"/>
      <c r="J7" s="153"/>
      <c r="K7" s="46"/>
      <c r="L7" s="46"/>
      <c r="M7" s="153"/>
      <c r="N7" s="46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</row>
    <row r="8" spans="1:69" ht="21.75" customHeight="1" thickBot="1">
      <c r="A8" s="118" t="s">
        <v>111</v>
      </c>
      <c r="B8" s="110">
        <v>-78858.899999999994</v>
      </c>
      <c r="C8" s="47">
        <v>4407.71</v>
      </c>
      <c r="D8" s="47">
        <f>-3000+4800</f>
        <v>1800</v>
      </c>
      <c r="E8" s="47">
        <f>-8350+42045</f>
        <v>33695</v>
      </c>
      <c r="F8" s="45"/>
      <c r="G8" s="45">
        <v>6124.25</v>
      </c>
      <c r="H8" s="45"/>
      <c r="I8" s="46">
        <v>-3505.2</v>
      </c>
      <c r="J8" s="153">
        <v>-4600</v>
      </c>
      <c r="K8" s="46">
        <v>2580</v>
      </c>
      <c r="L8" s="46">
        <v>-5000</v>
      </c>
      <c r="M8" s="153">
        <f>34317+6982.26+0.3</f>
        <v>41299.560000000005</v>
      </c>
      <c r="N8" s="45"/>
      <c r="O8" s="153">
        <f>-51739.07+181.87+2343.93</f>
        <v>-49213.27</v>
      </c>
      <c r="P8" s="153">
        <f>-60918</f>
        <v>-60918</v>
      </c>
      <c r="Q8" s="50"/>
      <c r="R8" s="153">
        <f>4265.11+1845.15+205.15+1845.15</f>
        <v>8160.5599999999995</v>
      </c>
      <c r="S8" s="153">
        <f>15000+410+1515.53-20639.54</f>
        <v>-3714.010000000002</v>
      </c>
      <c r="T8" s="153">
        <f>3646.95+6010.68+1629.4+2925+3063+622.65+300+75000+500+7500+8141.47+26618.35+20472+13751.5+360+990+10937.29+5281.25+1183+5000+2178.98+5750+94+10077+262.5+190+39511.84+3800+3950+2000+11026.96+1055+1000+1000+15345.37+5000+2250+1540+3996+20154.55+10852.67+660+125736.11+12354.15+1385.24+2398+18764.16+95</f>
        <v>496360.06999999995</v>
      </c>
      <c r="U8" s="153">
        <f>91681.28-616.43</f>
        <v>91064.85</v>
      </c>
      <c r="W8" s="153">
        <f>-1262+700+2615.05+1377.23+2520</f>
        <v>5950.2800000000007</v>
      </c>
      <c r="X8" s="153">
        <f>8064+1800</f>
        <v>9864</v>
      </c>
      <c r="Y8" s="153">
        <f>26710-6890+890+6000</f>
        <v>26710</v>
      </c>
      <c r="Z8" s="153">
        <f>2144-0.4-6448+5304+6444.4</f>
        <v>7444</v>
      </c>
      <c r="AA8" s="153">
        <f>147000+36051+18607+39583+53169+15741</f>
        <v>310151</v>
      </c>
      <c r="AB8" s="153"/>
      <c r="AC8" s="153">
        <v>-20472</v>
      </c>
      <c r="AD8" s="153">
        <f>20326.62+95+190+459+190+95+17200</f>
        <v>38555.619999999995</v>
      </c>
      <c r="AE8" s="153">
        <f>24000+88.77</f>
        <v>24088.77</v>
      </c>
      <c r="AF8" s="153">
        <f>7230.27+3561.63+77.5</f>
        <v>10869.400000000001</v>
      </c>
      <c r="AG8" s="153">
        <v>-150000</v>
      </c>
      <c r="AH8" s="153">
        <f>16560-72404.35</f>
        <v>-55844.350000000006</v>
      </c>
      <c r="AI8" s="153">
        <f>11393.52+630.4+28192.9+1823.24+1058.75+561.32+788.01+2750+93.72+172.04+576.74+4914.97+607.99+933.32+1396.76+927.95+325+634.12+11807.55+927.95+107.93+20250+759.88+2100+1124.96</f>
        <v>94859.02</v>
      </c>
      <c r="AJ8" s="153">
        <f>8303.5+7500+930.77</f>
        <v>16734.27</v>
      </c>
      <c r="AK8" s="153"/>
      <c r="AL8" s="153"/>
      <c r="AM8" s="153"/>
      <c r="AN8" s="153"/>
      <c r="AO8" s="153">
        <f>4000</f>
        <v>4000</v>
      </c>
      <c r="AP8" s="153">
        <v>-656</v>
      </c>
      <c r="AQ8" s="153">
        <v>-6880</v>
      </c>
      <c r="AR8" s="153"/>
      <c r="AS8" s="153">
        <f>-5540+27944+5557</f>
        <v>27961</v>
      </c>
      <c r="AT8" s="153"/>
      <c r="AU8" s="153">
        <v>3425</v>
      </c>
      <c r="AV8" s="153">
        <v>-103.23</v>
      </c>
      <c r="AW8" s="153"/>
      <c r="AX8" s="153"/>
      <c r="AY8" s="153"/>
      <c r="AZ8" s="153"/>
      <c r="BA8" s="153"/>
      <c r="BB8" s="153"/>
      <c r="BD8" s="92"/>
      <c r="BF8" s="261" t="s">
        <v>85</v>
      </c>
      <c r="BG8" s="262"/>
      <c r="BH8" s="262"/>
      <c r="BI8" s="262"/>
      <c r="BJ8" s="262"/>
      <c r="BK8" s="262"/>
      <c r="BL8" s="262"/>
      <c r="BM8" s="262"/>
      <c r="BN8" s="263"/>
    </row>
    <row r="9" spans="1:69" ht="13.5" customHeight="1" thickBot="1">
      <c r="A9" s="118" t="s">
        <v>112</v>
      </c>
      <c r="B9" s="115">
        <v>37204</v>
      </c>
      <c r="C9" s="48">
        <v>37489</v>
      </c>
      <c r="D9" s="48">
        <v>37487</v>
      </c>
      <c r="E9" s="48">
        <v>36799</v>
      </c>
      <c r="F9" s="48">
        <v>37256</v>
      </c>
      <c r="G9" s="48">
        <v>37274</v>
      </c>
      <c r="H9" s="48">
        <v>37538</v>
      </c>
      <c r="I9" s="48">
        <v>37467</v>
      </c>
      <c r="J9" s="171">
        <v>37449</v>
      </c>
      <c r="K9" s="45"/>
      <c r="L9" s="48">
        <v>37546</v>
      </c>
      <c r="M9" s="171">
        <v>37558</v>
      </c>
      <c r="N9" s="48">
        <v>37497</v>
      </c>
      <c r="O9" s="171">
        <v>37579</v>
      </c>
      <c r="P9" s="171">
        <v>37579</v>
      </c>
      <c r="Q9" s="171">
        <v>37579</v>
      </c>
      <c r="R9" s="172">
        <v>37729</v>
      </c>
      <c r="S9" s="172"/>
      <c r="T9" s="172"/>
      <c r="U9" s="162">
        <v>37649</v>
      </c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F9" s="82"/>
      <c r="BG9" s="83"/>
      <c r="BH9" s="84"/>
      <c r="BI9" s="85"/>
      <c r="BJ9" s="85"/>
      <c r="BK9" s="85"/>
      <c r="BL9" s="85"/>
      <c r="BM9" s="85"/>
      <c r="BN9" s="86"/>
    </row>
    <row r="10" spans="1:69" s="9" customFormat="1" ht="21.75" customHeight="1" thickBot="1">
      <c r="A10" s="277" t="s">
        <v>106</v>
      </c>
      <c r="B10" s="276" t="s">
        <v>108</v>
      </c>
      <c r="C10" s="276" t="s">
        <v>118</v>
      </c>
      <c r="D10" s="276" t="s">
        <v>119</v>
      </c>
      <c r="E10" s="276" t="s">
        <v>121</v>
      </c>
      <c r="F10" s="276" t="s">
        <v>122</v>
      </c>
      <c r="G10" s="276" t="s">
        <v>178</v>
      </c>
      <c r="H10" s="276" t="s">
        <v>124</v>
      </c>
      <c r="I10" s="276" t="s">
        <v>125</v>
      </c>
      <c r="J10" s="264" t="s">
        <v>126</v>
      </c>
      <c r="K10" s="276" t="s">
        <v>127</v>
      </c>
      <c r="L10" s="276" t="s">
        <v>129</v>
      </c>
      <c r="M10" s="264" t="s">
        <v>128</v>
      </c>
      <c r="N10" s="276" t="s">
        <v>130</v>
      </c>
      <c r="O10" s="264" t="s">
        <v>131</v>
      </c>
      <c r="P10" s="264" t="s">
        <v>133</v>
      </c>
      <c r="Q10" s="264" t="s">
        <v>86</v>
      </c>
      <c r="R10" s="264" t="s">
        <v>144</v>
      </c>
      <c r="S10" s="264" t="s">
        <v>257</v>
      </c>
      <c r="T10" s="163"/>
      <c r="U10" s="264" t="s">
        <v>135</v>
      </c>
      <c r="V10" s="264" t="s">
        <v>188</v>
      </c>
      <c r="W10" s="264" t="s">
        <v>253</v>
      </c>
      <c r="X10" s="264" t="s">
        <v>229</v>
      </c>
      <c r="Y10" s="264" t="s">
        <v>255</v>
      </c>
      <c r="Z10" s="264" t="s">
        <v>209</v>
      </c>
      <c r="AA10" s="264" t="s">
        <v>248</v>
      </c>
      <c r="AB10" s="256" t="s">
        <v>256</v>
      </c>
      <c r="AC10" s="256" t="s">
        <v>273</v>
      </c>
      <c r="AD10" s="256" t="s">
        <v>272</v>
      </c>
      <c r="AE10" s="256" t="s">
        <v>325</v>
      </c>
      <c r="AF10" s="256" t="s">
        <v>254</v>
      </c>
      <c r="AG10" s="256" t="s">
        <v>282</v>
      </c>
      <c r="AH10" s="256" t="s">
        <v>284</v>
      </c>
      <c r="AI10" s="256" t="s">
        <v>299</v>
      </c>
      <c r="AJ10" s="256" t="s">
        <v>297</v>
      </c>
      <c r="AK10" s="256" t="s">
        <v>338</v>
      </c>
      <c r="AL10" s="256" t="s">
        <v>371</v>
      </c>
      <c r="AM10" s="256" t="s">
        <v>373</v>
      </c>
      <c r="AN10" s="256" t="s">
        <v>377</v>
      </c>
      <c r="AO10" s="256" t="s">
        <v>345</v>
      </c>
      <c r="AP10" s="256" t="s">
        <v>369</v>
      </c>
      <c r="AQ10" s="256" t="s">
        <v>368</v>
      </c>
      <c r="AR10" s="256" t="s">
        <v>395</v>
      </c>
      <c r="AS10" s="256" t="s">
        <v>399</v>
      </c>
      <c r="AT10" s="256" t="s">
        <v>422</v>
      </c>
      <c r="AU10" s="256" t="s">
        <v>407</v>
      </c>
      <c r="AV10" s="256" t="s">
        <v>423</v>
      </c>
      <c r="AW10" s="256" t="s">
        <v>452</v>
      </c>
      <c r="AX10" s="256" t="s">
        <v>425</v>
      </c>
      <c r="AY10" s="256" t="s">
        <v>430</v>
      </c>
      <c r="AZ10" s="256" t="s">
        <v>461</v>
      </c>
      <c r="BA10" s="256" t="s">
        <v>448</v>
      </c>
      <c r="BB10" s="256" t="s">
        <v>455</v>
      </c>
      <c r="BF10" s="267" t="s">
        <v>84</v>
      </c>
      <c r="BG10" s="268"/>
      <c r="BH10" s="268"/>
      <c r="BI10" s="268"/>
      <c r="BJ10" s="268"/>
      <c r="BK10" s="268"/>
      <c r="BL10" s="268"/>
      <c r="BM10" s="268"/>
      <c r="BN10" s="269"/>
      <c r="BO10" s="243"/>
    </row>
    <row r="11" spans="1:69" ht="9" customHeight="1" thickBot="1">
      <c r="A11" s="278"/>
      <c r="B11" s="276"/>
      <c r="C11" s="276"/>
      <c r="D11" s="276"/>
      <c r="E11" s="276"/>
      <c r="F11" s="276"/>
      <c r="G11" s="276"/>
      <c r="H11" s="276"/>
      <c r="I11" s="276"/>
      <c r="J11" s="264"/>
      <c r="K11" s="276"/>
      <c r="L11" s="276"/>
      <c r="M11" s="264"/>
      <c r="N11" s="276"/>
      <c r="O11" s="264"/>
      <c r="P11" s="264"/>
      <c r="Q11" s="264"/>
      <c r="R11" s="264"/>
      <c r="S11" s="264"/>
      <c r="T11" s="163"/>
      <c r="U11" s="264"/>
      <c r="V11" s="264"/>
      <c r="W11" s="264"/>
      <c r="X11" s="264"/>
      <c r="Y11" s="264"/>
      <c r="Z11" s="264"/>
      <c r="AA11" s="264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F11" s="8"/>
      <c r="BG11" s="4"/>
      <c r="BH11" s="12"/>
      <c r="BI11" s="13"/>
      <c r="BJ11" s="13"/>
      <c r="BK11" s="13"/>
      <c r="BL11" s="13"/>
      <c r="BM11" s="13"/>
      <c r="BN11" s="14"/>
      <c r="BO11" s="244"/>
    </row>
    <row r="12" spans="1:69" ht="21.75" customHeight="1" thickBot="1">
      <c r="A12" s="279"/>
      <c r="B12" s="276"/>
      <c r="C12" s="276"/>
      <c r="D12" s="276"/>
      <c r="E12" s="276"/>
      <c r="F12" s="276"/>
      <c r="G12" s="276"/>
      <c r="H12" s="276"/>
      <c r="I12" s="276"/>
      <c r="J12" s="264"/>
      <c r="K12" s="276"/>
      <c r="L12" s="276"/>
      <c r="M12" s="264"/>
      <c r="N12" s="276"/>
      <c r="O12" s="264"/>
      <c r="P12" s="264"/>
      <c r="Q12" s="264"/>
      <c r="R12" s="264"/>
      <c r="S12" s="264"/>
      <c r="T12" s="163"/>
      <c r="U12" s="264"/>
      <c r="V12" s="264"/>
      <c r="W12" s="264"/>
      <c r="X12" s="264"/>
      <c r="Y12" s="264"/>
      <c r="Z12" s="264"/>
      <c r="AA12" s="264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F12" s="73"/>
      <c r="BG12" s="7"/>
      <c r="BH12" s="274" t="s">
        <v>5</v>
      </c>
      <c r="BI12" s="275"/>
      <c r="BJ12" s="270" t="s">
        <v>7</v>
      </c>
      <c r="BK12" s="271"/>
      <c r="BL12" s="272" t="s">
        <v>8</v>
      </c>
      <c r="BM12" s="273"/>
      <c r="BN12" s="16" t="s">
        <v>6</v>
      </c>
      <c r="BO12" s="245"/>
    </row>
    <row r="13" spans="1:69" ht="17.25" thickBot="1">
      <c r="A13" s="117" t="s">
        <v>113</v>
      </c>
      <c r="B13" s="49">
        <f t="shared" ref="B13:W13" si="0">SUM(B5:B8)</f>
        <v>8762.1000000000058</v>
      </c>
      <c r="C13" s="49">
        <f t="shared" si="0"/>
        <v>103417.71</v>
      </c>
      <c r="D13" s="151">
        <f t="shared" si="0"/>
        <v>81700</v>
      </c>
      <c r="E13" s="49">
        <f t="shared" si="0"/>
        <v>731695</v>
      </c>
      <c r="F13" s="49">
        <f t="shared" si="0"/>
        <v>20316</v>
      </c>
      <c r="G13" s="151">
        <f t="shared" si="0"/>
        <v>18575.98</v>
      </c>
      <c r="H13" s="49">
        <f t="shared" si="0"/>
        <v>2430</v>
      </c>
      <c r="I13" s="151">
        <f t="shared" si="0"/>
        <v>119123.8</v>
      </c>
      <c r="J13" s="164">
        <f t="shared" si="0"/>
        <v>8574.5</v>
      </c>
      <c r="K13" s="49">
        <f t="shared" si="0"/>
        <v>132580</v>
      </c>
      <c r="L13" s="49">
        <f t="shared" si="0"/>
        <v>0</v>
      </c>
      <c r="M13" s="164">
        <f t="shared" si="0"/>
        <v>107499.56</v>
      </c>
      <c r="N13" s="49">
        <f t="shared" si="0"/>
        <v>23073</v>
      </c>
      <c r="O13" s="164">
        <f t="shared" si="0"/>
        <v>225786.73</v>
      </c>
      <c r="P13" s="164">
        <f t="shared" si="0"/>
        <v>191082</v>
      </c>
      <c r="Q13" s="164">
        <f t="shared" si="0"/>
        <v>79000</v>
      </c>
      <c r="R13" s="164">
        <f t="shared" si="0"/>
        <v>12546.2</v>
      </c>
      <c r="S13" s="164">
        <f t="shared" si="0"/>
        <v>30535.989999999998</v>
      </c>
      <c r="T13" s="164">
        <f t="shared" si="0"/>
        <v>502300.06999999995</v>
      </c>
      <c r="U13" s="164">
        <f t="shared" si="0"/>
        <v>291064.84999999998</v>
      </c>
      <c r="V13" s="164">
        <f t="shared" si="0"/>
        <v>235190</v>
      </c>
      <c r="W13" s="164">
        <f t="shared" si="0"/>
        <v>37258.28</v>
      </c>
      <c r="X13" s="164">
        <f t="shared" ref="X13:AM13" si="1">SUM(X5+X8)</f>
        <v>1029864</v>
      </c>
      <c r="Y13" s="164">
        <f t="shared" si="1"/>
        <v>101610</v>
      </c>
      <c r="Z13" s="164">
        <f t="shared" si="1"/>
        <v>67911</v>
      </c>
      <c r="AA13" s="164">
        <f t="shared" si="1"/>
        <v>453851</v>
      </c>
      <c r="AB13" s="164">
        <f t="shared" si="1"/>
        <v>7700</v>
      </c>
      <c r="AC13" s="164">
        <f t="shared" si="1"/>
        <v>0</v>
      </c>
      <c r="AD13" s="164">
        <f t="shared" si="1"/>
        <v>504555.62</v>
      </c>
      <c r="AE13" s="164">
        <f t="shared" si="1"/>
        <v>406488.77</v>
      </c>
      <c r="AF13" s="164">
        <f t="shared" si="1"/>
        <v>78369.399999999994</v>
      </c>
      <c r="AG13" s="164">
        <f t="shared" si="1"/>
        <v>0</v>
      </c>
      <c r="AH13" s="164">
        <f t="shared" si="1"/>
        <v>128155.65</v>
      </c>
      <c r="AI13" s="164">
        <f t="shared" si="1"/>
        <v>94859.02</v>
      </c>
      <c r="AJ13" s="164">
        <f t="shared" si="1"/>
        <v>31734.27</v>
      </c>
      <c r="AK13" s="164">
        <f t="shared" si="1"/>
        <v>7650</v>
      </c>
      <c r="AL13" s="164">
        <f t="shared" si="1"/>
        <v>44750</v>
      </c>
      <c r="AM13" s="164">
        <f t="shared" si="1"/>
        <v>2250</v>
      </c>
      <c r="AN13" s="164">
        <f>SUM(AN5+AN6+AN8)</f>
        <v>30452.6</v>
      </c>
      <c r="AO13" s="164">
        <f t="shared" ref="AO13:BB13" si="2">SUM(AO5+AO6+AO8)</f>
        <v>270539.69</v>
      </c>
      <c r="AP13" s="164">
        <f t="shared" si="2"/>
        <v>313614.03999999998</v>
      </c>
      <c r="AQ13" s="164">
        <f t="shared" si="2"/>
        <v>149166.68</v>
      </c>
      <c r="AR13" s="164">
        <f t="shared" si="2"/>
        <v>5670.9</v>
      </c>
      <c r="AS13" s="164">
        <f t="shared" si="2"/>
        <v>1691361</v>
      </c>
      <c r="AT13" s="164">
        <f t="shared" si="2"/>
        <v>43688.84</v>
      </c>
      <c r="AU13" s="164">
        <f t="shared" si="2"/>
        <v>115402.5</v>
      </c>
      <c r="AV13" s="164">
        <f t="shared" si="2"/>
        <v>8896.77</v>
      </c>
      <c r="AW13" s="164"/>
      <c r="AX13" s="164">
        <f t="shared" si="2"/>
        <v>813788.29999999993</v>
      </c>
      <c r="AY13" s="164">
        <f t="shared" si="2"/>
        <v>115000</v>
      </c>
      <c r="AZ13" s="164">
        <f t="shared" si="2"/>
        <v>322533.14</v>
      </c>
      <c r="BA13" s="164">
        <f t="shared" si="2"/>
        <v>8861.6</v>
      </c>
      <c r="BB13" s="164">
        <f t="shared" si="2"/>
        <v>109272.96000000001</v>
      </c>
      <c r="BF13" s="73" t="s">
        <v>0</v>
      </c>
      <c r="BG13" s="7" t="s">
        <v>1</v>
      </c>
      <c r="BH13" s="17" t="s">
        <v>4</v>
      </c>
      <c r="BI13" s="15" t="s">
        <v>3</v>
      </c>
      <c r="BJ13" s="18" t="s">
        <v>4</v>
      </c>
      <c r="BK13" s="18" t="s">
        <v>3</v>
      </c>
      <c r="BL13" s="18" t="s">
        <v>4</v>
      </c>
      <c r="BM13" s="19" t="s">
        <v>3</v>
      </c>
      <c r="BN13" s="20" t="s">
        <v>2</v>
      </c>
      <c r="BO13" s="245"/>
      <c r="BP13" s="109" t="s">
        <v>105</v>
      </c>
      <c r="BQ13" s="113" t="s">
        <v>106</v>
      </c>
    </row>
    <row r="14" spans="1:69" ht="15" hidden="1" customHeight="1">
      <c r="C14" s="45"/>
      <c r="D14" s="45"/>
      <c r="E14" s="45"/>
      <c r="F14" s="45">
        <v>2008.06</v>
      </c>
      <c r="G14" s="45"/>
      <c r="H14" s="45"/>
      <c r="I14" s="45"/>
      <c r="J14" s="50"/>
      <c r="K14" s="45"/>
      <c r="L14" s="45"/>
      <c r="M14" s="50"/>
      <c r="N14" s="45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F14" s="74">
        <v>36707</v>
      </c>
      <c r="BG14" s="6"/>
      <c r="BH14" s="21">
        <v>-8755.74</v>
      </c>
      <c r="BI14" s="22">
        <v>148027.14000000001</v>
      </c>
      <c r="BJ14" s="22"/>
      <c r="BK14" s="22"/>
      <c r="BL14" s="22"/>
      <c r="BM14" s="22"/>
      <c r="BN14" s="211">
        <v>139271.4</v>
      </c>
      <c r="BO14" s="246"/>
    </row>
    <row r="15" spans="1:69" ht="15" hidden="1" customHeight="1">
      <c r="C15" s="45"/>
      <c r="D15" s="45"/>
      <c r="E15" s="45"/>
      <c r="F15" s="45"/>
      <c r="G15" s="45"/>
      <c r="H15" s="45"/>
      <c r="I15" s="45"/>
      <c r="J15" s="50"/>
      <c r="K15" s="45"/>
      <c r="L15" s="45"/>
      <c r="M15" s="50"/>
      <c r="N15" s="45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F15" s="212">
        <v>36725</v>
      </c>
      <c r="BG15" s="5" t="s">
        <v>9</v>
      </c>
      <c r="BH15" s="23">
        <f t="shared" ref="BH15:BH46" si="3">SUM(BH14+BJ14-BL14)</f>
        <v>-8755.74</v>
      </c>
      <c r="BI15" s="24">
        <f t="shared" ref="BI15:BI46" si="4">SUM(BI14+BK14-BM14)</f>
        <v>148027.14000000001</v>
      </c>
      <c r="BJ15" s="24"/>
      <c r="BK15" s="24">
        <v>400</v>
      </c>
      <c r="BL15" s="24"/>
      <c r="BM15" s="24"/>
      <c r="BN15" s="213">
        <f t="shared" ref="BN15:BN78" si="5">SUM(BH15+BI15+BJ15+BK15-BL15-BM15)</f>
        <v>139671.40000000002</v>
      </c>
      <c r="BO15" s="246"/>
    </row>
    <row r="16" spans="1:69" ht="15" hidden="1" customHeight="1"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50"/>
      <c r="N16" s="4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F16" s="212">
        <v>36732</v>
      </c>
      <c r="BG16" s="5" t="s">
        <v>10</v>
      </c>
      <c r="BH16" s="23">
        <f t="shared" si="3"/>
        <v>-8755.74</v>
      </c>
      <c r="BI16" s="24">
        <f t="shared" si="4"/>
        <v>148427.14000000001</v>
      </c>
      <c r="BJ16" s="24"/>
      <c r="BK16" s="24">
        <v>4952.5</v>
      </c>
      <c r="BL16" s="24"/>
      <c r="BM16" s="24"/>
      <c r="BN16" s="213">
        <f t="shared" si="5"/>
        <v>144623.90000000002</v>
      </c>
      <c r="BO16" s="246"/>
    </row>
    <row r="17" spans="3:67" ht="15" hidden="1" customHeight="1">
      <c r="C17" s="45"/>
      <c r="D17" s="45"/>
      <c r="E17" s="45"/>
      <c r="F17" s="45"/>
      <c r="G17" s="45"/>
      <c r="H17" s="45"/>
      <c r="I17" s="45"/>
      <c r="J17" s="50"/>
      <c r="K17" s="45"/>
      <c r="L17" s="45"/>
      <c r="M17" s="50"/>
      <c r="N17" s="45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F17" s="212">
        <v>36750</v>
      </c>
      <c r="BG17" s="5" t="s">
        <v>9</v>
      </c>
      <c r="BH17" s="23">
        <f t="shared" si="3"/>
        <v>-8755.74</v>
      </c>
      <c r="BI17" s="24">
        <f t="shared" si="4"/>
        <v>153379.64000000001</v>
      </c>
      <c r="BJ17" s="24"/>
      <c r="BK17" s="24">
        <v>50</v>
      </c>
      <c r="BL17" s="24"/>
      <c r="BM17" s="24"/>
      <c r="BN17" s="213">
        <f t="shared" si="5"/>
        <v>144673.90000000002</v>
      </c>
      <c r="BO17" s="246"/>
    </row>
    <row r="18" spans="3:67" ht="15" hidden="1" customHeight="1">
      <c r="C18" s="45"/>
      <c r="D18" s="45"/>
      <c r="E18" s="45"/>
      <c r="F18" s="45"/>
      <c r="G18" s="45"/>
      <c r="H18" s="45"/>
      <c r="I18" s="45"/>
      <c r="J18" s="50"/>
      <c r="K18" s="45"/>
      <c r="L18" s="45"/>
      <c r="M18" s="50"/>
      <c r="N18" s="45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F18" s="212">
        <v>36737</v>
      </c>
      <c r="BG18" s="5" t="s">
        <v>11</v>
      </c>
      <c r="BH18" s="23">
        <f t="shared" si="3"/>
        <v>-8755.74</v>
      </c>
      <c r="BI18" s="24">
        <f t="shared" si="4"/>
        <v>153429.64000000001</v>
      </c>
      <c r="BJ18" s="24">
        <v>24.05</v>
      </c>
      <c r="BK18" s="24">
        <v>24.06</v>
      </c>
      <c r="BL18" s="24"/>
      <c r="BM18" s="24"/>
      <c r="BN18" s="213">
        <f t="shared" si="5"/>
        <v>144722.01</v>
      </c>
      <c r="BO18" s="246"/>
    </row>
    <row r="19" spans="3:67" ht="15" hidden="1" customHeight="1">
      <c r="C19" s="45"/>
      <c r="D19" s="45"/>
      <c r="E19" s="45"/>
      <c r="F19" s="45"/>
      <c r="G19" s="45"/>
      <c r="H19" s="45"/>
      <c r="I19" s="45"/>
      <c r="J19" s="50"/>
      <c r="K19" s="45"/>
      <c r="L19" s="45"/>
      <c r="M19" s="50"/>
      <c r="N19" s="45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F19" s="212">
        <v>36768</v>
      </c>
      <c r="BG19" s="5" t="s">
        <v>12</v>
      </c>
      <c r="BH19" s="23">
        <f t="shared" si="3"/>
        <v>-8731.69</v>
      </c>
      <c r="BI19" s="24">
        <f t="shared" si="4"/>
        <v>153453.70000000001</v>
      </c>
      <c r="BJ19" s="24">
        <v>26.5</v>
      </c>
      <c r="BK19" s="24">
        <v>26.5</v>
      </c>
      <c r="BL19" s="24"/>
      <c r="BM19" s="24"/>
      <c r="BN19" s="213">
        <f t="shared" si="5"/>
        <v>144775.01</v>
      </c>
      <c r="BO19" s="246"/>
    </row>
    <row r="20" spans="3:67" ht="15" hidden="1" customHeight="1">
      <c r="C20" s="45"/>
      <c r="D20" s="45"/>
      <c r="E20" s="45"/>
      <c r="F20" s="45"/>
      <c r="G20" s="45"/>
      <c r="H20" s="45"/>
      <c r="I20" s="45"/>
      <c r="J20" s="50"/>
      <c r="K20" s="45"/>
      <c r="L20" s="45"/>
      <c r="M20" s="50"/>
      <c r="N20" s="4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F20" s="212">
        <v>36776</v>
      </c>
      <c r="BG20" s="5" t="s">
        <v>13</v>
      </c>
      <c r="BH20" s="23">
        <f t="shared" si="3"/>
        <v>-8705.19</v>
      </c>
      <c r="BI20" s="24">
        <f t="shared" si="4"/>
        <v>153480.20000000001</v>
      </c>
      <c r="BJ20" s="24"/>
      <c r="BK20" s="24"/>
      <c r="BL20" s="24">
        <v>665.93</v>
      </c>
      <c r="BM20" s="24">
        <v>135995</v>
      </c>
      <c r="BN20" s="213">
        <f t="shared" si="5"/>
        <v>8114.0800000000163</v>
      </c>
      <c r="BO20" s="246"/>
    </row>
    <row r="21" spans="3:67" ht="15" hidden="1" customHeight="1">
      <c r="C21" s="45"/>
      <c r="D21" s="45"/>
      <c r="E21" s="45"/>
      <c r="F21" s="45"/>
      <c r="G21" s="45"/>
      <c r="H21" s="45"/>
      <c r="I21" s="45"/>
      <c r="J21" s="50"/>
      <c r="K21" s="45"/>
      <c r="L21" s="45"/>
      <c r="M21" s="50"/>
      <c r="N21" s="45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F21" s="212">
        <v>36792</v>
      </c>
      <c r="BG21" s="5" t="s">
        <v>14</v>
      </c>
      <c r="BH21" s="23">
        <f t="shared" si="3"/>
        <v>-9371.1200000000008</v>
      </c>
      <c r="BI21" s="24">
        <f t="shared" si="4"/>
        <v>17485.200000000012</v>
      </c>
      <c r="BJ21" s="24">
        <v>475487</v>
      </c>
      <c r="BK21" s="24"/>
      <c r="BL21" s="24"/>
      <c r="BM21" s="24"/>
      <c r="BN21" s="213">
        <f t="shared" si="5"/>
        <v>483601.08</v>
      </c>
      <c r="BO21" s="246"/>
    </row>
    <row r="22" spans="3:67" ht="15" hidden="1" customHeight="1">
      <c r="C22" s="45"/>
      <c r="D22" s="45"/>
      <c r="E22" s="47">
        <v>-261000</v>
      </c>
      <c r="F22" s="45"/>
      <c r="G22" s="45"/>
      <c r="H22" s="45"/>
      <c r="I22" s="45"/>
      <c r="J22" s="50"/>
      <c r="K22" s="45"/>
      <c r="L22" s="45"/>
      <c r="M22" s="50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F22" s="212">
        <v>36792</v>
      </c>
      <c r="BG22" s="5" t="s">
        <v>13</v>
      </c>
      <c r="BH22" s="23">
        <f t="shared" si="3"/>
        <v>466115.88</v>
      </c>
      <c r="BI22" s="24">
        <f t="shared" si="4"/>
        <v>17485.200000000012</v>
      </c>
      <c r="BJ22" s="24"/>
      <c r="BK22" s="24"/>
      <c r="BL22" s="24"/>
      <c r="BM22" s="24">
        <v>76875</v>
      </c>
      <c r="BN22" s="213">
        <f t="shared" si="5"/>
        <v>406726.08</v>
      </c>
      <c r="BO22" s="246"/>
    </row>
    <row r="23" spans="3:67" ht="15" hidden="1" customHeight="1">
      <c r="C23" s="45"/>
      <c r="D23" s="45"/>
      <c r="E23" s="45"/>
      <c r="F23" s="45"/>
      <c r="G23" s="45"/>
      <c r="H23" s="45"/>
      <c r="I23" s="45"/>
      <c r="J23" s="50"/>
      <c r="K23" s="45"/>
      <c r="L23" s="45"/>
      <c r="M23" s="50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F23" s="212">
        <v>36798</v>
      </c>
      <c r="BG23" s="5" t="s">
        <v>15</v>
      </c>
      <c r="BH23" s="23">
        <f t="shared" si="3"/>
        <v>466115.88</v>
      </c>
      <c r="BI23" s="24">
        <f t="shared" si="4"/>
        <v>-59389.799999999988</v>
      </c>
      <c r="BJ23" s="24">
        <v>15.59</v>
      </c>
      <c r="BK23" s="24">
        <v>15.59</v>
      </c>
      <c r="BL23" s="24"/>
      <c r="BM23" s="24"/>
      <c r="BN23" s="213">
        <f t="shared" si="5"/>
        <v>406757.26000000007</v>
      </c>
      <c r="BO23" s="246"/>
    </row>
    <row r="24" spans="3:67" ht="15" hidden="1" customHeight="1">
      <c r="C24" s="45"/>
      <c r="D24" s="45"/>
      <c r="E24" s="45"/>
      <c r="F24" s="45"/>
      <c r="G24" s="45"/>
      <c r="H24" s="45"/>
      <c r="I24" s="45"/>
      <c r="J24" s="50"/>
      <c r="K24" s="45"/>
      <c r="L24" s="45"/>
      <c r="M24" s="50"/>
      <c r="N24" s="45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F24" s="212">
        <v>36824</v>
      </c>
      <c r="BG24" s="5" t="s">
        <v>13</v>
      </c>
      <c r="BH24" s="23">
        <f t="shared" si="3"/>
        <v>466131.47000000003</v>
      </c>
      <c r="BI24" s="24">
        <f t="shared" si="4"/>
        <v>-59374.209999999992</v>
      </c>
      <c r="BJ24" s="24"/>
      <c r="BK24" s="24"/>
      <c r="BL24" s="24"/>
      <c r="BM24" s="24">
        <v>545.6</v>
      </c>
      <c r="BN24" s="213">
        <f t="shared" si="5"/>
        <v>406211.66000000003</v>
      </c>
      <c r="BO24" s="246"/>
    </row>
    <row r="25" spans="3:67" ht="15" hidden="1" customHeight="1">
      <c r="C25" s="45"/>
      <c r="D25" s="45"/>
      <c r="E25" s="45"/>
      <c r="F25" s="45"/>
      <c r="G25" s="45"/>
      <c r="H25" s="45"/>
      <c r="I25" s="45"/>
      <c r="J25" s="50"/>
      <c r="K25" s="45"/>
      <c r="L25" s="45"/>
      <c r="M25" s="50"/>
      <c r="N25" s="45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F25" s="212">
        <v>36824</v>
      </c>
      <c r="BG25" s="5" t="s">
        <v>16</v>
      </c>
      <c r="BH25" s="23">
        <f t="shared" si="3"/>
        <v>466131.47000000003</v>
      </c>
      <c r="BI25" s="24">
        <f t="shared" si="4"/>
        <v>-59919.80999999999</v>
      </c>
      <c r="BJ25" s="24"/>
      <c r="BK25" s="24">
        <v>250000</v>
      </c>
      <c r="BL25" s="24"/>
      <c r="BM25" s="24"/>
      <c r="BN25" s="213">
        <f t="shared" si="5"/>
        <v>656211.66</v>
      </c>
      <c r="BO25" s="246"/>
    </row>
    <row r="26" spans="3:67" ht="15" hidden="1" customHeight="1">
      <c r="C26" s="45"/>
      <c r="D26" s="45"/>
      <c r="E26" s="45"/>
      <c r="F26" s="45"/>
      <c r="G26" s="45"/>
      <c r="H26" s="45"/>
      <c r="I26" s="45"/>
      <c r="J26" s="50"/>
      <c r="K26" s="45"/>
      <c r="L26" s="45"/>
      <c r="M26" s="50"/>
      <c r="N26" s="45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F26" s="212">
        <v>36829</v>
      </c>
      <c r="BG26" s="5" t="s">
        <v>17</v>
      </c>
      <c r="BH26" s="23">
        <f t="shared" si="3"/>
        <v>466131.47000000003</v>
      </c>
      <c r="BI26" s="24">
        <f t="shared" si="4"/>
        <v>190080.19</v>
      </c>
      <c r="BJ26" s="24">
        <v>71.8</v>
      </c>
      <c r="BK26" s="24">
        <v>71.8</v>
      </c>
      <c r="BL26" s="24"/>
      <c r="BM26" s="24"/>
      <c r="BN26" s="213">
        <f t="shared" si="5"/>
        <v>656355.26000000013</v>
      </c>
      <c r="BO26" s="246"/>
    </row>
    <row r="27" spans="3:67" ht="15" hidden="1" customHeight="1">
      <c r="C27" s="45"/>
      <c r="D27" s="45"/>
      <c r="E27" s="45"/>
      <c r="F27" s="45"/>
      <c r="G27" s="45"/>
      <c r="H27" s="45"/>
      <c r="I27" s="45"/>
      <c r="J27" s="50"/>
      <c r="K27" s="45"/>
      <c r="L27" s="45"/>
      <c r="M27" s="50"/>
      <c r="N27" s="4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F27" s="212">
        <v>36859</v>
      </c>
      <c r="BG27" s="5" t="s">
        <v>18</v>
      </c>
      <c r="BH27" s="23">
        <f t="shared" si="3"/>
        <v>466203.27</v>
      </c>
      <c r="BI27" s="24">
        <f t="shared" si="4"/>
        <v>190151.99</v>
      </c>
      <c r="BJ27" s="24">
        <v>120.22</v>
      </c>
      <c r="BK27" s="24">
        <v>120.22</v>
      </c>
      <c r="BL27" s="24"/>
      <c r="BM27" s="24"/>
      <c r="BN27" s="213">
        <f t="shared" si="5"/>
        <v>656595.69999999995</v>
      </c>
      <c r="BO27" s="246"/>
    </row>
    <row r="28" spans="3:67" ht="15" hidden="1" customHeight="1">
      <c r="C28" s="45"/>
      <c r="D28" s="45"/>
      <c r="E28" s="45"/>
      <c r="F28" s="45"/>
      <c r="G28" s="45"/>
      <c r="H28" s="45"/>
      <c r="I28" s="45"/>
      <c r="J28" s="50"/>
      <c r="K28" s="45"/>
      <c r="L28" s="45"/>
      <c r="M28" s="50"/>
      <c r="N28" s="4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F28" s="212">
        <v>36880</v>
      </c>
      <c r="BG28" s="5" t="s">
        <v>13</v>
      </c>
      <c r="BH28" s="23">
        <f t="shared" si="3"/>
        <v>466323.49</v>
      </c>
      <c r="BI28" s="24">
        <f t="shared" si="4"/>
        <v>190272.21</v>
      </c>
      <c r="BJ28" s="24"/>
      <c r="BK28" s="24"/>
      <c r="BL28" s="24"/>
      <c r="BM28" s="24">
        <v>430.88</v>
      </c>
      <c r="BN28" s="213">
        <f t="shared" si="5"/>
        <v>656164.81999999995</v>
      </c>
      <c r="BO28" s="246"/>
    </row>
    <row r="29" spans="3:67" ht="15" hidden="1" customHeight="1">
      <c r="C29" s="45"/>
      <c r="D29" s="45"/>
      <c r="E29" s="45"/>
      <c r="F29" s="45"/>
      <c r="G29" s="45"/>
      <c r="H29" s="45"/>
      <c r="I29" s="45"/>
      <c r="J29" s="50"/>
      <c r="K29" s="45"/>
      <c r="L29" s="45"/>
      <c r="M29" s="50"/>
      <c r="N29" s="4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F29" s="212">
        <v>36890</v>
      </c>
      <c r="BG29" s="5" t="s">
        <v>19</v>
      </c>
      <c r="BH29" s="23">
        <f t="shared" si="3"/>
        <v>466323.49</v>
      </c>
      <c r="BI29" s="24">
        <f t="shared" si="4"/>
        <v>189841.33</v>
      </c>
      <c r="BJ29" s="24">
        <v>116.48</v>
      </c>
      <c r="BK29" s="24">
        <v>116.48</v>
      </c>
      <c r="BL29" s="24"/>
      <c r="BM29" s="24"/>
      <c r="BN29" s="213">
        <f t="shared" si="5"/>
        <v>656397.77999999991</v>
      </c>
      <c r="BO29" s="246"/>
    </row>
    <row r="30" spans="3:67" ht="15" hidden="1" customHeight="1">
      <c r="C30" s="45"/>
      <c r="D30" s="45"/>
      <c r="E30" s="45"/>
      <c r="F30" s="45"/>
      <c r="G30" s="45"/>
      <c r="H30" s="45"/>
      <c r="I30" s="45"/>
      <c r="J30" s="50"/>
      <c r="K30" s="45"/>
      <c r="L30" s="45"/>
      <c r="M30" s="50"/>
      <c r="N30" s="4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F30" s="212">
        <v>36908</v>
      </c>
      <c r="BG30" s="5" t="s">
        <v>20</v>
      </c>
      <c r="BH30" s="23">
        <f t="shared" si="3"/>
        <v>466439.97</v>
      </c>
      <c r="BI30" s="24">
        <f t="shared" si="4"/>
        <v>189957.81</v>
      </c>
      <c r="BJ30" s="24">
        <v>7257.6</v>
      </c>
      <c r="BK30" s="24"/>
      <c r="BL30" s="24"/>
      <c r="BM30" s="24"/>
      <c r="BN30" s="213">
        <f t="shared" si="5"/>
        <v>663655.38</v>
      </c>
      <c r="BO30" s="246"/>
    </row>
    <row r="31" spans="3:67" ht="15" hidden="1" customHeight="1">
      <c r="C31" s="45"/>
      <c r="D31" s="45"/>
      <c r="E31" s="45"/>
      <c r="F31" s="45"/>
      <c r="G31" s="45"/>
      <c r="H31" s="45"/>
      <c r="I31" s="45"/>
      <c r="J31" s="50"/>
      <c r="K31" s="45"/>
      <c r="L31" s="45"/>
      <c r="M31" s="50"/>
      <c r="N31" s="45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F31" s="212">
        <v>36910</v>
      </c>
      <c r="BG31" s="5" t="s">
        <v>39</v>
      </c>
      <c r="BH31" s="23">
        <f>SUM(BH30+BJ30-BL30)</f>
        <v>473697.56999999995</v>
      </c>
      <c r="BI31" s="24">
        <f>SUM(BI30+BK30-BM30)</f>
        <v>189957.81</v>
      </c>
      <c r="BJ31" s="24">
        <v>111534.41</v>
      </c>
      <c r="BK31" s="24"/>
      <c r="BL31" s="24"/>
      <c r="BM31" s="24"/>
      <c r="BN31" s="213">
        <f t="shared" si="5"/>
        <v>775189.78999999992</v>
      </c>
      <c r="BO31" s="246"/>
    </row>
    <row r="32" spans="3:67" ht="15" hidden="1" customHeight="1">
      <c r="C32" s="45"/>
      <c r="D32" s="45"/>
      <c r="E32" s="45"/>
      <c r="F32" s="45"/>
      <c r="G32" s="45"/>
      <c r="H32" s="45"/>
      <c r="I32" s="45"/>
      <c r="J32" s="50"/>
      <c r="K32" s="45"/>
      <c r="L32" s="45"/>
      <c r="M32" s="50"/>
      <c r="N32" s="45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F32" s="212">
        <v>36922</v>
      </c>
      <c r="BG32" s="5" t="s">
        <v>9</v>
      </c>
      <c r="BH32" s="23">
        <f t="shared" si="3"/>
        <v>585231.98</v>
      </c>
      <c r="BI32" s="24">
        <f t="shared" si="4"/>
        <v>189957.81</v>
      </c>
      <c r="BJ32" s="24"/>
      <c r="BK32" s="24">
        <v>250</v>
      </c>
      <c r="BL32" s="24"/>
      <c r="BM32" s="24"/>
      <c r="BN32" s="213">
        <f t="shared" si="5"/>
        <v>775439.79</v>
      </c>
      <c r="BO32" s="246"/>
    </row>
    <row r="33" spans="1:67" ht="15" hidden="1" customHeight="1">
      <c r="C33" s="45"/>
      <c r="D33" s="45"/>
      <c r="E33" s="45"/>
      <c r="F33" s="45"/>
      <c r="G33" s="45"/>
      <c r="H33" s="45"/>
      <c r="I33" s="45"/>
      <c r="J33" s="50"/>
      <c r="K33" s="45"/>
      <c r="L33" s="45"/>
      <c r="M33" s="50"/>
      <c r="N33" s="45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F33" s="212">
        <v>36929</v>
      </c>
      <c r="BG33" s="5" t="s">
        <v>21</v>
      </c>
      <c r="BH33" s="23">
        <f t="shared" si="3"/>
        <v>585231.98</v>
      </c>
      <c r="BI33" s="24">
        <f t="shared" si="4"/>
        <v>190207.81</v>
      </c>
      <c r="BJ33" s="24">
        <v>130.83000000000001</v>
      </c>
      <c r="BK33" s="24">
        <v>130.83000000000001</v>
      </c>
      <c r="BL33" s="24"/>
      <c r="BM33" s="24"/>
      <c r="BN33" s="213">
        <f t="shared" si="5"/>
        <v>775701.45</v>
      </c>
      <c r="BO33" s="246"/>
    </row>
    <row r="34" spans="1:67" ht="15" hidden="1" customHeight="1">
      <c r="C34" s="45"/>
      <c r="D34" s="45"/>
      <c r="E34" s="45"/>
      <c r="F34" s="45"/>
      <c r="G34" s="45"/>
      <c r="H34" s="45"/>
      <c r="I34" s="45"/>
      <c r="J34" s="50"/>
      <c r="K34" s="45"/>
      <c r="L34" s="45"/>
      <c r="M34" s="50"/>
      <c r="N34" s="45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F34" s="212">
        <v>36937</v>
      </c>
      <c r="BG34" s="5" t="s">
        <v>13</v>
      </c>
      <c r="BH34" s="23">
        <f t="shared" si="3"/>
        <v>585362.80999999994</v>
      </c>
      <c r="BI34" s="24">
        <f t="shared" si="4"/>
        <v>190338.63999999998</v>
      </c>
      <c r="BJ34" s="24"/>
      <c r="BK34" s="24"/>
      <c r="BL34" s="24"/>
      <c r="BM34" s="24">
        <v>48130</v>
      </c>
      <c r="BN34" s="213">
        <f t="shared" si="5"/>
        <v>727571.45</v>
      </c>
      <c r="BO34" s="246"/>
    </row>
    <row r="35" spans="1:67" ht="15" hidden="1" customHeight="1">
      <c r="C35" s="45"/>
      <c r="D35" s="45"/>
      <c r="E35" s="45"/>
      <c r="F35" s="45"/>
      <c r="G35" s="45"/>
      <c r="H35" s="45"/>
      <c r="I35" s="45"/>
      <c r="J35" s="50"/>
      <c r="K35" s="45"/>
      <c r="L35" s="45"/>
      <c r="M35" s="50"/>
      <c r="N35" s="45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F35" s="212">
        <v>36944</v>
      </c>
      <c r="BG35" s="5" t="s">
        <v>22</v>
      </c>
      <c r="BH35" s="23">
        <f t="shared" si="3"/>
        <v>585362.80999999994</v>
      </c>
      <c r="BI35" s="24">
        <f t="shared" si="4"/>
        <v>142208.63999999998</v>
      </c>
      <c r="BJ35" s="24">
        <v>101.52</v>
      </c>
      <c r="BK35" s="24"/>
      <c r="BL35" s="24"/>
      <c r="BM35" s="24"/>
      <c r="BN35" s="213">
        <f t="shared" si="5"/>
        <v>727672.97</v>
      </c>
      <c r="BO35" s="246"/>
    </row>
    <row r="36" spans="1:67" ht="15" hidden="1" customHeight="1">
      <c r="C36" s="45"/>
      <c r="D36" s="45"/>
      <c r="E36" s="45"/>
      <c r="F36" s="45"/>
      <c r="G36" s="45"/>
      <c r="H36" s="45"/>
      <c r="I36" s="45"/>
      <c r="J36" s="50"/>
      <c r="K36" s="45"/>
      <c r="L36" s="45"/>
      <c r="M36" s="50"/>
      <c r="N36" s="45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F36" s="212">
        <v>36958</v>
      </c>
      <c r="BG36" s="5" t="s">
        <v>23</v>
      </c>
      <c r="BH36" s="23">
        <f t="shared" si="3"/>
        <v>585464.32999999996</v>
      </c>
      <c r="BI36" s="24">
        <f t="shared" si="4"/>
        <v>142208.63999999998</v>
      </c>
      <c r="BJ36" s="24">
        <v>129.74</v>
      </c>
      <c r="BK36" s="24">
        <v>129.74</v>
      </c>
      <c r="BL36" s="24"/>
      <c r="BM36" s="24"/>
      <c r="BN36" s="213">
        <f t="shared" si="5"/>
        <v>727932.45</v>
      </c>
      <c r="BO36" s="246"/>
    </row>
    <row r="37" spans="1:67" ht="15" hidden="1" customHeight="1">
      <c r="C37" s="45"/>
      <c r="D37" s="45"/>
      <c r="E37" s="45"/>
      <c r="F37" s="45"/>
      <c r="G37" s="45"/>
      <c r="H37" s="45"/>
      <c r="I37" s="45"/>
      <c r="J37" s="50"/>
      <c r="K37" s="45"/>
      <c r="L37" s="45"/>
      <c r="M37" s="50"/>
      <c r="N37" s="45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F37" s="212">
        <v>36972</v>
      </c>
      <c r="BG37" s="5" t="s">
        <v>13</v>
      </c>
      <c r="BH37" s="23">
        <f t="shared" si="3"/>
        <v>585594.06999999995</v>
      </c>
      <c r="BI37" s="24">
        <f t="shared" si="4"/>
        <v>142338.37999999998</v>
      </c>
      <c r="BJ37" s="24"/>
      <c r="BK37" s="24"/>
      <c r="BL37" s="24">
        <v>2250</v>
      </c>
      <c r="BM37" s="24"/>
      <c r="BN37" s="213">
        <f t="shared" si="5"/>
        <v>725682.45</v>
      </c>
      <c r="BO37" s="246"/>
    </row>
    <row r="38" spans="1:67" ht="15" hidden="1" customHeight="1">
      <c r="C38" s="45"/>
      <c r="D38" s="45"/>
      <c r="E38" s="45"/>
      <c r="F38" s="45"/>
      <c r="G38" s="45"/>
      <c r="H38" s="45"/>
      <c r="I38" s="45"/>
      <c r="J38" s="50"/>
      <c r="K38" s="45"/>
      <c r="L38" s="45"/>
      <c r="M38" s="50"/>
      <c r="N38" s="45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F38" s="212">
        <v>36987</v>
      </c>
      <c r="BG38" s="5" t="s">
        <v>24</v>
      </c>
      <c r="BH38" s="23">
        <f t="shared" si="3"/>
        <v>583344.06999999995</v>
      </c>
      <c r="BI38" s="24">
        <f t="shared" si="4"/>
        <v>142338.37999999998</v>
      </c>
      <c r="BJ38" s="24">
        <v>5273.57</v>
      </c>
      <c r="BK38" s="24"/>
      <c r="BL38" s="24"/>
      <c r="BM38" s="24"/>
      <c r="BN38" s="213">
        <f t="shared" si="5"/>
        <v>730956.0199999999</v>
      </c>
      <c r="BO38" s="246"/>
    </row>
    <row r="39" spans="1:67" ht="15" hidden="1" customHeight="1">
      <c r="C39" s="45"/>
      <c r="D39" s="45"/>
      <c r="E39" s="45"/>
      <c r="F39" s="45"/>
      <c r="G39" s="45"/>
      <c r="H39" s="45"/>
      <c r="I39" s="45"/>
      <c r="J39" s="50"/>
      <c r="K39" s="45"/>
      <c r="L39" s="45"/>
      <c r="M39" s="50"/>
      <c r="N39" s="45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F39" s="212">
        <v>36991</v>
      </c>
      <c r="BG39" s="5" t="s">
        <v>25</v>
      </c>
      <c r="BH39" s="23">
        <f t="shared" si="3"/>
        <v>588617.6399999999</v>
      </c>
      <c r="BI39" s="24">
        <f t="shared" si="4"/>
        <v>142338.37999999998</v>
      </c>
      <c r="BJ39" s="24"/>
      <c r="BK39" s="24"/>
      <c r="BL39" s="24">
        <v>14087</v>
      </c>
      <c r="BM39" s="24"/>
      <c r="BN39" s="213">
        <f t="shared" si="5"/>
        <v>716869.0199999999</v>
      </c>
      <c r="BO39" s="246"/>
    </row>
    <row r="40" spans="1:67" ht="15" hidden="1" customHeight="1">
      <c r="C40" s="45"/>
      <c r="D40" s="45"/>
      <c r="E40" s="45"/>
      <c r="F40" s="45"/>
      <c r="G40" s="45"/>
      <c r="H40" s="45"/>
      <c r="I40" s="45"/>
      <c r="J40" s="50"/>
      <c r="K40" s="45"/>
      <c r="L40" s="45"/>
      <c r="M40" s="50"/>
      <c r="N40" s="45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F40" s="212">
        <v>36991</v>
      </c>
      <c r="BG40" s="5" t="s">
        <v>26</v>
      </c>
      <c r="BH40" s="23">
        <f t="shared" si="3"/>
        <v>574530.6399999999</v>
      </c>
      <c r="BI40" s="24">
        <f t="shared" si="4"/>
        <v>142338.37999999998</v>
      </c>
      <c r="BJ40" s="24">
        <v>138.66999999999999</v>
      </c>
      <c r="BK40" s="24">
        <v>138.66999999999999</v>
      </c>
      <c r="BL40" s="24"/>
      <c r="BM40" s="24"/>
      <c r="BN40" s="213">
        <f t="shared" si="5"/>
        <v>717146.36</v>
      </c>
      <c r="BO40" s="246"/>
    </row>
    <row r="41" spans="1:67" ht="15" hidden="1" customHeight="1">
      <c r="C41" s="45"/>
      <c r="D41" s="45"/>
      <c r="E41" s="45"/>
      <c r="F41" s="45"/>
      <c r="G41" s="45"/>
      <c r="H41" s="45"/>
      <c r="I41" s="45"/>
      <c r="J41" s="50"/>
      <c r="K41" s="45"/>
      <c r="L41" s="45"/>
      <c r="M41" s="50"/>
      <c r="N41" s="45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F41" s="212">
        <v>36994</v>
      </c>
      <c r="BG41" s="5" t="s">
        <v>13</v>
      </c>
      <c r="BH41" s="23">
        <f t="shared" si="3"/>
        <v>574669.30999999994</v>
      </c>
      <c r="BI41" s="24">
        <f t="shared" si="4"/>
        <v>142477.04999999999</v>
      </c>
      <c r="BJ41" s="24"/>
      <c r="BK41" s="24"/>
      <c r="BL41" s="24">
        <v>4852.68</v>
      </c>
      <c r="BM41" s="24"/>
      <c r="BN41" s="213">
        <f t="shared" si="5"/>
        <v>712293.67999999982</v>
      </c>
      <c r="BO41" s="246"/>
    </row>
    <row r="42" spans="1:67" ht="15" hidden="1" customHeight="1">
      <c r="C42" s="45"/>
      <c r="D42" s="45"/>
      <c r="E42" s="45"/>
      <c r="F42" s="45"/>
      <c r="G42" s="45"/>
      <c r="H42" s="45"/>
      <c r="I42" s="45"/>
      <c r="J42" s="50"/>
      <c r="K42" s="45"/>
      <c r="L42" s="45"/>
      <c r="M42" s="50"/>
      <c r="N42" s="45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F42" s="212">
        <v>37008</v>
      </c>
      <c r="BG42" s="5" t="s">
        <v>13</v>
      </c>
      <c r="BH42" s="23">
        <f t="shared" si="3"/>
        <v>569816.62999999989</v>
      </c>
      <c r="BI42" s="24">
        <f t="shared" si="4"/>
        <v>142477.04999999999</v>
      </c>
      <c r="BJ42" s="24"/>
      <c r="BK42" s="24"/>
      <c r="BL42" s="24">
        <v>555.6</v>
      </c>
      <c r="BM42" s="24"/>
      <c r="BN42" s="213">
        <f t="shared" si="5"/>
        <v>711738.08</v>
      </c>
      <c r="BO42" s="246"/>
    </row>
    <row r="43" spans="1:67" ht="15" hidden="1" customHeight="1">
      <c r="C43" s="45"/>
      <c r="D43" s="45"/>
      <c r="E43" s="45"/>
      <c r="F43" s="45"/>
      <c r="G43" s="45"/>
      <c r="H43" s="45"/>
      <c r="I43" s="45"/>
      <c r="J43" s="50"/>
      <c r="K43" s="45"/>
      <c r="L43" s="45"/>
      <c r="M43" s="50"/>
      <c r="N43" s="45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F43" s="212">
        <v>37014</v>
      </c>
      <c r="BG43" s="5" t="s">
        <v>27</v>
      </c>
      <c r="BH43" s="23">
        <f t="shared" si="3"/>
        <v>569261.02999999991</v>
      </c>
      <c r="BI43" s="24">
        <f t="shared" si="4"/>
        <v>142477.04999999999</v>
      </c>
      <c r="BJ43" s="24">
        <v>351.86</v>
      </c>
      <c r="BK43" s="24"/>
      <c r="BL43" s="24"/>
      <c r="BM43" s="24"/>
      <c r="BN43" s="213">
        <f t="shared" si="5"/>
        <v>712089.93999999983</v>
      </c>
      <c r="BO43" s="246"/>
    </row>
    <row r="44" spans="1:67" ht="15" hidden="1" customHeight="1">
      <c r="C44" s="45"/>
      <c r="D44" s="45"/>
      <c r="E44" s="45"/>
      <c r="F44" s="45"/>
      <c r="G44" s="45"/>
      <c r="H44" s="45"/>
      <c r="I44" s="45"/>
      <c r="J44" s="50"/>
      <c r="K44" s="45"/>
      <c r="L44" s="45"/>
      <c r="M44" s="50"/>
      <c r="N44" s="45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F44" s="212">
        <v>37023</v>
      </c>
      <c r="BG44" s="5" t="s">
        <v>28</v>
      </c>
      <c r="BH44" s="23">
        <f t="shared" si="3"/>
        <v>569612.8899999999</v>
      </c>
      <c r="BI44" s="24">
        <f t="shared" si="4"/>
        <v>142477.04999999999</v>
      </c>
      <c r="BJ44" s="24">
        <v>135.56</v>
      </c>
      <c r="BK44" s="24">
        <v>135.56</v>
      </c>
      <c r="BL44" s="24"/>
      <c r="BM44" s="24"/>
      <c r="BN44" s="213">
        <f t="shared" si="5"/>
        <v>712361.06</v>
      </c>
      <c r="BO44" s="246"/>
    </row>
    <row r="45" spans="1:67" ht="15" hidden="1" customHeight="1">
      <c r="C45" s="45"/>
      <c r="D45" s="45"/>
      <c r="E45" s="45"/>
      <c r="F45" s="45"/>
      <c r="G45" s="45"/>
      <c r="H45" s="45"/>
      <c r="I45" s="45"/>
      <c r="J45" s="50"/>
      <c r="K45" s="45"/>
      <c r="L45" s="45"/>
      <c r="M45" s="50"/>
      <c r="N45" s="45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F45" s="212">
        <v>37035</v>
      </c>
      <c r="BG45" s="5" t="s">
        <v>13</v>
      </c>
      <c r="BH45" s="23">
        <f t="shared" si="3"/>
        <v>569748.44999999995</v>
      </c>
      <c r="BI45" s="24">
        <f t="shared" si="4"/>
        <v>142612.60999999999</v>
      </c>
      <c r="BJ45" s="24"/>
      <c r="BK45" s="24"/>
      <c r="BL45" s="24">
        <v>49.28</v>
      </c>
      <c r="BM45" s="24"/>
      <c r="BN45" s="213">
        <f t="shared" si="5"/>
        <v>712311.77999999991</v>
      </c>
      <c r="BO45" s="246"/>
    </row>
    <row r="46" spans="1:67" ht="15" hidden="1" customHeight="1">
      <c r="C46" s="45"/>
      <c r="D46" s="45"/>
      <c r="E46" s="45"/>
      <c r="F46" s="45"/>
      <c r="G46" s="45"/>
      <c r="H46" s="45"/>
      <c r="I46" s="45"/>
      <c r="J46" s="50"/>
      <c r="K46" s="45"/>
      <c r="L46" s="45"/>
      <c r="M46" s="50"/>
      <c r="N46" s="45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F46" s="212">
        <v>37068</v>
      </c>
      <c r="BG46" s="5" t="s">
        <v>30</v>
      </c>
      <c r="BH46" s="23">
        <f t="shared" si="3"/>
        <v>569699.16999999993</v>
      </c>
      <c r="BI46" s="24">
        <f t="shared" si="4"/>
        <v>142612.60999999999</v>
      </c>
      <c r="BJ46" s="24">
        <v>149.56</v>
      </c>
      <c r="BK46" s="24">
        <v>149.56</v>
      </c>
      <c r="BL46" s="24"/>
      <c r="BM46" s="24"/>
      <c r="BN46" s="213">
        <f t="shared" si="5"/>
        <v>712610.9</v>
      </c>
      <c r="BO46" s="246"/>
    </row>
    <row r="47" spans="1:67" s="30" customFormat="1" ht="15" hidden="1" customHeight="1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F47" s="214">
        <v>37068</v>
      </c>
      <c r="BG47" s="11" t="s">
        <v>13</v>
      </c>
      <c r="BH47" s="25">
        <f>SUM(BH46+BJ46-BL46)</f>
        <v>569848.73</v>
      </c>
      <c r="BI47" s="26">
        <f>SUM(BI46+BK46-BM46)</f>
        <v>142762.16999999998</v>
      </c>
      <c r="BJ47" s="26"/>
      <c r="BK47" s="26"/>
      <c r="BL47" s="26">
        <v>175</v>
      </c>
      <c r="BM47" s="26"/>
      <c r="BN47" s="215">
        <f t="shared" si="5"/>
        <v>712435.89999999991</v>
      </c>
      <c r="BO47" s="247"/>
    </row>
    <row r="48" spans="1:67" s="30" customFormat="1" ht="15" hidden="1" customHeight="1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F48" s="214">
        <v>37071</v>
      </c>
      <c r="BG48" s="11" t="s">
        <v>32</v>
      </c>
      <c r="BH48" s="25">
        <f>SUM(BH47+BJ47-BL47)</f>
        <v>569673.73</v>
      </c>
      <c r="BI48" s="26">
        <f>SUM(BI47+BK47-BM47)</f>
        <v>142762.16999999998</v>
      </c>
      <c r="BJ48" s="26">
        <v>140.28</v>
      </c>
      <c r="BK48" s="26">
        <v>140.27000000000001</v>
      </c>
      <c r="BL48" s="26"/>
      <c r="BM48" s="26"/>
      <c r="BN48" s="215">
        <f t="shared" si="5"/>
        <v>712716.45</v>
      </c>
      <c r="BO48" s="247"/>
    </row>
    <row r="49" spans="1:67" s="30" customFormat="1" ht="15" hidden="1" customHeight="1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F49" s="216">
        <v>37071</v>
      </c>
      <c r="BG49" s="10" t="s">
        <v>41</v>
      </c>
      <c r="BH49" s="25">
        <f t="shared" ref="BH49:BH82" si="6">SUM(BH48+BJ48-BL48)</f>
        <v>569814.01</v>
      </c>
      <c r="BI49" s="26">
        <f t="shared" ref="BI49:BI82" si="7">SUM(BI48+BK48-BM48)</f>
        <v>142902.43999999997</v>
      </c>
      <c r="BJ49" s="27">
        <v>87.2</v>
      </c>
      <c r="BK49" s="27">
        <v>87.2</v>
      </c>
      <c r="BL49" s="27"/>
      <c r="BM49" s="31">
        <v>9.4</v>
      </c>
      <c r="BN49" s="217">
        <f t="shared" si="5"/>
        <v>712881.44999999984</v>
      </c>
      <c r="BO49" s="248"/>
    </row>
    <row r="50" spans="1:67" s="30" customFormat="1" ht="27" hidden="1" customHeight="1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F50" s="218">
        <v>37071</v>
      </c>
      <c r="BG50" s="88" t="s">
        <v>82</v>
      </c>
      <c r="BH50" s="59">
        <f t="shared" si="6"/>
        <v>569901.21</v>
      </c>
      <c r="BI50" s="60">
        <f t="shared" si="7"/>
        <v>142980.24</v>
      </c>
      <c r="BJ50" s="58"/>
      <c r="BK50" s="58">
        <v>265188.55</v>
      </c>
      <c r="BL50" s="58"/>
      <c r="BM50" s="61"/>
      <c r="BN50" s="217">
        <f t="shared" si="5"/>
        <v>978070</v>
      </c>
      <c r="BO50" s="249" t="s">
        <v>83</v>
      </c>
    </row>
    <row r="51" spans="1:67" ht="16.5" hidden="1" customHeight="1">
      <c r="C51" s="45"/>
      <c r="D51" s="45"/>
      <c r="E51" s="45"/>
      <c r="F51" s="45"/>
      <c r="G51" s="45"/>
      <c r="H51" s="45"/>
      <c r="I51" s="45"/>
      <c r="J51" s="50"/>
      <c r="K51" s="45"/>
      <c r="L51" s="45"/>
      <c r="M51" s="50"/>
      <c r="N51" s="45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F51" s="219">
        <v>37090</v>
      </c>
      <c r="BG51" s="62" t="s">
        <v>31</v>
      </c>
      <c r="BH51" s="63">
        <f t="shared" si="6"/>
        <v>569901.21</v>
      </c>
      <c r="BI51" s="64">
        <f t="shared" si="7"/>
        <v>408168.79</v>
      </c>
      <c r="BJ51" s="64"/>
      <c r="BK51" s="64">
        <v>7000</v>
      </c>
      <c r="BL51" s="65"/>
      <c r="BM51" s="65"/>
      <c r="BN51" s="220">
        <f t="shared" si="5"/>
        <v>985070</v>
      </c>
      <c r="BO51" s="246"/>
    </row>
    <row r="52" spans="1:67" ht="16.5" hidden="1" customHeight="1">
      <c r="C52" s="45"/>
      <c r="D52" s="45"/>
      <c r="E52" s="45"/>
      <c r="F52" s="45"/>
      <c r="G52" s="45"/>
      <c r="H52" s="45"/>
      <c r="I52" s="45"/>
      <c r="J52" s="50"/>
      <c r="K52" s="45"/>
      <c r="L52" s="45"/>
      <c r="M52" s="50"/>
      <c r="N52" s="45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F52" s="219">
        <v>37093</v>
      </c>
      <c r="BG52" s="62" t="s">
        <v>33</v>
      </c>
      <c r="BH52" s="63">
        <f t="shared" si="6"/>
        <v>569901.21</v>
      </c>
      <c r="BI52" s="64">
        <f t="shared" si="7"/>
        <v>415168.79</v>
      </c>
      <c r="BJ52" s="64"/>
      <c r="BK52" s="64"/>
      <c r="BL52" s="65"/>
      <c r="BM52" s="65"/>
      <c r="BN52" s="220">
        <f t="shared" si="5"/>
        <v>985070</v>
      </c>
      <c r="BO52" s="246"/>
    </row>
    <row r="53" spans="1:67" ht="16.5" hidden="1" customHeight="1">
      <c r="C53" s="45"/>
      <c r="D53" s="45"/>
      <c r="E53" s="45"/>
      <c r="F53" s="45"/>
      <c r="G53" s="45"/>
      <c r="H53" s="45"/>
      <c r="I53" s="45"/>
      <c r="J53" s="50"/>
      <c r="K53" s="45"/>
      <c r="L53" s="45"/>
      <c r="M53" s="50"/>
      <c r="N53" s="45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F53" s="219">
        <v>37102</v>
      </c>
      <c r="BG53" s="62" t="s">
        <v>44</v>
      </c>
      <c r="BH53" s="63">
        <f t="shared" si="6"/>
        <v>569901.21</v>
      </c>
      <c r="BI53" s="64">
        <f t="shared" si="7"/>
        <v>415168.79</v>
      </c>
      <c r="BJ53" s="64">
        <v>297.25</v>
      </c>
      <c r="BK53" s="64">
        <v>297.26</v>
      </c>
      <c r="BL53" s="65"/>
      <c r="BM53" s="65"/>
      <c r="BN53" s="220">
        <f t="shared" si="5"/>
        <v>985664.51</v>
      </c>
      <c r="BO53" s="246"/>
    </row>
    <row r="54" spans="1:67" ht="16.5" hidden="1" customHeight="1">
      <c r="C54" s="45"/>
      <c r="D54" s="45"/>
      <c r="E54" s="45"/>
      <c r="F54" s="45"/>
      <c r="G54" s="45"/>
      <c r="H54" s="45"/>
      <c r="I54" s="45"/>
      <c r="J54" s="50"/>
      <c r="K54" s="45"/>
      <c r="L54" s="45"/>
      <c r="M54" s="50"/>
      <c r="N54" s="45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F54" s="219">
        <v>37133</v>
      </c>
      <c r="BG54" s="62" t="s">
        <v>34</v>
      </c>
      <c r="BH54" s="63">
        <f t="shared" si="6"/>
        <v>570198.46</v>
      </c>
      <c r="BI54" s="64">
        <f t="shared" si="7"/>
        <v>415466.05</v>
      </c>
      <c r="BJ54" s="64">
        <v>530.07000000000005</v>
      </c>
      <c r="BK54" s="64">
        <v>530.08000000000004</v>
      </c>
      <c r="BL54" s="65"/>
      <c r="BM54" s="65"/>
      <c r="BN54" s="220">
        <f t="shared" si="5"/>
        <v>986724.65999999992</v>
      </c>
      <c r="BO54" s="246"/>
    </row>
    <row r="55" spans="1:67" ht="16.5" hidden="1" customHeight="1">
      <c r="C55" s="45"/>
      <c r="D55" s="45"/>
      <c r="E55" s="45"/>
      <c r="F55" s="45"/>
      <c r="G55" s="45"/>
      <c r="H55" s="45"/>
      <c r="I55" s="45"/>
      <c r="J55" s="50"/>
      <c r="K55" s="45"/>
      <c r="L55" s="45"/>
      <c r="M55" s="50"/>
      <c r="N55" s="45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F55" s="219">
        <v>37120</v>
      </c>
      <c r="BG55" s="62" t="s">
        <v>29</v>
      </c>
      <c r="BH55" s="63">
        <f t="shared" si="6"/>
        <v>570728.52999999991</v>
      </c>
      <c r="BI55" s="64">
        <f t="shared" si="7"/>
        <v>415996.13</v>
      </c>
      <c r="BJ55" s="64"/>
      <c r="BK55" s="64"/>
      <c r="BL55" s="66">
        <v>175</v>
      </c>
      <c r="BM55" s="65"/>
      <c r="BN55" s="220">
        <f t="shared" si="5"/>
        <v>986549.65999999992</v>
      </c>
      <c r="BO55" s="246"/>
    </row>
    <row r="56" spans="1:67" s="30" customFormat="1" ht="16.5" hidden="1" customHeight="1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F56" s="221">
        <v>37120</v>
      </c>
      <c r="BG56" s="67" t="s">
        <v>29</v>
      </c>
      <c r="BH56" s="63">
        <f t="shared" si="6"/>
        <v>570553.52999999991</v>
      </c>
      <c r="BI56" s="64">
        <f t="shared" si="7"/>
        <v>415996.13</v>
      </c>
      <c r="BJ56" s="64"/>
      <c r="BK56" s="64"/>
      <c r="BL56" s="66">
        <v>17.5</v>
      </c>
      <c r="BM56" s="64"/>
      <c r="BN56" s="220">
        <f t="shared" si="5"/>
        <v>986532.15999999992</v>
      </c>
      <c r="BO56" s="247"/>
    </row>
    <row r="57" spans="1:67" ht="16.5" hidden="1" customHeight="1">
      <c r="C57" s="45"/>
      <c r="D57" s="45"/>
      <c r="E57" s="51">
        <f>-BM57</f>
        <v>-108315</v>
      </c>
      <c r="F57" s="45"/>
      <c r="G57" s="45"/>
      <c r="H57" s="45"/>
      <c r="I57" s="45"/>
      <c r="J57" s="50"/>
      <c r="K57" s="45"/>
      <c r="L57" s="45"/>
      <c r="M57" s="50"/>
      <c r="N57" s="45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F57" s="219">
        <v>37131</v>
      </c>
      <c r="BG57" s="68" t="s">
        <v>35</v>
      </c>
      <c r="BH57" s="63">
        <f t="shared" si="6"/>
        <v>570536.02999999991</v>
      </c>
      <c r="BI57" s="64">
        <f t="shared" si="7"/>
        <v>415996.13</v>
      </c>
      <c r="BJ57" s="64"/>
      <c r="BK57" s="64"/>
      <c r="BL57" s="65"/>
      <c r="BM57" s="65">
        <v>108315</v>
      </c>
      <c r="BN57" s="220">
        <f t="shared" si="5"/>
        <v>878217.15999999992</v>
      </c>
      <c r="BO57" s="246"/>
    </row>
    <row r="58" spans="1:67" ht="16.5" hidden="1" customHeight="1">
      <c r="C58" s="45"/>
      <c r="D58" s="45"/>
      <c r="E58" s="45"/>
      <c r="F58" s="45"/>
      <c r="G58" s="45"/>
      <c r="H58" s="45"/>
      <c r="I58" s="45"/>
      <c r="J58" s="50"/>
      <c r="K58" s="45"/>
      <c r="L58" s="45"/>
      <c r="M58" s="50"/>
      <c r="N58" s="45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F58" s="219">
        <v>37140</v>
      </c>
      <c r="BG58" s="62" t="s">
        <v>36</v>
      </c>
      <c r="BH58" s="63">
        <f t="shared" si="6"/>
        <v>570536.02999999991</v>
      </c>
      <c r="BI58" s="64">
        <f t="shared" si="7"/>
        <v>307681.13</v>
      </c>
      <c r="BJ58" s="64"/>
      <c r="BK58" s="64"/>
      <c r="BL58" s="65"/>
      <c r="BM58" s="65">
        <v>143.51</v>
      </c>
      <c r="BN58" s="220">
        <f t="shared" si="5"/>
        <v>878073.64999999991</v>
      </c>
      <c r="BO58" s="246"/>
    </row>
    <row r="59" spans="1:67" ht="16.5" hidden="1" customHeight="1">
      <c r="C59" s="45"/>
      <c r="D59" s="45"/>
      <c r="E59" s="51">
        <f>-BM59</f>
        <v>-259335</v>
      </c>
      <c r="F59" s="45"/>
      <c r="G59" s="45"/>
      <c r="H59" s="45"/>
      <c r="I59" s="45"/>
      <c r="J59" s="50"/>
      <c r="K59" s="45"/>
      <c r="L59" s="45"/>
      <c r="M59" s="50"/>
      <c r="N59" s="45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F59" s="219">
        <v>37140</v>
      </c>
      <c r="BG59" s="62" t="s">
        <v>35</v>
      </c>
      <c r="BH59" s="63">
        <f t="shared" si="6"/>
        <v>570536.02999999991</v>
      </c>
      <c r="BI59" s="64">
        <f t="shared" si="7"/>
        <v>307537.62</v>
      </c>
      <c r="BJ59" s="64"/>
      <c r="BK59" s="64"/>
      <c r="BL59" s="65"/>
      <c r="BM59" s="65">
        <v>259335</v>
      </c>
      <c r="BN59" s="220">
        <f t="shared" si="5"/>
        <v>618738.64999999991</v>
      </c>
      <c r="BO59" s="246"/>
    </row>
    <row r="60" spans="1:67" ht="16.5" hidden="1" customHeight="1">
      <c r="C60" s="45"/>
      <c r="D60" s="45"/>
      <c r="E60" s="45"/>
      <c r="F60" s="45"/>
      <c r="G60" s="45"/>
      <c r="H60" s="45"/>
      <c r="I60" s="45"/>
      <c r="J60" s="50"/>
      <c r="K60" s="45"/>
      <c r="L60" s="45"/>
      <c r="M60" s="50"/>
      <c r="N60" s="45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F60" s="219">
        <v>37140</v>
      </c>
      <c r="BG60" s="62" t="s">
        <v>37</v>
      </c>
      <c r="BH60" s="63">
        <f t="shared" si="6"/>
        <v>570536.02999999991</v>
      </c>
      <c r="BI60" s="64">
        <f t="shared" si="7"/>
        <v>48202.619999999995</v>
      </c>
      <c r="BJ60" s="64"/>
      <c r="BK60" s="64"/>
      <c r="BL60" s="65">
        <v>42504</v>
      </c>
      <c r="BM60" s="65"/>
      <c r="BN60" s="220">
        <f t="shared" si="5"/>
        <v>576234.64999999991</v>
      </c>
      <c r="BO60" s="246"/>
    </row>
    <row r="61" spans="1:67" ht="16.5" hidden="1" customHeight="1">
      <c r="C61" s="45"/>
      <c r="D61" s="45"/>
      <c r="E61" s="45"/>
      <c r="F61" s="45"/>
      <c r="G61" s="45"/>
      <c r="H61" s="45"/>
      <c r="I61" s="45"/>
      <c r="J61" s="50"/>
      <c r="K61" s="45"/>
      <c r="L61" s="45"/>
      <c r="M61" s="50"/>
      <c r="N61" s="45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F61" s="219">
        <v>37163</v>
      </c>
      <c r="BG61" s="62" t="s">
        <v>38</v>
      </c>
      <c r="BH61" s="63">
        <f t="shared" si="6"/>
        <v>528032.02999999991</v>
      </c>
      <c r="BI61" s="64">
        <f t="shared" si="7"/>
        <v>48202.619999999995</v>
      </c>
      <c r="BJ61" s="64">
        <v>697.7</v>
      </c>
      <c r="BK61" s="64">
        <v>697.71</v>
      </c>
      <c r="BL61" s="65"/>
      <c r="BM61" s="65"/>
      <c r="BN61" s="220">
        <f t="shared" si="5"/>
        <v>577630.05999999982</v>
      </c>
      <c r="BO61" s="246"/>
    </row>
    <row r="62" spans="1:67" ht="16.5" hidden="1" customHeight="1">
      <c r="C62" s="45"/>
      <c r="D62" s="45"/>
      <c r="E62" s="45"/>
      <c r="F62" s="45"/>
      <c r="G62" s="45"/>
      <c r="H62" s="45"/>
      <c r="I62" s="45"/>
      <c r="J62" s="50"/>
      <c r="K62" s="45"/>
      <c r="L62" s="45"/>
      <c r="M62" s="50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F62" s="219">
        <v>37145</v>
      </c>
      <c r="BG62" s="62" t="s">
        <v>43</v>
      </c>
      <c r="BH62" s="63">
        <f t="shared" si="6"/>
        <v>528729.72999999986</v>
      </c>
      <c r="BI62" s="64">
        <f t="shared" si="7"/>
        <v>48900.329999999994</v>
      </c>
      <c r="BJ62" s="64"/>
      <c r="BK62" s="69">
        <v>250000</v>
      </c>
      <c r="BL62" s="65"/>
      <c r="BM62" s="65"/>
      <c r="BN62" s="220">
        <f t="shared" si="5"/>
        <v>827630.05999999982</v>
      </c>
      <c r="BO62" s="246"/>
    </row>
    <row r="63" spans="1:67" ht="16.5" hidden="1" customHeight="1">
      <c r="C63" s="45"/>
      <c r="D63" s="45"/>
      <c r="E63" s="45"/>
      <c r="F63" s="45"/>
      <c r="G63" s="45"/>
      <c r="H63" s="45"/>
      <c r="I63" s="45"/>
      <c r="J63" s="50"/>
      <c r="K63" s="45"/>
      <c r="L63" s="45"/>
      <c r="M63" s="50"/>
      <c r="N63" s="45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F63" s="219">
        <v>37174</v>
      </c>
      <c r="BG63" s="62" t="s">
        <v>40</v>
      </c>
      <c r="BH63" s="63">
        <f t="shared" si="6"/>
        <v>528729.72999999986</v>
      </c>
      <c r="BI63" s="64">
        <f t="shared" si="7"/>
        <v>298900.33</v>
      </c>
      <c r="BJ63" s="64"/>
      <c r="BK63" s="64"/>
      <c r="BL63" s="65"/>
      <c r="BM63" s="65">
        <v>1000</v>
      </c>
      <c r="BN63" s="220">
        <f t="shared" si="5"/>
        <v>826630.05999999982</v>
      </c>
      <c r="BO63" s="246"/>
    </row>
    <row r="64" spans="1:67" ht="16.5" hidden="1" customHeight="1">
      <c r="C64" s="45"/>
      <c r="D64" s="45"/>
      <c r="E64" s="45"/>
      <c r="F64" s="45"/>
      <c r="G64" s="45"/>
      <c r="H64" s="45"/>
      <c r="I64" s="45"/>
      <c r="J64" s="50"/>
      <c r="K64" s="45"/>
      <c r="L64" s="45"/>
      <c r="M64" s="50"/>
      <c r="N64" s="45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F64" s="219">
        <v>37183</v>
      </c>
      <c r="BG64" s="62" t="s">
        <v>40</v>
      </c>
      <c r="BH64" s="63">
        <f t="shared" si="6"/>
        <v>528729.72999999986</v>
      </c>
      <c r="BI64" s="64">
        <f t="shared" si="7"/>
        <v>297900.33</v>
      </c>
      <c r="BJ64" s="64"/>
      <c r="BK64" s="64"/>
      <c r="BL64" s="65"/>
      <c r="BM64" s="65">
        <v>25000</v>
      </c>
      <c r="BN64" s="220">
        <f t="shared" si="5"/>
        <v>801630.05999999982</v>
      </c>
      <c r="BO64" s="246"/>
    </row>
    <row r="65" spans="3:67" ht="16.5" hidden="1" customHeight="1">
      <c r="C65" s="45"/>
      <c r="D65" s="45"/>
      <c r="E65" s="45"/>
      <c r="F65" s="45"/>
      <c r="G65" s="45"/>
      <c r="H65" s="45"/>
      <c r="I65" s="45"/>
      <c r="J65" s="50"/>
      <c r="K65" s="45"/>
      <c r="L65" s="45"/>
      <c r="M65" s="50"/>
      <c r="N65" s="45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F65" s="219">
        <v>37194</v>
      </c>
      <c r="BG65" s="62" t="s">
        <v>42</v>
      </c>
      <c r="BH65" s="63">
        <f t="shared" si="6"/>
        <v>528729.72999999986</v>
      </c>
      <c r="BI65" s="64">
        <f t="shared" si="7"/>
        <v>272900.33</v>
      </c>
      <c r="BJ65" s="64">
        <v>1039.29</v>
      </c>
      <c r="BK65" s="64">
        <v>1039.29</v>
      </c>
      <c r="BL65" s="65"/>
      <c r="BM65" s="65"/>
      <c r="BN65" s="220">
        <f t="shared" si="5"/>
        <v>803708.6399999999</v>
      </c>
      <c r="BO65" s="246"/>
    </row>
    <row r="66" spans="3:67" ht="16.5" hidden="1" customHeight="1">
      <c r="C66" s="45"/>
      <c r="D66" s="45"/>
      <c r="E66" s="45"/>
      <c r="F66" s="45"/>
      <c r="G66" s="45"/>
      <c r="H66" s="45"/>
      <c r="I66" s="45"/>
      <c r="J66" s="50"/>
      <c r="K66" s="45"/>
      <c r="L66" s="45"/>
      <c r="M66" s="50"/>
      <c r="N66" s="45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F66" s="219">
        <v>37216</v>
      </c>
      <c r="BG66" s="62" t="s">
        <v>43</v>
      </c>
      <c r="BH66" s="63">
        <f t="shared" si="6"/>
        <v>529769.0199999999</v>
      </c>
      <c r="BI66" s="64">
        <f t="shared" si="7"/>
        <v>273939.62</v>
      </c>
      <c r="BJ66" s="64"/>
      <c r="BK66" s="69">
        <v>1000000</v>
      </c>
      <c r="BL66" s="65"/>
      <c r="BM66" s="65"/>
      <c r="BN66" s="220">
        <f t="shared" si="5"/>
        <v>1803708.64</v>
      </c>
      <c r="BO66" s="246"/>
    </row>
    <row r="67" spans="3:67" ht="16.5" hidden="1" customHeight="1">
      <c r="C67" s="45"/>
      <c r="D67" s="45"/>
      <c r="E67" s="45"/>
      <c r="F67" s="45"/>
      <c r="G67" s="45"/>
      <c r="H67" s="45"/>
      <c r="I67" s="45"/>
      <c r="J67" s="50"/>
      <c r="K67" s="45"/>
      <c r="L67" s="45"/>
      <c r="M67" s="50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F67" s="219">
        <v>37224</v>
      </c>
      <c r="BG67" s="62" t="s">
        <v>114</v>
      </c>
      <c r="BH67" s="63">
        <f t="shared" si="6"/>
        <v>529769.0199999999</v>
      </c>
      <c r="BI67" s="64">
        <f t="shared" si="7"/>
        <v>1273939.6200000001</v>
      </c>
      <c r="BJ67" s="64">
        <v>1294.06</v>
      </c>
      <c r="BK67" s="64">
        <v>1294.07</v>
      </c>
      <c r="BL67" s="65"/>
      <c r="BM67" s="65"/>
      <c r="BN67" s="220">
        <f t="shared" si="5"/>
        <v>1806296.7700000003</v>
      </c>
      <c r="BO67" s="246"/>
    </row>
    <row r="68" spans="3:67" ht="16.5" hidden="1" customHeight="1">
      <c r="C68" s="45"/>
      <c r="D68" s="45"/>
      <c r="E68" s="45"/>
      <c r="F68" s="45"/>
      <c r="G68" s="45"/>
      <c r="H68" s="45"/>
      <c r="I68" s="45"/>
      <c r="J68" s="50"/>
      <c r="K68" s="45"/>
      <c r="L68" s="45"/>
      <c r="M68" s="50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F68" s="219">
        <v>37183</v>
      </c>
      <c r="BG68" s="62" t="s">
        <v>45</v>
      </c>
      <c r="BH68" s="63">
        <f t="shared" si="6"/>
        <v>531063.07999999996</v>
      </c>
      <c r="BI68" s="64">
        <f t="shared" si="7"/>
        <v>1275233.6900000002</v>
      </c>
      <c r="BJ68" s="64">
        <v>1256.25</v>
      </c>
      <c r="BK68" s="64">
        <v>1256.25</v>
      </c>
      <c r="BL68" s="65"/>
      <c r="BM68" s="65"/>
      <c r="BN68" s="220">
        <f t="shared" si="5"/>
        <v>1808809.27</v>
      </c>
      <c r="BO68" s="246"/>
    </row>
    <row r="69" spans="3:67" ht="16.5" hidden="1" customHeight="1">
      <c r="C69" s="45"/>
      <c r="D69" s="45"/>
      <c r="E69" s="45"/>
      <c r="F69" s="45"/>
      <c r="G69" s="45"/>
      <c r="H69" s="45"/>
      <c r="I69" s="45"/>
      <c r="J69" s="50"/>
      <c r="K69" s="45"/>
      <c r="L69" s="45"/>
      <c r="M69" s="50"/>
      <c r="N69" s="45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F69" s="219">
        <v>37230</v>
      </c>
      <c r="BG69" s="62" t="s">
        <v>46</v>
      </c>
      <c r="BH69" s="63">
        <f t="shared" si="6"/>
        <v>532319.32999999996</v>
      </c>
      <c r="BI69" s="64">
        <f t="shared" si="7"/>
        <v>1276489.9400000002</v>
      </c>
      <c r="BJ69" s="64">
        <v>575.04</v>
      </c>
      <c r="BK69" s="64"/>
      <c r="BL69" s="65"/>
      <c r="BM69" s="65"/>
      <c r="BN69" s="220">
        <f t="shared" si="5"/>
        <v>1809384.31</v>
      </c>
      <c r="BO69" s="246"/>
    </row>
    <row r="70" spans="3:67" ht="16.5" hidden="1" customHeight="1">
      <c r="C70" s="45"/>
      <c r="D70" s="45"/>
      <c r="E70" s="45"/>
      <c r="F70" s="45"/>
      <c r="G70" s="45"/>
      <c r="H70" s="45"/>
      <c r="I70" s="45"/>
      <c r="J70" s="50"/>
      <c r="K70" s="45"/>
      <c r="L70" s="45"/>
      <c r="M70" s="50"/>
      <c r="N70" s="45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F70" s="219">
        <v>37244</v>
      </c>
      <c r="BG70" s="62" t="s">
        <v>48</v>
      </c>
      <c r="BH70" s="63">
        <f t="shared" si="6"/>
        <v>532894.37</v>
      </c>
      <c r="BI70" s="64">
        <f t="shared" si="7"/>
        <v>1276489.9400000002</v>
      </c>
      <c r="BJ70" s="64"/>
      <c r="BK70" s="64">
        <v>325</v>
      </c>
      <c r="BL70" s="65"/>
      <c r="BM70" s="65"/>
      <c r="BN70" s="220">
        <f t="shared" si="5"/>
        <v>1809709.31</v>
      </c>
      <c r="BO70" s="246"/>
    </row>
    <row r="71" spans="3:67" ht="16.5" hidden="1" customHeight="1">
      <c r="C71" s="45"/>
      <c r="D71" s="45"/>
      <c r="E71" s="45"/>
      <c r="F71" s="45"/>
      <c r="G71" s="45"/>
      <c r="H71" s="45"/>
      <c r="I71" s="45"/>
      <c r="J71" s="50"/>
      <c r="K71" s="45"/>
      <c r="L71" s="45"/>
      <c r="M71" s="50"/>
      <c r="N71" s="45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F71" s="219">
        <v>37255</v>
      </c>
      <c r="BG71" s="62" t="s">
        <v>47</v>
      </c>
      <c r="BH71" s="63">
        <f t="shared" si="6"/>
        <v>532894.37</v>
      </c>
      <c r="BI71" s="64">
        <f t="shared" si="7"/>
        <v>1276814.9400000002</v>
      </c>
      <c r="BJ71" s="64">
        <v>1968.79</v>
      </c>
      <c r="BK71" s="64">
        <v>1968.79</v>
      </c>
      <c r="BL71" s="65"/>
      <c r="BM71" s="65"/>
      <c r="BN71" s="220">
        <f t="shared" si="5"/>
        <v>1813646.8900000001</v>
      </c>
      <c r="BO71" s="246"/>
    </row>
    <row r="72" spans="3:67" ht="16.5" hidden="1" customHeight="1">
      <c r="C72" s="45"/>
      <c r="D72" s="45"/>
      <c r="E72" s="45"/>
      <c r="F72" s="45"/>
      <c r="G72" s="45"/>
      <c r="H72" s="45"/>
      <c r="I72" s="45"/>
      <c r="J72" s="50"/>
      <c r="K72" s="45"/>
      <c r="L72" s="45"/>
      <c r="M72" s="50"/>
      <c r="N72" s="45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F72" s="219">
        <v>37267</v>
      </c>
      <c r="BG72" s="62" t="s">
        <v>55</v>
      </c>
      <c r="BH72" s="63">
        <f t="shared" si="6"/>
        <v>534863.16</v>
      </c>
      <c r="BI72" s="64">
        <f t="shared" si="7"/>
        <v>1278783.7300000002</v>
      </c>
      <c r="BJ72" s="64"/>
      <c r="BK72" s="64"/>
      <c r="BL72" s="65"/>
      <c r="BM72" s="70">
        <v>4064.56</v>
      </c>
      <c r="BN72" s="220">
        <f t="shared" si="5"/>
        <v>1809582.33</v>
      </c>
      <c r="BO72" s="246"/>
    </row>
    <row r="73" spans="3:67" ht="16.5" hidden="1" customHeight="1">
      <c r="C73" s="45"/>
      <c r="D73" s="45"/>
      <c r="E73" s="45"/>
      <c r="F73" s="45"/>
      <c r="G73" s="45"/>
      <c r="H73" s="45"/>
      <c r="I73" s="45"/>
      <c r="J73" s="50"/>
      <c r="K73" s="45"/>
      <c r="L73" s="45"/>
      <c r="M73" s="50"/>
      <c r="N73" s="45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F73" s="219">
        <v>37286</v>
      </c>
      <c r="BG73" s="62" t="s">
        <v>49</v>
      </c>
      <c r="BH73" s="63">
        <f t="shared" si="6"/>
        <v>534863.16</v>
      </c>
      <c r="BI73" s="64">
        <f t="shared" si="7"/>
        <v>1274719.1700000002</v>
      </c>
      <c r="BJ73" s="64">
        <v>2292.2199999999998</v>
      </c>
      <c r="BK73" s="64">
        <v>2292.23</v>
      </c>
      <c r="BL73" s="65"/>
      <c r="BM73" s="65"/>
      <c r="BN73" s="220">
        <f t="shared" si="5"/>
        <v>1814166.78</v>
      </c>
      <c r="BO73" s="246"/>
    </row>
    <row r="74" spans="3:67" ht="16.5" hidden="1" customHeight="1">
      <c r="C74" s="45"/>
      <c r="D74" s="45"/>
      <c r="E74" s="45"/>
      <c r="F74" s="45"/>
      <c r="G74" s="45"/>
      <c r="H74" s="45"/>
      <c r="I74" s="45"/>
      <c r="J74" s="50"/>
      <c r="K74" s="45"/>
      <c r="L74" s="45"/>
      <c r="M74" s="50"/>
      <c r="N74" s="45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F74" s="219">
        <v>37314</v>
      </c>
      <c r="BG74" s="62" t="s">
        <v>50</v>
      </c>
      <c r="BH74" s="63">
        <f t="shared" si="6"/>
        <v>537155.38</v>
      </c>
      <c r="BI74" s="64">
        <f t="shared" si="7"/>
        <v>1277011.4000000001</v>
      </c>
      <c r="BJ74" s="64">
        <v>158872.57999999999</v>
      </c>
      <c r="BK74" s="64"/>
      <c r="BL74" s="65"/>
      <c r="BM74" s="65"/>
      <c r="BN74" s="220">
        <f t="shared" si="5"/>
        <v>1973039.3600000003</v>
      </c>
      <c r="BO74" s="246"/>
    </row>
    <row r="75" spans="3:67" ht="16.5" hidden="1" customHeight="1">
      <c r="C75" s="45"/>
      <c r="D75" s="45"/>
      <c r="E75" s="45"/>
      <c r="F75" s="45"/>
      <c r="G75" s="45"/>
      <c r="H75" s="45"/>
      <c r="I75" s="45"/>
      <c r="J75" s="50"/>
      <c r="K75" s="45"/>
      <c r="L75" s="45"/>
      <c r="M75" s="50"/>
      <c r="N75" s="45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F75" s="219">
        <v>37314</v>
      </c>
      <c r="BG75" s="62" t="s">
        <v>51</v>
      </c>
      <c r="BH75" s="63">
        <f t="shared" si="6"/>
        <v>696027.96</v>
      </c>
      <c r="BI75" s="64">
        <f t="shared" si="7"/>
        <v>1277011.4000000001</v>
      </c>
      <c r="BJ75" s="64">
        <v>2042.5</v>
      </c>
      <c r="BK75" s="64">
        <v>2042.5</v>
      </c>
      <c r="BL75" s="65"/>
      <c r="BM75" s="65"/>
      <c r="BN75" s="220">
        <f t="shared" si="5"/>
        <v>1977124.36</v>
      </c>
      <c r="BO75" s="246"/>
    </row>
    <row r="76" spans="3:67" ht="16.5" hidden="1" customHeight="1">
      <c r="C76" s="45"/>
      <c r="D76" s="45"/>
      <c r="E76" s="45"/>
      <c r="F76" s="45"/>
      <c r="G76" s="45"/>
      <c r="H76" s="45"/>
      <c r="I76" s="45"/>
      <c r="J76" s="50"/>
      <c r="K76" s="45"/>
      <c r="L76" s="45"/>
      <c r="M76" s="50"/>
      <c r="N76" s="45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F76" s="219">
        <v>37345</v>
      </c>
      <c r="BG76" s="62" t="s">
        <v>52</v>
      </c>
      <c r="BH76" s="63">
        <f t="shared" si="6"/>
        <v>698070.46</v>
      </c>
      <c r="BI76" s="64">
        <f t="shared" si="7"/>
        <v>1279053.9000000001</v>
      </c>
      <c r="BJ76" s="64">
        <v>2481.9899999999998</v>
      </c>
      <c r="BK76" s="64">
        <v>2482</v>
      </c>
      <c r="BL76" s="65"/>
      <c r="BM76" s="65"/>
      <c r="BN76" s="220">
        <f t="shared" si="5"/>
        <v>1982088.35</v>
      </c>
      <c r="BO76" s="246"/>
    </row>
    <row r="77" spans="3:67" ht="16.5" hidden="1" customHeight="1">
      <c r="C77" s="45"/>
      <c r="D77" s="45"/>
      <c r="E77" s="45"/>
      <c r="F77" s="52">
        <f>-BM77</f>
        <v>-12527.2</v>
      </c>
      <c r="G77" s="45"/>
      <c r="H77" s="45"/>
      <c r="I77" s="45"/>
      <c r="J77" s="50"/>
      <c r="K77" s="45"/>
      <c r="L77" s="45"/>
      <c r="M77" s="50"/>
      <c r="N77" s="4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F77" s="219">
        <v>37355</v>
      </c>
      <c r="BG77" s="62" t="s">
        <v>53</v>
      </c>
      <c r="BH77" s="63">
        <f t="shared" si="6"/>
        <v>700552.45</v>
      </c>
      <c r="BI77" s="64">
        <f t="shared" si="7"/>
        <v>1281535.9000000001</v>
      </c>
      <c r="BJ77" s="64"/>
      <c r="BK77" s="64"/>
      <c r="BL77" s="65"/>
      <c r="BM77" s="64">
        <v>12527.2</v>
      </c>
      <c r="BN77" s="220">
        <f t="shared" si="5"/>
        <v>1969561.1500000001</v>
      </c>
      <c r="BO77" s="246"/>
    </row>
    <row r="78" spans="3:67" ht="16.5" hidden="1" customHeight="1">
      <c r="C78" s="45"/>
      <c r="D78" s="45"/>
      <c r="E78" s="45"/>
      <c r="F78" s="45"/>
      <c r="G78" s="45"/>
      <c r="H78" s="45"/>
      <c r="I78" s="45"/>
      <c r="J78" s="50"/>
      <c r="K78" s="45"/>
      <c r="L78" s="45"/>
      <c r="M78" s="50"/>
      <c r="N78" s="4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F78" s="219">
        <v>37375</v>
      </c>
      <c r="BG78" s="62" t="s">
        <v>54</v>
      </c>
      <c r="BH78" s="63">
        <f t="shared" si="6"/>
        <v>700552.45</v>
      </c>
      <c r="BI78" s="64">
        <f t="shared" si="7"/>
        <v>1269008.7000000002</v>
      </c>
      <c r="BJ78" s="64">
        <v>2283.2199999999998</v>
      </c>
      <c r="BK78" s="64">
        <v>2283.23</v>
      </c>
      <c r="BL78" s="65"/>
      <c r="BM78" s="64"/>
      <c r="BN78" s="220">
        <f t="shared" si="5"/>
        <v>1974127.6</v>
      </c>
      <c r="BO78" s="246"/>
    </row>
    <row r="79" spans="3:67" ht="16.5" hidden="1" customHeight="1">
      <c r="C79" s="45"/>
      <c r="D79" s="45"/>
      <c r="E79" s="45"/>
      <c r="F79" s="45"/>
      <c r="G79" s="45"/>
      <c r="H79" s="45"/>
      <c r="I79" s="45"/>
      <c r="J79" s="50"/>
      <c r="K79" s="45"/>
      <c r="L79" s="45"/>
      <c r="M79" s="50"/>
      <c r="N79" s="4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F79" s="219">
        <v>37376</v>
      </c>
      <c r="BG79" s="62" t="s">
        <v>55</v>
      </c>
      <c r="BH79" s="63">
        <f t="shared" si="6"/>
        <v>702835.66999999993</v>
      </c>
      <c r="BI79" s="64">
        <f t="shared" si="7"/>
        <v>1271291.9300000002</v>
      </c>
      <c r="BJ79" s="65"/>
      <c r="BK79" s="65"/>
      <c r="BL79" s="65"/>
      <c r="BM79" s="64">
        <v>12166.56</v>
      </c>
      <c r="BN79" s="220">
        <f t="shared" ref="BN79:BN214" si="8">SUM(BH79+BI79+BJ79+BK79-BL79-BM79)</f>
        <v>1961961.04</v>
      </c>
      <c r="BO79" s="246"/>
    </row>
    <row r="80" spans="3:67" ht="16.5" hidden="1" customHeight="1">
      <c r="C80" s="45"/>
      <c r="D80" s="45"/>
      <c r="E80" s="45"/>
      <c r="F80" s="51">
        <f>-BM80</f>
        <v>-5733.26</v>
      </c>
      <c r="G80" s="45"/>
      <c r="H80" s="45"/>
      <c r="I80" s="45"/>
      <c r="J80" s="50"/>
      <c r="K80" s="45"/>
      <c r="L80" s="45"/>
      <c r="M80" s="50"/>
      <c r="N80" s="4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F80" s="219">
        <v>37378</v>
      </c>
      <c r="BG80" s="62" t="s">
        <v>53</v>
      </c>
      <c r="BH80" s="63">
        <f t="shared" si="6"/>
        <v>702835.66999999993</v>
      </c>
      <c r="BI80" s="64">
        <f t="shared" si="7"/>
        <v>1259125.3700000001</v>
      </c>
      <c r="BJ80" s="65"/>
      <c r="BK80" s="65"/>
      <c r="BL80" s="65"/>
      <c r="BM80" s="65">
        <v>5733.26</v>
      </c>
      <c r="BN80" s="220">
        <f t="shared" si="8"/>
        <v>1956227.78</v>
      </c>
      <c r="BO80" s="246"/>
    </row>
    <row r="81" spans="3:67" ht="16.5" hidden="1" customHeight="1">
      <c r="C81" s="45"/>
      <c r="D81" s="45"/>
      <c r="E81" s="45"/>
      <c r="F81" s="45"/>
      <c r="G81" s="45"/>
      <c r="H81" s="45"/>
      <c r="I81" s="45"/>
      <c r="J81" s="50"/>
      <c r="K81" s="45"/>
      <c r="L81" s="45"/>
      <c r="M81" s="50"/>
      <c r="N81" s="4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F81" s="219">
        <v>37406</v>
      </c>
      <c r="BG81" s="62" t="s">
        <v>56</v>
      </c>
      <c r="BH81" s="63">
        <f t="shared" si="6"/>
        <v>702835.66999999993</v>
      </c>
      <c r="BI81" s="64">
        <f t="shared" si="7"/>
        <v>1253392.1100000001</v>
      </c>
      <c r="BJ81" s="65">
        <v>2722.36</v>
      </c>
      <c r="BK81" s="65">
        <v>2722.37</v>
      </c>
      <c r="BL81" s="65"/>
      <c r="BM81" s="65"/>
      <c r="BN81" s="220">
        <f t="shared" si="8"/>
        <v>1961672.5100000002</v>
      </c>
      <c r="BO81" s="246"/>
    </row>
    <row r="82" spans="3:67" ht="16.5" hidden="1" customHeight="1">
      <c r="C82" s="45"/>
      <c r="D82" s="45"/>
      <c r="E82" s="45"/>
      <c r="F82" s="45"/>
      <c r="G82" s="45"/>
      <c r="H82" s="45"/>
      <c r="I82" s="45"/>
      <c r="J82" s="50"/>
      <c r="K82" s="45"/>
      <c r="L82" s="45"/>
      <c r="M82" s="50"/>
      <c r="N82" s="4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F82" s="219">
        <v>37429</v>
      </c>
      <c r="BG82" s="62" t="s">
        <v>57</v>
      </c>
      <c r="BH82" s="63">
        <f t="shared" si="6"/>
        <v>705558.02999999991</v>
      </c>
      <c r="BI82" s="64">
        <f t="shared" si="7"/>
        <v>1256114.4800000002</v>
      </c>
      <c r="BJ82" s="65"/>
      <c r="BK82" s="65">
        <v>700</v>
      </c>
      <c r="BL82" s="65"/>
      <c r="BM82" s="65"/>
      <c r="BN82" s="220">
        <f t="shared" si="8"/>
        <v>1962372.5100000002</v>
      </c>
      <c r="BO82" s="246"/>
    </row>
    <row r="83" spans="3:67" ht="16.5" hidden="1" customHeight="1">
      <c r="C83" s="45"/>
      <c r="D83" s="45"/>
      <c r="E83" s="45"/>
      <c r="F83" s="45"/>
      <c r="G83" s="45"/>
      <c r="H83" s="45"/>
      <c r="I83" s="45"/>
      <c r="J83" s="50"/>
      <c r="K83" s="45"/>
      <c r="L83" s="45"/>
      <c r="M83" s="50"/>
      <c r="N83" s="45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F83" s="219">
        <v>37436</v>
      </c>
      <c r="BG83" s="62" t="s">
        <v>32</v>
      </c>
      <c r="BH83" s="63">
        <f t="shared" ref="BH83:BI85" si="9">SUM(BH82+BJ82-BL82)</f>
        <v>705558.02999999991</v>
      </c>
      <c r="BI83" s="64">
        <f t="shared" si="9"/>
        <v>1256814.4800000002</v>
      </c>
      <c r="BJ83" s="65">
        <v>2501.33</v>
      </c>
      <c r="BK83" s="65">
        <v>2501.33</v>
      </c>
      <c r="BL83" s="65"/>
      <c r="BM83" s="65"/>
      <c r="BN83" s="220">
        <f t="shared" si="8"/>
        <v>1967375.1700000004</v>
      </c>
      <c r="BO83" s="246"/>
    </row>
    <row r="84" spans="3:67" ht="33" hidden="1" customHeight="1" thickBot="1">
      <c r="C84" s="45"/>
      <c r="D84" s="45"/>
      <c r="E84" s="45"/>
      <c r="F84" s="45"/>
      <c r="G84" s="45"/>
      <c r="H84" s="45"/>
      <c r="I84" s="45"/>
      <c r="J84" s="50"/>
      <c r="K84" s="45"/>
      <c r="L84" s="45"/>
      <c r="M84" s="50"/>
      <c r="N84" s="45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F84" s="222">
        <v>37436</v>
      </c>
      <c r="BG84" s="136" t="s">
        <v>82</v>
      </c>
      <c r="BH84" s="137">
        <f t="shared" si="9"/>
        <v>708059.35999999987</v>
      </c>
      <c r="BI84" s="138">
        <f t="shared" si="9"/>
        <v>1259315.8100000003</v>
      </c>
      <c r="BJ84" s="114"/>
      <c r="BK84" s="114">
        <v>203053.23</v>
      </c>
      <c r="BL84" s="114"/>
      <c r="BM84" s="114"/>
      <c r="BN84" s="223">
        <f t="shared" si="8"/>
        <v>2170428.4000000004</v>
      </c>
      <c r="BO84" s="249" t="s">
        <v>83</v>
      </c>
    </row>
    <row r="85" spans="3:67" ht="16.5" hidden="1" customHeight="1" thickBot="1">
      <c r="C85" s="45"/>
      <c r="D85" s="45"/>
      <c r="E85" s="45"/>
      <c r="F85" s="45"/>
      <c r="G85" s="45"/>
      <c r="H85" s="45"/>
      <c r="I85" s="45"/>
      <c r="J85" s="50"/>
      <c r="K85" s="45"/>
      <c r="L85" s="45"/>
      <c r="M85" s="50"/>
      <c r="N85" s="45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F85" s="139">
        <v>37447</v>
      </c>
      <c r="BG85" s="140" t="s">
        <v>57</v>
      </c>
      <c r="BH85" s="141">
        <f t="shared" si="9"/>
        <v>708059.35999999987</v>
      </c>
      <c r="BI85" s="142">
        <f t="shared" si="9"/>
        <v>1462369.0400000003</v>
      </c>
      <c r="BJ85" s="143">
        <v>245.6</v>
      </c>
      <c r="BK85" s="143"/>
      <c r="BL85" s="143"/>
      <c r="BM85" s="143"/>
      <c r="BN85" s="144">
        <f t="shared" si="8"/>
        <v>2170674.0000000005</v>
      </c>
      <c r="BO85" s="246"/>
    </row>
    <row r="86" spans="3:67" ht="16.5" hidden="1" customHeight="1" thickBot="1">
      <c r="C86" s="45"/>
      <c r="D86" s="45"/>
      <c r="E86" s="51">
        <f>-BM86</f>
        <v>-25650</v>
      </c>
      <c r="F86" s="45"/>
      <c r="G86" s="45"/>
      <c r="H86" s="45"/>
      <c r="I86" s="45"/>
      <c r="J86" s="50"/>
      <c r="K86" s="45"/>
      <c r="L86" s="45"/>
      <c r="M86" s="50"/>
      <c r="N86" s="4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F86" s="145">
        <v>37449</v>
      </c>
      <c r="BG86" s="77" t="s">
        <v>35</v>
      </c>
      <c r="BH86" s="141">
        <f t="shared" ref="BH86:BH149" si="10">SUM(BH85+BJ85-BL85)</f>
        <v>708304.95999999985</v>
      </c>
      <c r="BI86" s="142">
        <f t="shared" ref="BI86:BI149" si="11">SUM(BI85+BK85-BM85)</f>
        <v>1462369.0400000003</v>
      </c>
      <c r="BJ86" s="76"/>
      <c r="BK86" s="76"/>
      <c r="BL86" s="76"/>
      <c r="BM86" s="185">
        <v>25650</v>
      </c>
      <c r="BN86" s="144">
        <f t="shared" si="8"/>
        <v>2145024</v>
      </c>
      <c r="BO86" s="250" t="s">
        <v>64</v>
      </c>
    </row>
    <row r="87" spans="3:67" ht="16.5" hidden="1" customHeight="1" thickBot="1">
      <c r="C87" s="45"/>
      <c r="D87" s="45"/>
      <c r="E87" s="51"/>
      <c r="F87" s="45"/>
      <c r="G87" s="45"/>
      <c r="H87" s="45"/>
      <c r="I87" s="45"/>
      <c r="J87" s="54">
        <f>-BM87</f>
        <v>-4074.5</v>
      </c>
      <c r="K87" s="45"/>
      <c r="L87" s="45"/>
      <c r="M87" s="50"/>
      <c r="N87" s="45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F87" s="145">
        <v>37463</v>
      </c>
      <c r="BG87" s="77" t="s">
        <v>69</v>
      </c>
      <c r="BH87" s="141">
        <f t="shared" si="10"/>
        <v>708304.95999999985</v>
      </c>
      <c r="BI87" s="142">
        <f t="shared" si="11"/>
        <v>1436719.0400000003</v>
      </c>
      <c r="BJ87" s="76"/>
      <c r="BK87" s="76"/>
      <c r="BL87" s="76"/>
      <c r="BM87" s="186">
        <v>4074.5</v>
      </c>
      <c r="BN87" s="144">
        <f t="shared" si="8"/>
        <v>2140949.5</v>
      </c>
      <c r="BO87" s="250"/>
    </row>
    <row r="88" spans="3:67" ht="16.5" hidden="1" customHeight="1" thickBot="1">
      <c r="C88" s="45"/>
      <c r="D88" s="45"/>
      <c r="E88" s="45"/>
      <c r="F88" s="45"/>
      <c r="G88" s="45"/>
      <c r="H88" s="45"/>
      <c r="I88" s="45"/>
      <c r="J88" s="50"/>
      <c r="K88" s="45"/>
      <c r="L88" s="45"/>
      <c r="M88" s="50"/>
      <c r="N88" s="45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F88" s="145">
        <v>37467</v>
      </c>
      <c r="BG88" s="77" t="s">
        <v>44</v>
      </c>
      <c r="BH88" s="141">
        <f t="shared" si="10"/>
        <v>708304.95999999985</v>
      </c>
      <c r="BI88" s="142">
        <f t="shared" si="11"/>
        <v>1432644.5400000003</v>
      </c>
      <c r="BJ88" s="185">
        <v>2616.3000000000002</v>
      </c>
      <c r="BK88" s="185">
        <v>2616.3000000000002</v>
      </c>
      <c r="BL88" s="76"/>
      <c r="BM88" s="76"/>
      <c r="BN88" s="144">
        <f t="shared" si="8"/>
        <v>2146182.0999999996</v>
      </c>
      <c r="BO88" s="246"/>
    </row>
    <row r="89" spans="3:67" ht="16.5" hidden="1" customHeight="1" thickBot="1">
      <c r="C89" s="45"/>
      <c r="D89" s="45"/>
      <c r="E89" s="45"/>
      <c r="F89" s="45"/>
      <c r="G89" s="45"/>
      <c r="H89" s="45"/>
      <c r="I89" s="45"/>
      <c r="J89" s="50"/>
      <c r="K89" s="45"/>
      <c r="L89" s="45"/>
      <c r="M89" s="50"/>
      <c r="N89" s="45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F89" s="145">
        <v>37470</v>
      </c>
      <c r="BG89" s="77" t="s">
        <v>57</v>
      </c>
      <c r="BH89" s="141">
        <f t="shared" si="10"/>
        <v>710921.25999999989</v>
      </c>
      <c r="BI89" s="142">
        <f t="shared" si="11"/>
        <v>1435260.8400000003</v>
      </c>
      <c r="BJ89" s="76"/>
      <c r="BK89" s="185">
        <f>66.95+45.5</f>
        <v>112.45</v>
      </c>
      <c r="BL89" s="76"/>
      <c r="BM89" s="76"/>
      <c r="BN89" s="144">
        <f t="shared" si="8"/>
        <v>2146294.5500000003</v>
      </c>
      <c r="BO89" s="246"/>
    </row>
    <row r="90" spans="3:67" ht="16.5" hidden="1" customHeight="1" thickBot="1">
      <c r="C90" s="45"/>
      <c r="D90" s="45"/>
      <c r="E90" s="45"/>
      <c r="F90" s="45"/>
      <c r="G90" s="45"/>
      <c r="H90" s="45"/>
      <c r="I90" s="45"/>
      <c r="J90" s="50"/>
      <c r="K90" s="45"/>
      <c r="L90" s="45"/>
      <c r="M90" s="50"/>
      <c r="N90" s="45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F90" s="145">
        <v>37470</v>
      </c>
      <c r="BG90" s="77" t="s">
        <v>67</v>
      </c>
      <c r="BH90" s="141">
        <f t="shared" si="10"/>
        <v>710921.25999999989</v>
      </c>
      <c r="BI90" s="142">
        <f t="shared" si="11"/>
        <v>1435373.2900000003</v>
      </c>
      <c r="BJ90" s="76">
        <v>200000</v>
      </c>
      <c r="BK90" s="76"/>
      <c r="BL90" s="76"/>
      <c r="BM90" s="76"/>
      <c r="BN90" s="144">
        <f t="shared" si="8"/>
        <v>2346294.5500000003</v>
      </c>
      <c r="BO90" s="246"/>
    </row>
    <row r="91" spans="3:67" ht="16.5" hidden="1" customHeight="1" thickBot="1">
      <c r="C91" s="45"/>
      <c r="D91" s="45"/>
      <c r="E91" s="45"/>
      <c r="F91" s="45"/>
      <c r="G91" s="45"/>
      <c r="H91" s="45"/>
      <c r="I91" s="51">
        <f>-BM91</f>
        <v>-26759.7</v>
      </c>
      <c r="J91" s="50"/>
      <c r="K91" s="45"/>
      <c r="L91" s="45"/>
      <c r="M91" s="50"/>
      <c r="N91" s="45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F91" s="145">
        <v>37475</v>
      </c>
      <c r="BG91" s="77" t="s">
        <v>416</v>
      </c>
      <c r="BH91" s="141">
        <f t="shared" si="10"/>
        <v>910921.25999999989</v>
      </c>
      <c r="BI91" s="142">
        <f t="shared" si="11"/>
        <v>1435373.2900000003</v>
      </c>
      <c r="BJ91" s="76"/>
      <c r="BK91" s="76"/>
      <c r="BL91" s="76"/>
      <c r="BM91" s="185">
        <v>26759.7</v>
      </c>
      <c r="BN91" s="144">
        <f t="shared" si="8"/>
        <v>2319534.85</v>
      </c>
      <c r="BO91" s="250" t="s">
        <v>64</v>
      </c>
    </row>
    <row r="92" spans="3:67" ht="16.5" hidden="1" customHeight="1" thickBot="1">
      <c r="C92" s="51">
        <f>-BM92</f>
        <v>-42944.97</v>
      </c>
      <c r="D92" s="45"/>
      <c r="E92" s="45"/>
      <c r="F92" s="45"/>
      <c r="G92" s="45"/>
      <c r="H92" s="45"/>
      <c r="I92" s="45"/>
      <c r="J92" s="50"/>
      <c r="K92" s="45"/>
      <c r="L92" s="45"/>
      <c r="M92" s="50"/>
      <c r="N92" s="45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F92" s="145">
        <v>37475</v>
      </c>
      <c r="BG92" s="77" t="s">
        <v>58</v>
      </c>
      <c r="BH92" s="141">
        <f t="shared" si="10"/>
        <v>910921.25999999989</v>
      </c>
      <c r="BI92" s="142">
        <f t="shared" si="11"/>
        <v>1408613.5900000003</v>
      </c>
      <c r="BJ92" s="76"/>
      <c r="BK92" s="76"/>
      <c r="BL92" s="76"/>
      <c r="BM92" s="185">
        <v>42944.97</v>
      </c>
      <c r="BN92" s="144">
        <f t="shared" si="8"/>
        <v>2276589.88</v>
      </c>
      <c r="BO92" s="250" t="s">
        <v>64</v>
      </c>
    </row>
    <row r="93" spans="3:67" ht="16.5" hidden="1" customHeight="1" thickBot="1">
      <c r="C93" s="45"/>
      <c r="D93" s="45"/>
      <c r="E93" s="45"/>
      <c r="F93" s="45"/>
      <c r="G93" s="45"/>
      <c r="H93" s="45"/>
      <c r="I93" s="51">
        <f>-BM93</f>
        <v>-4851</v>
      </c>
      <c r="J93" s="50"/>
      <c r="K93" s="45"/>
      <c r="L93" s="45"/>
      <c r="M93" s="50"/>
      <c r="N93" s="45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F93" s="145">
        <v>37489</v>
      </c>
      <c r="BG93" s="77" t="s">
        <v>416</v>
      </c>
      <c r="BH93" s="141">
        <f t="shared" si="10"/>
        <v>910921.25999999989</v>
      </c>
      <c r="BI93" s="142">
        <f t="shared" si="11"/>
        <v>1365668.6200000003</v>
      </c>
      <c r="BJ93" s="76"/>
      <c r="BK93" s="76"/>
      <c r="BL93" s="76"/>
      <c r="BM93" s="185">
        <v>4851</v>
      </c>
      <c r="BN93" s="144">
        <f t="shared" si="8"/>
        <v>2271738.8800000004</v>
      </c>
      <c r="BO93" s="250" t="s">
        <v>64</v>
      </c>
    </row>
    <row r="94" spans="3:67" ht="16.5" hidden="1" customHeight="1" thickBot="1">
      <c r="C94" s="45"/>
      <c r="D94" s="45"/>
      <c r="E94" s="45"/>
      <c r="F94" s="45"/>
      <c r="G94" s="45"/>
      <c r="H94" s="45"/>
      <c r="I94" s="45"/>
      <c r="J94" s="50"/>
      <c r="K94" s="45"/>
      <c r="L94" s="45"/>
      <c r="M94" s="50"/>
      <c r="N94" s="45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F94" s="145">
        <v>37498</v>
      </c>
      <c r="BG94" s="77" t="s">
        <v>63</v>
      </c>
      <c r="BH94" s="141">
        <f t="shared" si="10"/>
        <v>910921.25999999989</v>
      </c>
      <c r="BI94" s="142">
        <f t="shared" si="11"/>
        <v>1360817.6200000003</v>
      </c>
      <c r="BJ94" s="76">
        <f>5346.44/2</f>
        <v>2673.22</v>
      </c>
      <c r="BK94" s="76">
        <f>+BJ94</f>
        <v>2673.22</v>
      </c>
      <c r="BL94" s="76"/>
      <c r="BM94" s="76"/>
      <c r="BN94" s="144">
        <f t="shared" si="8"/>
        <v>2277085.3200000008</v>
      </c>
      <c r="BO94" s="246"/>
    </row>
    <row r="95" spans="3:67" ht="16.5" hidden="1" customHeight="1" thickBot="1">
      <c r="C95" s="45"/>
      <c r="D95" s="45"/>
      <c r="E95" s="45"/>
      <c r="F95" s="51">
        <f>-BM95</f>
        <v>-2497.6999999999998</v>
      </c>
      <c r="G95" s="45"/>
      <c r="H95" s="45"/>
      <c r="I95" s="45"/>
      <c r="J95" s="50"/>
      <c r="K95" s="45"/>
      <c r="L95" s="45"/>
      <c r="M95" s="50"/>
      <c r="N95" s="45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F95" s="145">
        <v>37504</v>
      </c>
      <c r="BG95" s="77" t="s">
        <v>53</v>
      </c>
      <c r="BH95" s="141">
        <f t="shared" si="10"/>
        <v>913594.47999999986</v>
      </c>
      <c r="BI95" s="142">
        <f t="shared" si="11"/>
        <v>1363490.8400000003</v>
      </c>
      <c r="BJ95" s="76"/>
      <c r="BK95" s="76"/>
      <c r="BL95" s="76"/>
      <c r="BM95" s="185">
        <v>2497.6999999999998</v>
      </c>
      <c r="BN95" s="144">
        <f t="shared" si="8"/>
        <v>2274587.62</v>
      </c>
      <c r="BO95" s="250" t="s">
        <v>64</v>
      </c>
    </row>
    <row r="96" spans="3:67" ht="16.5" hidden="1" customHeight="1" thickBot="1">
      <c r="C96" s="51">
        <f>-BM96</f>
        <v>-47586.35</v>
      </c>
      <c r="D96" s="45"/>
      <c r="E96" s="45"/>
      <c r="F96" s="45"/>
      <c r="G96" s="45"/>
      <c r="H96" s="45"/>
      <c r="I96" s="45"/>
      <c r="J96" s="50"/>
      <c r="K96" s="45"/>
      <c r="L96" s="45"/>
      <c r="M96" s="50"/>
      <c r="N96" s="45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F96" s="145">
        <v>37509</v>
      </c>
      <c r="BG96" s="77" t="s">
        <v>58</v>
      </c>
      <c r="BH96" s="141">
        <f t="shared" si="10"/>
        <v>913594.47999999986</v>
      </c>
      <c r="BI96" s="142">
        <f t="shared" si="11"/>
        <v>1360993.1400000004</v>
      </c>
      <c r="BJ96" s="76"/>
      <c r="BK96" s="76"/>
      <c r="BL96" s="76"/>
      <c r="BM96" s="185">
        <v>47586.35</v>
      </c>
      <c r="BN96" s="144">
        <f t="shared" si="8"/>
        <v>2227001.27</v>
      </c>
      <c r="BO96" s="246"/>
    </row>
    <row r="97" spans="3:67" ht="16.5" hidden="1" customHeight="1" thickBot="1">
      <c r="C97" s="45"/>
      <c r="D97" s="51">
        <f>-BM97</f>
        <v>-61251</v>
      </c>
      <c r="E97" s="45"/>
      <c r="F97" s="45"/>
      <c r="G97" s="45"/>
      <c r="H97" s="45"/>
      <c r="I97" s="45"/>
      <c r="J97" s="50"/>
      <c r="K97" s="45"/>
      <c r="L97" s="45"/>
      <c r="M97" s="50"/>
      <c r="N97" s="45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F97" s="145">
        <v>37517</v>
      </c>
      <c r="BG97" s="77" t="s">
        <v>59</v>
      </c>
      <c r="BH97" s="141">
        <f t="shared" si="10"/>
        <v>913594.47999999986</v>
      </c>
      <c r="BI97" s="142">
        <f t="shared" si="11"/>
        <v>1313406.7900000003</v>
      </c>
      <c r="BJ97" s="76"/>
      <c r="BK97" s="76"/>
      <c r="BL97" s="76"/>
      <c r="BM97" s="185">
        <v>61251</v>
      </c>
      <c r="BN97" s="144">
        <f t="shared" si="8"/>
        <v>2165750.27</v>
      </c>
      <c r="BO97" s="246"/>
    </row>
    <row r="98" spans="3:67" ht="16.5" hidden="1" customHeight="1" thickBot="1">
      <c r="C98" s="45"/>
      <c r="D98" s="51">
        <f>-BM98</f>
        <v>-15649</v>
      </c>
      <c r="E98" s="45"/>
      <c r="F98" s="45"/>
      <c r="G98" s="45"/>
      <c r="H98" s="45"/>
      <c r="I98" s="45"/>
      <c r="J98" s="50"/>
      <c r="K98" s="45"/>
      <c r="L98" s="45"/>
      <c r="M98" s="50"/>
      <c r="N98" s="45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F98" s="145">
        <v>37524</v>
      </c>
      <c r="BG98" s="77" t="s">
        <v>59</v>
      </c>
      <c r="BH98" s="141">
        <f t="shared" si="10"/>
        <v>913594.47999999986</v>
      </c>
      <c r="BI98" s="142">
        <f t="shared" si="11"/>
        <v>1252155.7900000003</v>
      </c>
      <c r="BJ98" s="76"/>
      <c r="BK98" s="76"/>
      <c r="BL98" s="76"/>
      <c r="BM98" s="185">
        <v>15649</v>
      </c>
      <c r="BN98" s="144">
        <f t="shared" si="8"/>
        <v>2150101.27</v>
      </c>
      <c r="BO98" s="246"/>
    </row>
    <row r="99" spans="3:67" ht="16.5" hidden="1" customHeight="1" thickBot="1">
      <c r="C99" s="45"/>
      <c r="D99" s="45"/>
      <c r="E99" s="45"/>
      <c r="F99" s="45"/>
      <c r="G99" s="45"/>
      <c r="H99" s="45"/>
      <c r="I99" s="45"/>
      <c r="J99" s="50"/>
      <c r="K99" s="51">
        <f>-BM99</f>
        <v>-117000</v>
      </c>
      <c r="L99" s="45"/>
      <c r="M99" s="50"/>
      <c r="N99" s="45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F99" s="145">
        <v>37524</v>
      </c>
      <c r="BG99" s="77" t="s">
        <v>66</v>
      </c>
      <c r="BH99" s="141">
        <f t="shared" si="10"/>
        <v>913594.47999999986</v>
      </c>
      <c r="BI99" s="142">
        <f t="shared" si="11"/>
        <v>1236506.7900000003</v>
      </c>
      <c r="BJ99" s="76"/>
      <c r="BK99" s="76"/>
      <c r="BL99" s="76"/>
      <c r="BM99" s="185">
        <v>117000</v>
      </c>
      <c r="BN99" s="144">
        <f t="shared" si="8"/>
        <v>2033101.27</v>
      </c>
      <c r="BO99" s="246"/>
    </row>
    <row r="100" spans="3:67" ht="16.5" hidden="1" customHeight="1" thickBot="1">
      <c r="C100" s="45"/>
      <c r="D100" s="45"/>
      <c r="E100" s="45"/>
      <c r="F100" s="45"/>
      <c r="G100" s="45"/>
      <c r="H100" s="45"/>
      <c r="I100" s="45"/>
      <c r="J100" s="50"/>
      <c r="K100" s="45"/>
      <c r="L100" s="45"/>
      <c r="M100" s="50"/>
      <c r="N100" s="45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F100" s="145">
        <v>37528</v>
      </c>
      <c r="BG100" s="77" t="s">
        <v>65</v>
      </c>
      <c r="BH100" s="141">
        <f t="shared" si="10"/>
        <v>913594.47999999986</v>
      </c>
      <c r="BI100" s="142">
        <f t="shared" si="11"/>
        <v>1119506.7900000003</v>
      </c>
      <c r="BJ100" s="185">
        <f>4799.59/2</f>
        <v>2399.7950000000001</v>
      </c>
      <c r="BK100" s="185">
        <f>4799.59/2</f>
        <v>2399.7950000000001</v>
      </c>
      <c r="BL100" s="76"/>
      <c r="BM100" s="76"/>
      <c r="BN100" s="144">
        <f t="shared" si="8"/>
        <v>2037900.8599999999</v>
      </c>
      <c r="BO100" s="246"/>
    </row>
    <row r="101" spans="3:67" ht="16.5" hidden="1" customHeight="1" thickBot="1">
      <c r="C101" s="45"/>
      <c r="D101" s="45"/>
      <c r="E101" s="51">
        <f>-BM101</f>
        <v>-35350</v>
      </c>
      <c r="F101" s="45"/>
      <c r="G101" s="45"/>
      <c r="H101" s="45"/>
      <c r="I101" s="45"/>
      <c r="J101" s="50"/>
      <c r="K101" s="45"/>
      <c r="L101" s="45"/>
      <c r="M101" s="50"/>
      <c r="N101" s="45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F101" s="145">
        <v>37531</v>
      </c>
      <c r="BG101" s="77" t="s">
        <v>35</v>
      </c>
      <c r="BH101" s="141">
        <f t="shared" si="10"/>
        <v>915994.27499999991</v>
      </c>
      <c r="BI101" s="142">
        <f t="shared" si="11"/>
        <v>1121906.5850000002</v>
      </c>
      <c r="BJ101" s="76"/>
      <c r="BK101" s="76"/>
      <c r="BL101" s="76"/>
      <c r="BM101" s="185">
        <v>35350</v>
      </c>
      <c r="BN101" s="144">
        <f t="shared" si="8"/>
        <v>2002550.86</v>
      </c>
      <c r="BO101" s="246"/>
    </row>
    <row r="102" spans="3:67" ht="16.5" hidden="1" customHeight="1" thickBot="1">
      <c r="C102" s="45"/>
      <c r="D102" s="45"/>
      <c r="E102" s="45"/>
      <c r="F102" s="51">
        <f>-BM102</f>
        <v>-1565.9</v>
      </c>
      <c r="G102" s="45"/>
      <c r="H102" s="45"/>
      <c r="I102" s="45"/>
      <c r="J102" s="50"/>
      <c r="K102" s="45"/>
      <c r="L102" s="45"/>
      <c r="M102" s="50"/>
      <c r="N102" s="45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F102" s="145">
        <v>37538</v>
      </c>
      <c r="BG102" s="77" t="s">
        <v>53</v>
      </c>
      <c r="BH102" s="141">
        <f t="shared" si="10"/>
        <v>915994.27499999991</v>
      </c>
      <c r="BI102" s="142">
        <f t="shared" si="11"/>
        <v>1086556.5850000002</v>
      </c>
      <c r="BJ102" s="76"/>
      <c r="BK102" s="76"/>
      <c r="BL102" s="76"/>
      <c r="BM102" s="185">
        <v>1565.9</v>
      </c>
      <c r="BN102" s="144">
        <f t="shared" si="8"/>
        <v>2000984.9600000002</v>
      </c>
      <c r="BO102" s="246"/>
    </row>
    <row r="103" spans="3:67" ht="16.5" hidden="1" customHeight="1" thickBot="1">
      <c r="C103" s="45"/>
      <c r="D103" s="45"/>
      <c r="E103" s="45"/>
      <c r="F103" s="45"/>
      <c r="G103" s="51">
        <f>-BM103</f>
        <v>-12451.73</v>
      </c>
      <c r="H103" s="45"/>
      <c r="I103" s="45"/>
      <c r="J103" s="50"/>
      <c r="K103" s="45"/>
      <c r="L103" s="45"/>
      <c r="M103" s="50"/>
      <c r="N103" s="45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F103" s="145">
        <v>37538</v>
      </c>
      <c r="BG103" s="77" t="s">
        <v>55</v>
      </c>
      <c r="BH103" s="141">
        <f t="shared" si="10"/>
        <v>915994.27499999991</v>
      </c>
      <c r="BI103" s="142">
        <f t="shared" si="11"/>
        <v>1084990.6850000003</v>
      </c>
      <c r="BJ103" s="76"/>
      <c r="BK103" s="76"/>
      <c r="BL103" s="76"/>
      <c r="BM103" s="185">
        <v>12451.73</v>
      </c>
      <c r="BN103" s="144">
        <f t="shared" si="8"/>
        <v>1988533.2300000002</v>
      </c>
      <c r="BO103" s="246"/>
    </row>
    <row r="104" spans="3:67" ht="16.5" hidden="1" customHeight="1" thickBot="1">
      <c r="C104" s="45"/>
      <c r="D104" s="45"/>
      <c r="E104" s="45"/>
      <c r="F104" s="45"/>
      <c r="G104" s="45"/>
      <c r="H104" s="51">
        <f>-BM104</f>
        <v>-2187</v>
      </c>
      <c r="I104" s="45"/>
      <c r="J104" s="50"/>
      <c r="K104" s="45"/>
      <c r="L104" s="45"/>
      <c r="M104" s="50"/>
      <c r="N104" s="45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F104" s="145">
        <v>37546</v>
      </c>
      <c r="BG104" s="77" t="s">
        <v>71</v>
      </c>
      <c r="BH104" s="141">
        <f t="shared" si="10"/>
        <v>915994.27499999991</v>
      </c>
      <c r="BI104" s="142">
        <f t="shared" si="11"/>
        <v>1072538.9550000003</v>
      </c>
      <c r="BJ104" s="76"/>
      <c r="BK104" s="76"/>
      <c r="BL104" s="76"/>
      <c r="BM104" s="185">
        <v>2187</v>
      </c>
      <c r="BN104" s="144">
        <f t="shared" si="8"/>
        <v>1986346.2300000002</v>
      </c>
      <c r="BO104" s="246"/>
    </row>
    <row r="105" spans="3:67" ht="15.75" hidden="1" customHeight="1" thickBot="1">
      <c r="C105" s="45"/>
      <c r="D105" s="45"/>
      <c r="E105" s="45"/>
      <c r="F105" s="45"/>
      <c r="G105" s="45"/>
      <c r="H105" s="45"/>
      <c r="I105" s="45"/>
      <c r="J105" s="50"/>
      <c r="K105" s="45"/>
      <c r="L105" s="45"/>
      <c r="M105" s="50"/>
      <c r="N105" s="45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F105" s="145">
        <v>37553</v>
      </c>
      <c r="BG105" s="71" t="s">
        <v>116</v>
      </c>
      <c r="BH105" s="141">
        <f t="shared" si="10"/>
        <v>915994.27499999991</v>
      </c>
      <c r="BI105" s="142">
        <f t="shared" si="11"/>
        <v>1070351.9550000003</v>
      </c>
      <c r="BJ105" s="76"/>
      <c r="BK105" s="185">
        <v>1250000</v>
      </c>
      <c r="BL105" s="76"/>
      <c r="BM105" s="76"/>
      <c r="BN105" s="144">
        <f t="shared" si="8"/>
        <v>3236346.2300000004</v>
      </c>
      <c r="BO105" s="246" t="s">
        <v>175</v>
      </c>
    </row>
    <row r="106" spans="3:67" ht="16.5" hidden="1" customHeight="1" thickBot="1">
      <c r="E106" s="30"/>
      <c r="F106" s="30"/>
      <c r="H106" s="105"/>
      <c r="BE106" s="35"/>
      <c r="BF106" s="145">
        <v>37559</v>
      </c>
      <c r="BG106" s="77" t="s">
        <v>68</v>
      </c>
      <c r="BH106" s="141">
        <f t="shared" si="10"/>
        <v>915994.27499999991</v>
      </c>
      <c r="BI106" s="142">
        <f t="shared" si="11"/>
        <v>2320351.9550000001</v>
      </c>
      <c r="BJ106" s="76"/>
      <c r="BK106" s="76"/>
      <c r="BL106" s="78">
        <v>500000</v>
      </c>
      <c r="BM106" s="76"/>
      <c r="BN106" s="144">
        <f t="shared" si="8"/>
        <v>2736346.23</v>
      </c>
      <c r="BO106" s="246"/>
    </row>
    <row r="107" spans="3:67" ht="16.5" hidden="1" customHeight="1" thickBot="1">
      <c r="C107" s="104"/>
      <c r="D107" s="104"/>
      <c r="E107" s="107"/>
      <c r="F107" s="107"/>
      <c r="G107" s="105"/>
      <c r="H107" s="105"/>
      <c r="I107" s="105"/>
      <c r="J107" s="107"/>
      <c r="K107" s="105"/>
      <c r="L107" s="105"/>
      <c r="M107" s="107"/>
      <c r="N107" s="105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D107" s="106"/>
      <c r="BE107" s="35"/>
      <c r="BF107" s="145">
        <v>37559</v>
      </c>
      <c r="BG107" s="77" t="s">
        <v>101</v>
      </c>
      <c r="BH107" s="141">
        <f t="shared" si="10"/>
        <v>415994.27499999991</v>
      </c>
      <c r="BI107" s="142">
        <f t="shared" si="11"/>
        <v>2320351.9550000001</v>
      </c>
      <c r="BJ107" s="186">
        <f>4601.47/2</f>
        <v>2300.7350000000001</v>
      </c>
      <c r="BK107" s="185">
        <f>(4061.47/2)-0.01</f>
        <v>2030.7249999999999</v>
      </c>
      <c r="BL107" s="78"/>
      <c r="BM107" s="76"/>
      <c r="BN107" s="144">
        <f t="shared" si="8"/>
        <v>2740677.69</v>
      </c>
      <c r="BO107" s="246"/>
    </row>
    <row r="108" spans="3:67" ht="16.5" hidden="1" customHeight="1" thickBot="1">
      <c r="C108" s="104"/>
      <c r="D108" s="104"/>
      <c r="E108" s="107"/>
      <c r="F108" s="107"/>
      <c r="G108" s="105"/>
      <c r="H108" s="105">
        <f>-BM108</f>
        <v>-243</v>
      </c>
      <c r="I108" s="105"/>
      <c r="J108" s="107"/>
      <c r="K108" s="105"/>
      <c r="L108" s="105"/>
      <c r="M108" s="107"/>
      <c r="N108" s="105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D108" s="106"/>
      <c r="BE108" s="35"/>
      <c r="BF108" s="145">
        <v>37588</v>
      </c>
      <c r="BG108" s="77" t="s">
        <v>104</v>
      </c>
      <c r="BH108" s="141">
        <f t="shared" si="10"/>
        <v>418295.00999999989</v>
      </c>
      <c r="BI108" s="142">
        <f t="shared" si="11"/>
        <v>2322382.6800000002</v>
      </c>
      <c r="BJ108" s="76"/>
      <c r="BK108" s="76"/>
      <c r="BL108" s="78"/>
      <c r="BM108" s="185">
        <v>243</v>
      </c>
      <c r="BN108" s="144">
        <f t="shared" si="8"/>
        <v>2740434.69</v>
      </c>
      <c r="BO108" s="246"/>
    </row>
    <row r="109" spans="3:67" ht="16.5" hidden="1" customHeight="1" thickBot="1">
      <c r="C109" s="104"/>
      <c r="D109" s="104"/>
      <c r="E109" s="107"/>
      <c r="F109" s="107"/>
      <c r="G109" s="105">
        <f>-BM109</f>
        <v>-6124.25</v>
      </c>
      <c r="H109" s="105"/>
      <c r="I109" s="105"/>
      <c r="J109" s="107"/>
      <c r="K109" s="105"/>
      <c r="L109" s="105"/>
      <c r="M109" s="107"/>
      <c r="N109" s="105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D109" s="106"/>
      <c r="BE109" s="35"/>
      <c r="BF109" s="145">
        <v>37588</v>
      </c>
      <c r="BG109" s="77" t="s">
        <v>55</v>
      </c>
      <c r="BH109" s="141">
        <f t="shared" si="10"/>
        <v>418295.00999999989</v>
      </c>
      <c r="BI109" s="142">
        <f t="shared" si="11"/>
        <v>2322139.6800000002</v>
      </c>
      <c r="BJ109" s="76"/>
      <c r="BK109" s="76"/>
      <c r="BL109" s="78"/>
      <c r="BM109" s="185">
        <v>6124.25</v>
      </c>
      <c r="BN109" s="144">
        <f t="shared" si="8"/>
        <v>2734310.44</v>
      </c>
      <c r="BO109" s="246"/>
    </row>
    <row r="110" spans="3:67" ht="16.5" hidden="1" customHeight="1" thickBot="1">
      <c r="C110" s="104"/>
      <c r="D110" s="104"/>
      <c r="E110" s="107"/>
      <c r="F110" s="107"/>
      <c r="G110" s="105"/>
      <c r="H110" s="105"/>
      <c r="I110" s="105"/>
      <c r="J110" s="107"/>
      <c r="K110" s="105"/>
      <c r="L110" s="105"/>
      <c r="M110" s="107"/>
      <c r="N110" s="105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D110" s="106"/>
      <c r="BE110" s="35"/>
      <c r="BF110" s="145">
        <v>37589</v>
      </c>
      <c r="BG110" s="77" t="s">
        <v>102</v>
      </c>
      <c r="BH110" s="141">
        <f t="shared" si="10"/>
        <v>418295.00999999989</v>
      </c>
      <c r="BI110" s="142">
        <f t="shared" si="11"/>
        <v>2316015.4300000002</v>
      </c>
      <c r="BJ110" s="185">
        <f>4268.04/2</f>
        <v>2134.02</v>
      </c>
      <c r="BK110" s="185">
        <f>4268.04/2</f>
        <v>2134.02</v>
      </c>
      <c r="BL110" s="78"/>
      <c r="BM110" s="76"/>
      <c r="BN110" s="144">
        <f t="shared" si="8"/>
        <v>2738578.48</v>
      </c>
      <c r="BO110" s="246"/>
    </row>
    <row r="111" spans="3:67" ht="16.5" hidden="1" customHeight="1" thickBot="1">
      <c r="C111" s="104"/>
      <c r="D111" s="104"/>
      <c r="E111" s="107"/>
      <c r="F111" s="107"/>
      <c r="G111" s="105"/>
      <c r="H111" s="105"/>
      <c r="I111" s="105"/>
      <c r="J111" s="107"/>
      <c r="K111" s="105"/>
      <c r="L111" s="105"/>
      <c r="M111" s="107"/>
      <c r="N111" s="105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D111" s="106"/>
      <c r="BE111" s="35"/>
      <c r="BF111" s="145">
        <v>37590</v>
      </c>
      <c r="BG111" s="77" t="s">
        <v>100</v>
      </c>
      <c r="BH111" s="141">
        <f t="shared" si="10"/>
        <v>420429.02999999991</v>
      </c>
      <c r="BI111" s="142">
        <f t="shared" si="11"/>
        <v>2318149.4500000002</v>
      </c>
      <c r="BJ111" s="185">
        <v>590.39</v>
      </c>
      <c r="BK111" s="76"/>
      <c r="BL111" s="78"/>
      <c r="BM111" s="76"/>
      <c r="BN111" s="144">
        <f t="shared" si="8"/>
        <v>2739168.87</v>
      </c>
      <c r="BO111" s="246"/>
    </row>
    <row r="112" spans="3:67" ht="16.5" hidden="1" customHeight="1" thickBot="1">
      <c r="C112" s="104">
        <f>-BM112</f>
        <v>-12886.39</v>
      </c>
      <c r="D112" s="104"/>
      <c r="E112" s="107"/>
      <c r="F112" s="107"/>
      <c r="G112" s="105"/>
      <c r="H112" s="105"/>
      <c r="I112" s="105"/>
      <c r="J112" s="107"/>
      <c r="K112" s="105"/>
      <c r="L112" s="105"/>
      <c r="M112" s="107"/>
      <c r="N112" s="105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D112" s="106"/>
      <c r="BE112" s="35"/>
      <c r="BF112" s="145">
        <v>37596</v>
      </c>
      <c r="BG112" s="77" t="s">
        <v>58</v>
      </c>
      <c r="BH112" s="141">
        <f t="shared" si="10"/>
        <v>421019.41999999993</v>
      </c>
      <c r="BI112" s="142">
        <f t="shared" si="11"/>
        <v>2318149.4500000002</v>
      </c>
      <c r="BJ112" s="76"/>
      <c r="BK112" s="76"/>
      <c r="BL112" s="78"/>
      <c r="BM112" s="185">
        <v>12886.39</v>
      </c>
      <c r="BN112" s="144">
        <f t="shared" si="8"/>
        <v>2726282.48</v>
      </c>
      <c r="BO112" s="246"/>
    </row>
    <row r="113" spans="2:68" ht="16.5" hidden="1" customHeight="1" thickBot="1">
      <c r="B113" s="119">
        <f>-BL113</f>
        <v>-8762.1</v>
      </c>
      <c r="C113" s="104"/>
      <c r="D113" s="104"/>
      <c r="E113" s="107"/>
      <c r="F113" s="107"/>
      <c r="G113" s="105"/>
      <c r="H113" s="105"/>
      <c r="I113" s="105"/>
      <c r="J113" s="107"/>
      <c r="K113" s="105"/>
      <c r="L113" s="105"/>
      <c r="M113" s="107"/>
      <c r="N113" s="105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D113" s="106"/>
      <c r="BE113" s="35"/>
      <c r="BF113" s="145">
        <v>37607</v>
      </c>
      <c r="BG113" s="77" t="s">
        <v>104</v>
      </c>
      <c r="BH113" s="141">
        <f t="shared" si="10"/>
        <v>421019.41999999993</v>
      </c>
      <c r="BI113" s="142">
        <f t="shared" si="11"/>
        <v>2305263.06</v>
      </c>
      <c r="BJ113" s="76"/>
      <c r="BK113" s="76"/>
      <c r="BL113" s="185">
        <v>8762.1</v>
      </c>
      <c r="BM113" s="75"/>
      <c r="BN113" s="144">
        <f t="shared" si="8"/>
        <v>2717520.38</v>
      </c>
      <c r="BO113" s="246"/>
    </row>
    <row r="114" spans="2:68" ht="16.5" hidden="1" customHeight="1" thickBot="1">
      <c r="C114" s="45"/>
      <c r="D114" s="45"/>
      <c r="E114" s="50"/>
      <c r="F114" s="50"/>
      <c r="G114" s="45"/>
      <c r="H114" s="45"/>
      <c r="I114" s="51">
        <f>-BM114</f>
        <v>-87513.1</v>
      </c>
      <c r="J114" s="50"/>
      <c r="K114" s="45"/>
      <c r="M114" s="50"/>
      <c r="N114" s="45"/>
      <c r="O114" s="50"/>
      <c r="P114" s="50"/>
      <c r="Q114" s="50"/>
      <c r="BF114" s="145">
        <v>37609</v>
      </c>
      <c r="BG114" s="77" t="s">
        <v>109</v>
      </c>
      <c r="BH114" s="141">
        <f t="shared" si="10"/>
        <v>412257.31999999995</v>
      </c>
      <c r="BI114" s="142">
        <f t="shared" si="11"/>
        <v>2305263.06</v>
      </c>
      <c r="BJ114" s="76"/>
      <c r="BK114" s="76"/>
      <c r="BL114" s="76"/>
      <c r="BM114" s="185">
        <v>87513.1</v>
      </c>
      <c r="BN114" s="144">
        <f t="shared" si="8"/>
        <v>2630007.2799999998</v>
      </c>
      <c r="BO114" s="246"/>
    </row>
    <row r="115" spans="2:68" ht="16.5" hidden="1" customHeight="1" thickBot="1">
      <c r="C115" s="45"/>
      <c r="D115" s="45"/>
      <c r="E115" s="50"/>
      <c r="F115" s="50"/>
      <c r="G115" s="45"/>
      <c r="H115" s="45"/>
      <c r="I115" s="45"/>
      <c r="J115" s="54"/>
      <c r="K115" s="51">
        <f>-BM115</f>
        <v>-15580</v>
      </c>
      <c r="M115" s="50"/>
      <c r="N115" s="45"/>
      <c r="O115" s="50"/>
      <c r="P115" s="50"/>
      <c r="Q115" s="50"/>
      <c r="BF115" s="145">
        <v>37609</v>
      </c>
      <c r="BG115" s="77" t="s">
        <v>66</v>
      </c>
      <c r="BH115" s="141">
        <f t="shared" si="10"/>
        <v>412257.31999999995</v>
      </c>
      <c r="BI115" s="142">
        <f t="shared" si="11"/>
        <v>2217749.96</v>
      </c>
      <c r="BJ115" s="114"/>
      <c r="BK115" s="114"/>
      <c r="BL115" s="114"/>
      <c r="BM115" s="185">
        <v>15580</v>
      </c>
      <c r="BN115" s="144">
        <f t="shared" si="8"/>
        <v>2614427.2799999998</v>
      </c>
      <c r="BO115" s="246"/>
    </row>
    <row r="116" spans="2:68" ht="16.5" hidden="1" customHeight="1" thickBot="1">
      <c r="C116" s="45"/>
      <c r="D116" s="45"/>
      <c r="E116" s="50"/>
      <c r="F116" s="50"/>
      <c r="G116" s="45"/>
      <c r="H116" s="45"/>
      <c r="I116" s="45"/>
      <c r="J116" s="54"/>
      <c r="K116" s="51"/>
      <c r="M116" s="50"/>
      <c r="N116" s="45"/>
      <c r="O116" s="50"/>
      <c r="P116" s="50"/>
      <c r="Q116" s="50"/>
      <c r="BF116" s="145">
        <v>37620</v>
      </c>
      <c r="BG116" s="77" t="s">
        <v>115</v>
      </c>
      <c r="BH116" s="141">
        <f t="shared" si="10"/>
        <v>412257.31999999995</v>
      </c>
      <c r="BI116" s="142">
        <f t="shared" si="11"/>
        <v>2202169.96</v>
      </c>
      <c r="BJ116" s="183">
        <f>4115.06/2</f>
        <v>2057.5300000000002</v>
      </c>
      <c r="BK116" s="183">
        <f>+BJ116</f>
        <v>2057.5300000000002</v>
      </c>
      <c r="BL116" s="114"/>
      <c r="BM116" s="114"/>
      <c r="BN116" s="144">
        <f t="shared" si="8"/>
        <v>2618542.3399999994</v>
      </c>
      <c r="BO116" s="246"/>
    </row>
    <row r="117" spans="2:68" ht="14.25" hidden="1" customHeight="1" thickBot="1">
      <c r="C117" s="45"/>
      <c r="D117" s="45"/>
      <c r="E117" s="50"/>
      <c r="F117" s="50"/>
      <c r="G117" s="45"/>
      <c r="H117" s="45"/>
      <c r="I117" s="45"/>
      <c r="J117" s="54"/>
      <c r="K117" s="51"/>
      <c r="M117" s="50"/>
      <c r="N117" s="45"/>
      <c r="O117" s="50"/>
      <c r="P117" s="50"/>
      <c r="Q117" s="50"/>
      <c r="BF117" s="145">
        <v>37644</v>
      </c>
      <c r="BG117" s="77" t="s">
        <v>100</v>
      </c>
      <c r="BH117" s="141">
        <f t="shared" si="10"/>
        <v>414314.85</v>
      </c>
      <c r="BI117" s="142">
        <f t="shared" si="11"/>
        <v>2204227.4899999998</v>
      </c>
      <c r="BJ117" s="183">
        <v>48785.2</v>
      </c>
      <c r="BK117" s="114"/>
      <c r="BL117" s="114"/>
      <c r="BM117" s="114"/>
      <c r="BN117" s="144">
        <f t="shared" si="8"/>
        <v>2667327.54</v>
      </c>
      <c r="BO117" s="246"/>
    </row>
    <row r="118" spans="2:68" ht="16.5" hidden="1" customHeight="1" thickBot="1">
      <c r="C118" s="45"/>
      <c r="D118" s="45"/>
      <c r="E118" s="50"/>
      <c r="F118" s="50"/>
      <c r="G118" s="45"/>
      <c r="H118" s="45"/>
      <c r="I118" s="45"/>
      <c r="J118" s="54"/>
      <c r="K118" s="51"/>
      <c r="M118" s="50"/>
      <c r="N118" s="45"/>
      <c r="O118" s="50"/>
      <c r="P118" s="50"/>
      <c r="Q118" s="50"/>
      <c r="BF118" s="145">
        <v>37644</v>
      </c>
      <c r="BG118" s="77" t="s">
        <v>100</v>
      </c>
      <c r="BH118" s="141">
        <f t="shared" si="10"/>
        <v>463100.05</v>
      </c>
      <c r="BI118" s="142">
        <f t="shared" si="11"/>
        <v>2204227.4899999998</v>
      </c>
      <c r="BJ118" s="183">
        <v>6835.94</v>
      </c>
      <c r="BK118" s="114"/>
      <c r="BL118" s="114"/>
      <c r="BM118" s="114"/>
      <c r="BN118" s="144">
        <f t="shared" si="8"/>
        <v>2674163.4799999995</v>
      </c>
      <c r="BO118" s="246"/>
    </row>
    <row r="119" spans="2:68" ht="16.5" hidden="1" customHeight="1" thickBot="1">
      <c r="C119" s="45"/>
      <c r="D119" s="45"/>
      <c r="E119" s="50"/>
      <c r="F119" s="50"/>
      <c r="G119" s="45"/>
      <c r="H119" s="45"/>
      <c r="I119" s="45"/>
      <c r="J119" s="54"/>
      <c r="K119" s="51"/>
      <c r="M119" s="50"/>
      <c r="N119" s="45"/>
      <c r="O119" s="50"/>
      <c r="P119" s="50"/>
      <c r="Q119" s="50"/>
      <c r="BF119" s="145">
        <v>37651</v>
      </c>
      <c r="BG119" s="77" t="s">
        <v>141</v>
      </c>
      <c r="BH119" s="141">
        <f t="shared" si="10"/>
        <v>469935.99</v>
      </c>
      <c r="BI119" s="142">
        <f t="shared" si="11"/>
        <v>2204227.4899999998</v>
      </c>
      <c r="BJ119" s="184">
        <v>2179</v>
      </c>
      <c r="BK119" s="184">
        <v>2179</v>
      </c>
      <c r="BL119" s="114"/>
      <c r="BM119" s="114"/>
      <c r="BN119" s="144">
        <f t="shared" si="8"/>
        <v>2678521.4799999995</v>
      </c>
      <c r="BO119" s="246"/>
    </row>
    <row r="120" spans="2:68" ht="15.75" hidden="1" customHeight="1">
      <c r="C120" s="45"/>
      <c r="D120" s="45"/>
      <c r="E120" s="50"/>
      <c r="F120" s="50"/>
      <c r="G120" s="45"/>
      <c r="H120" s="45"/>
      <c r="I120" s="45"/>
      <c r="J120" s="54"/>
      <c r="K120" s="51"/>
      <c r="M120" s="54">
        <f>-BM120</f>
        <v>-3646.33</v>
      </c>
      <c r="N120" s="45"/>
      <c r="O120" s="50"/>
      <c r="P120" s="54"/>
      <c r="Q120" s="50"/>
      <c r="BF120" s="145">
        <v>37653</v>
      </c>
      <c r="BG120" s="77" t="s">
        <v>53</v>
      </c>
      <c r="BH120" s="141">
        <f t="shared" si="10"/>
        <v>472114.99</v>
      </c>
      <c r="BI120" s="142">
        <f t="shared" si="11"/>
        <v>2206406.4899999998</v>
      </c>
      <c r="BJ120" s="188"/>
      <c r="BK120" s="188"/>
      <c r="BL120" s="189"/>
      <c r="BM120" s="189">
        <v>3646.33</v>
      </c>
      <c r="BN120" s="144">
        <f t="shared" si="8"/>
        <v>2674875.1499999994</v>
      </c>
      <c r="BO120" s="246"/>
    </row>
    <row r="121" spans="2:68" ht="15.75" hidden="1" customHeight="1">
      <c r="C121" s="45"/>
      <c r="D121" s="45"/>
      <c r="E121" s="50"/>
      <c r="F121" s="50"/>
      <c r="G121" s="45"/>
      <c r="H121" s="45"/>
      <c r="I121" s="45"/>
      <c r="J121" s="54"/>
      <c r="K121" s="51"/>
      <c r="M121" s="50"/>
      <c r="N121" s="45"/>
      <c r="O121" s="50"/>
      <c r="P121" s="54">
        <v>-11624</v>
      </c>
      <c r="Q121" s="50"/>
      <c r="BF121" s="145">
        <v>37653</v>
      </c>
      <c r="BG121" s="77" t="s">
        <v>53</v>
      </c>
      <c r="BH121" s="190">
        <f t="shared" si="10"/>
        <v>472114.99</v>
      </c>
      <c r="BI121" s="75">
        <f t="shared" si="11"/>
        <v>2202760.1599999997</v>
      </c>
      <c r="BJ121" s="189"/>
      <c r="BK121" s="189"/>
      <c r="BL121" s="189"/>
      <c r="BM121" s="189">
        <v>11624</v>
      </c>
      <c r="BN121" s="191">
        <f t="shared" si="8"/>
        <v>2663251.1499999994</v>
      </c>
      <c r="BO121" s="246"/>
    </row>
    <row r="122" spans="2:68" ht="15.75" hidden="1" customHeight="1">
      <c r="C122" s="45"/>
      <c r="D122" s="45"/>
      <c r="E122" s="50"/>
      <c r="F122" s="50"/>
      <c r="G122" s="45"/>
      <c r="H122" s="45"/>
      <c r="I122" s="45"/>
      <c r="J122" s="54"/>
      <c r="K122" s="51"/>
      <c r="M122" s="50"/>
      <c r="N122" s="45"/>
      <c r="O122" s="50"/>
      <c r="P122" s="50"/>
      <c r="Q122" s="50"/>
      <c r="BF122" s="145">
        <v>37679</v>
      </c>
      <c r="BG122" s="77" t="s">
        <v>142</v>
      </c>
      <c r="BH122" s="190">
        <f t="shared" si="10"/>
        <v>472114.99</v>
      </c>
      <c r="BI122" s="75">
        <f t="shared" si="11"/>
        <v>2191136.1599999997</v>
      </c>
      <c r="BJ122" s="189">
        <f>(52.79+52.79)/2</f>
        <v>52.79</v>
      </c>
      <c r="BK122" s="189">
        <f>+BJ122</f>
        <v>52.79</v>
      </c>
      <c r="BL122" s="189"/>
      <c r="BM122" s="189"/>
      <c r="BN122" s="191">
        <f t="shared" si="8"/>
        <v>2663356.7299999995</v>
      </c>
      <c r="BO122" s="246"/>
      <c r="BP122" s="1" t="s">
        <v>176</v>
      </c>
    </row>
    <row r="123" spans="2:68" ht="15.75" hidden="1" customHeight="1">
      <c r="C123" s="45"/>
      <c r="D123" s="45"/>
      <c r="E123" s="50"/>
      <c r="F123" s="50"/>
      <c r="G123" s="45"/>
      <c r="H123" s="45"/>
      <c r="I123" s="45"/>
      <c r="J123" s="54"/>
      <c r="K123" s="51"/>
      <c r="M123" s="50"/>
      <c r="N123" s="45"/>
      <c r="O123" s="50"/>
      <c r="P123" s="50"/>
      <c r="Q123" s="50"/>
      <c r="BF123" s="145">
        <v>37691</v>
      </c>
      <c r="BG123" s="77" t="s">
        <v>107</v>
      </c>
      <c r="BH123" s="190">
        <f t="shared" si="10"/>
        <v>472167.77999999997</v>
      </c>
      <c r="BI123" s="75">
        <f t="shared" si="11"/>
        <v>2191188.9499999997</v>
      </c>
      <c r="BJ123" s="189"/>
      <c r="BK123" s="189">
        <v>661.2</v>
      </c>
      <c r="BL123" s="189"/>
      <c r="BM123" s="189"/>
      <c r="BN123" s="191">
        <f t="shared" si="8"/>
        <v>2664017.9299999997</v>
      </c>
      <c r="BO123" s="246"/>
    </row>
    <row r="124" spans="2:68" ht="15.75" hidden="1" customHeight="1">
      <c r="C124" s="45"/>
      <c r="D124" s="45"/>
      <c r="E124" s="50"/>
      <c r="F124" s="50"/>
      <c r="G124" s="45"/>
      <c r="H124" s="45"/>
      <c r="I124" s="45"/>
      <c r="J124" s="54"/>
      <c r="K124" s="51"/>
      <c r="M124" s="50"/>
      <c r="N124" s="45"/>
      <c r="O124" s="50"/>
      <c r="P124" s="50"/>
      <c r="Q124" s="50"/>
      <c r="BF124" s="145">
        <v>37695</v>
      </c>
      <c r="BG124" s="77" t="s">
        <v>48</v>
      </c>
      <c r="BH124" s="190">
        <f t="shared" si="10"/>
        <v>472167.77999999997</v>
      </c>
      <c r="BI124" s="75">
        <f t="shared" si="11"/>
        <v>2191850.15</v>
      </c>
      <c r="BJ124" s="189"/>
      <c r="BK124" s="189">
        <v>1300</v>
      </c>
      <c r="BL124" s="189"/>
      <c r="BM124" s="189"/>
      <c r="BN124" s="191">
        <f t="shared" si="8"/>
        <v>2665317.9299999997</v>
      </c>
      <c r="BO124" s="246"/>
    </row>
    <row r="125" spans="2:68" ht="15.75" hidden="1" customHeight="1">
      <c r="C125" s="45"/>
      <c r="D125" s="45"/>
      <c r="E125" s="50"/>
      <c r="F125" s="50"/>
      <c r="G125" s="45"/>
      <c r="H125" s="45"/>
      <c r="I125" s="45"/>
      <c r="J125" s="54"/>
      <c r="K125" s="51"/>
      <c r="M125" s="50"/>
      <c r="N125" s="45"/>
      <c r="O125" s="50"/>
      <c r="P125" s="50"/>
      <c r="Q125" s="50"/>
      <c r="BF125" s="145">
        <v>37695</v>
      </c>
      <c r="BG125" s="77" t="s">
        <v>100</v>
      </c>
      <c r="BH125" s="190">
        <f t="shared" si="10"/>
        <v>472167.77999999997</v>
      </c>
      <c r="BI125" s="75">
        <f t="shared" si="11"/>
        <v>2193150.15</v>
      </c>
      <c r="BJ125" s="189">
        <v>6288.44</v>
      </c>
      <c r="BK125" s="189"/>
      <c r="BL125" s="189"/>
      <c r="BM125" s="189"/>
      <c r="BN125" s="191">
        <f t="shared" si="8"/>
        <v>2671606.3699999996</v>
      </c>
      <c r="BO125" s="246"/>
    </row>
    <row r="126" spans="2:68" ht="15.75" hidden="1" customHeight="1">
      <c r="C126" s="45"/>
      <c r="D126" s="45"/>
      <c r="E126" s="50"/>
      <c r="F126" s="50"/>
      <c r="G126" s="45"/>
      <c r="H126" s="45"/>
      <c r="I126" s="45"/>
      <c r="J126" s="54">
        <f>-BM126</f>
        <v>-4500</v>
      </c>
      <c r="K126" s="51"/>
      <c r="M126" s="50"/>
      <c r="N126" s="45"/>
      <c r="O126" s="50"/>
      <c r="P126" s="50"/>
      <c r="Q126" s="50"/>
      <c r="BF126" s="145">
        <v>37701</v>
      </c>
      <c r="BG126" s="77" t="s">
        <v>417</v>
      </c>
      <c r="BH126" s="190">
        <f t="shared" si="10"/>
        <v>478456.22</v>
      </c>
      <c r="BI126" s="75">
        <f t="shared" si="11"/>
        <v>2193150.15</v>
      </c>
      <c r="BJ126" s="189"/>
      <c r="BK126" s="189"/>
      <c r="BL126" s="189"/>
      <c r="BM126" s="189">
        <v>4500</v>
      </c>
      <c r="BN126" s="191">
        <f t="shared" si="8"/>
        <v>2667106.37</v>
      </c>
      <c r="BO126" s="246"/>
    </row>
    <row r="127" spans="2:68" ht="15.75" hidden="1" customHeight="1">
      <c r="C127" s="45"/>
      <c r="D127" s="51">
        <f>-BM127</f>
        <v>-4800</v>
      </c>
      <c r="E127" s="50"/>
      <c r="F127" s="50"/>
      <c r="G127" s="45"/>
      <c r="H127" s="45"/>
      <c r="I127" s="45"/>
      <c r="J127" s="54"/>
      <c r="K127" s="51"/>
      <c r="M127" s="50"/>
      <c r="N127" s="45"/>
      <c r="O127" s="50"/>
      <c r="P127" s="50"/>
      <c r="Q127" s="50"/>
      <c r="BF127" s="145">
        <v>37701</v>
      </c>
      <c r="BG127" s="77" t="s">
        <v>418</v>
      </c>
      <c r="BH127" s="190">
        <f t="shared" si="10"/>
        <v>478456.22</v>
      </c>
      <c r="BI127" s="75">
        <f t="shared" si="11"/>
        <v>2188650.15</v>
      </c>
      <c r="BJ127" s="189"/>
      <c r="BK127" s="189"/>
      <c r="BL127" s="189"/>
      <c r="BM127" s="189">
        <v>4800</v>
      </c>
      <c r="BN127" s="191">
        <f t="shared" si="8"/>
        <v>2662306.37</v>
      </c>
      <c r="BO127" s="246"/>
    </row>
    <row r="128" spans="2:68" ht="15.75" hidden="1" customHeight="1">
      <c r="C128" s="45"/>
      <c r="D128" s="45"/>
      <c r="E128" s="50"/>
      <c r="F128" s="50"/>
      <c r="G128" s="45"/>
      <c r="H128" s="45"/>
      <c r="I128" s="45"/>
      <c r="J128" s="54"/>
      <c r="K128" s="51"/>
      <c r="M128" s="50"/>
      <c r="N128" s="45"/>
      <c r="O128" s="50"/>
      <c r="P128" s="54">
        <f>-BM128</f>
        <v>-4907.2</v>
      </c>
      <c r="Q128" s="50"/>
      <c r="BF128" s="145">
        <v>37701</v>
      </c>
      <c r="BG128" s="77" t="s">
        <v>138</v>
      </c>
      <c r="BH128" s="190">
        <f t="shared" si="10"/>
        <v>478456.22</v>
      </c>
      <c r="BI128" s="75">
        <f t="shared" si="11"/>
        <v>2183850.15</v>
      </c>
      <c r="BJ128" s="189"/>
      <c r="BK128" s="189"/>
      <c r="BL128" s="189"/>
      <c r="BM128" s="189">
        <v>4907.2</v>
      </c>
      <c r="BN128" s="191">
        <f t="shared" si="8"/>
        <v>2657399.17</v>
      </c>
      <c r="BO128" s="246"/>
    </row>
    <row r="129" spans="3:68" ht="15.75" hidden="1" customHeight="1">
      <c r="C129" s="45"/>
      <c r="D129" s="45"/>
      <c r="E129" s="50"/>
      <c r="F129" s="50"/>
      <c r="G129" s="45"/>
      <c r="H129" s="45"/>
      <c r="I129" s="45"/>
      <c r="J129" s="54"/>
      <c r="K129" s="51"/>
      <c r="M129" s="54">
        <f>-BM129</f>
        <v>-1422.47</v>
      </c>
      <c r="N129" s="45"/>
      <c r="O129" s="50"/>
      <c r="P129" s="50"/>
      <c r="Q129" s="50"/>
      <c r="BF129" s="145">
        <v>37701</v>
      </c>
      <c r="BG129" s="77" t="s">
        <v>139</v>
      </c>
      <c r="BH129" s="190">
        <f t="shared" si="10"/>
        <v>478456.22</v>
      </c>
      <c r="BI129" s="75">
        <f t="shared" si="11"/>
        <v>2178942.9499999997</v>
      </c>
      <c r="BJ129" s="189"/>
      <c r="BK129" s="189"/>
      <c r="BL129" s="189"/>
      <c r="BM129" s="189">
        <v>1422.47</v>
      </c>
      <c r="BN129" s="191">
        <f t="shared" si="8"/>
        <v>2655976.6999999997</v>
      </c>
      <c r="BO129" s="246"/>
    </row>
    <row r="130" spans="3:68" ht="15.75" hidden="1" customHeight="1">
      <c r="C130" s="45"/>
      <c r="D130" s="45"/>
      <c r="E130" s="50"/>
      <c r="F130" s="50"/>
      <c r="G130" s="45"/>
      <c r="H130" s="45"/>
      <c r="I130" s="45"/>
      <c r="J130" s="54"/>
      <c r="K130" s="51"/>
      <c r="M130" s="50"/>
      <c r="N130" s="45"/>
      <c r="O130" s="54">
        <f>-BM130</f>
        <v>-6150</v>
      </c>
      <c r="P130" s="50"/>
      <c r="Q130" s="50"/>
      <c r="BF130" s="145">
        <v>37701</v>
      </c>
      <c r="BG130" s="77" t="s">
        <v>140</v>
      </c>
      <c r="BH130" s="190">
        <f t="shared" si="10"/>
        <v>478456.22</v>
      </c>
      <c r="BI130" s="75">
        <f t="shared" si="11"/>
        <v>2177520.4799999995</v>
      </c>
      <c r="BJ130" s="189"/>
      <c r="BK130" s="189"/>
      <c r="BL130" s="189"/>
      <c r="BM130" s="189">
        <v>6150</v>
      </c>
      <c r="BN130" s="191">
        <f t="shared" si="8"/>
        <v>2649826.6999999993</v>
      </c>
      <c r="BO130" s="246"/>
    </row>
    <row r="131" spans="3:68" ht="15.75" hidden="1" customHeight="1">
      <c r="C131" s="45"/>
      <c r="D131" s="45"/>
      <c r="E131" s="50"/>
      <c r="F131" s="50"/>
      <c r="G131" s="45"/>
      <c r="H131" s="45"/>
      <c r="I131" s="45"/>
      <c r="J131" s="54"/>
      <c r="K131" s="51"/>
      <c r="M131" s="50"/>
      <c r="N131" s="45"/>
      <c r="O131" s="54"/>
      <c r="P131" s="50"/>
      <c r="Q131" s="50"/>
      <c r="BF131" s="145">
        <v>37710</v>
      </c>
      <c r="BG131" s="77" t="s">
        <v>143</v>
      </c>
      <c r="BH131" s="190">
        <f t="shared" si="10"/>
        <v>478456.22</v>
      </c>
      <c r="BI131" s="75">
        <f t="shared" si="11"/>
        <v>2171370.4799999995</v>
      </c>
      <c r="BJ131" s="189">
        <v>3945.61</v>
      </c>
      <c r="BK131" s="189">
        <v>3945.61</v>
      </c>
      <c r="BL131" s="189"/>
      <c r="BM131" s="189"/>
      <c r="BN131" s="191">
        <f t="shared" si="8"/>
        <v>2657717.919999999</v>
      </c>
      <c r="BO131" s="246"/>
    </row>
    <row r="132" spans="3:68" ht="15.75" hidden="1" customHeight="1">
      <c r="C132" s="45"/>
      <c r="D132" s="45"/>
      <c r="E132" s="50"/>
      <c r="F132" s="50"/>
      <c r="G132" s="45"/>
      <c r="H132" s="45"/>
      <c r="I132" s="45"/>
      <c r="J132" s="54"/>
      <c r="K132" s="51"/>
      <c r="M132" s="50"/>
      <c r="N132" s="45"/>
      <c r="O132" s="54"/>
      <c r="P132" s="50"/>
      <c r="Q132" s="50"/>
      <c r="R132" s="173">
        <f>-BM132</f>
        <v>-4385.6400000000003</v>
      </c>
      <c r="S132" s="173"/>
      <c r="T132" s="173"/>
      <c r="BF132" s="145">
        <v>37729</v>
      </c>
      <c r="BG132" s="77" t="s">
        <v>150</v>
      </c>
      <c r="BH132" s="190">
        <f t="shared" si="10"/>
        <v>482401.82999999996</v>
      </c>
      <c r="BI132" s="75">
        <f t="shared" si="11"/>
        <v>2175316.0899999994</v>
      </c>
      <c r="BJ132" s="189"/>
      <c r="BK132" s="189"/>
      <c r="BL132" s="189"/>
      <c r="BM132" s="189">
        <v>4385.6400000000003</v>
      </c>
      <c r="BN132" s="191">
        <f t="shared" si="8"/>
        <v>2653332.2799999993</v>
      </c>
      <c r="BO132" s="246"/>
    </row>
    <row r="133" spans="3:68" ht="15.75" hidden="1" customHeight="1">
      <c r="C133" s="45"/>
      <c r="D133" s="45"/>
      <c r="E133" s="50"/>
      <c r="F133" s="50"/>
      <c r="G133" s="45"/>
      <c r="H133" s="45"/>
      <c r="I133" s="45"/>
      <c r="J133" s="54"/>
      <c r="K133" s="51"/>
      <c r="M133" s="50"/>
      <c r="N133" s="45"/>
      <c r="O133" s="54"/>
      <c r="P133" s="50"/>
      <c r="Q133" s="50"/>
      <c r="R133" s="173"/>
      <c r="S133" s="173"/>
      <c r="T133" s="173"/>
      <c r="BF133" s="145">
        <v>37740</v>
      </c>
      <c r="BG133" s="77" t="s">
        <v>146</v>
      </c>
      <c r="BH133" s="190">
        <f t="shared" si="10"/>
        <v>482401.82999999996</v>
      </c>
      <c r="BI133" s="75">
        <f t="shared" si="11"/>
        <v>2170930.4499999993</v>
      </c>
      <c r="BJ133" s="189">
        <f>4664.92/2</f>
        <v>2332.46</v>
      </c>
      <c r="BK133" s="189">
        <f>4664.92/2</f>
        <v>2332.46</v>
      </c>
      <c r="BL133" s="189"/>
      <c r="BM133" s="189"/>
      <c r="BN133" s="191">
        <f t="shared" si="8"/>
        <v>2657997.1999999993</v>
      </c>
      <c r="BO133" s="246"/>
    </row>
    <row r="134" spans="3:68" ht="15.75" hidden="1" customHeight="1">
      <c r="C134" s="45"/>
      <c r="D134" s="45"/>
      <c r="E134" s="50"/>
      <c r="F134" s="50"/>
      <c r="G134" s="45"/>
      <c r="H134" s="45"/>
      <c r="I134" s="45"/>
      <c r="J134" s="54"/>
      <c r="K134" s="51"/>
      <c r="M134" s="50"/>
      <c r="N134" s="45"/>
      <c r="O134" s="54">
        <f>-BM134</f>
        <v>-181.87</v>
      </c>
      <c r="P134" s="50"/>
      <c r="Q134" s="50"/>
      <c r="R134" s="173"/>
      <c r="S134" s="173"/>
      <c r="T134" s="173"/>
      <c r="BF134" s="145">
        <v>37750</v>
      </c>
      <c r="BG134" s="77" t="s">
        <v>147</v>
      </c>
      <c r="BH134" s="190">
        <f t="shared" si="10"/>
        <v>484734.29</v>
      </c>
      <c r="BI134" s="75">
        <f t="shared" si="11"/>
        <v>2173262.9099999992</v>
      </c>
      <c r="BJ134" s="189"/>
      <c r="BK134" s="189"/>
      <c r="BL134" s="189"/>
      <c r="BM134" s="189">
        <v>181.87</v>
      </c>
      <c r="BN134" s="191">
        <f t="shared" si="8"/>
        <v>2657815.3299999991</v>
      </c>
      <c r="BO134" s="246"/>
    </row>
    <row r="135" spans="3:68" ht="15.75" hidden="1" customHeight="1">
      <c r="C135" s="45"/>
      <c r="D135" s="45"/>
      <c r="E135" s="50"/>
      <c r="F135" s="50"/>
      <c r="G135" s="45"/>
      <c r="H135" s="45"/>
      <c r="I135" s="45"/>
      <c r="J135" s="54"/>
      <c r="K135" s="51"/>
      <c r="M135" s="50"/>
      <c r="N135" s="45"/>
      <c r="O135" s="54"/>
      <c r="P135" s="50"/>
      <c r="Q135" s="50"/>
      <c r="R135" s="173"/>
      <c r="S135" s="173"/>
      <c r="T135" s="173"/>
      <c r="BF135" s="145">
        <v>37764</v>
      </c>
      <c r="BG135" s="77" t="s">
        <v>107</v>
      </c>
      <c r="BH135" s="190">
        <f t="shared" si="10"/>
        <v>484734.29</v>
      </c>
      <c r="BI135" s="75">
        <f t="shared" si="11"/>
        <v>2173081.0399999991</v>
      </c>
      <c r="BJ135" s="189"/>
      <c r="BK135" s="189">
        <v>63</v>
      </c>
      <c r="BL135" s="189"/>
      <c r="BM135" s="189"/>
      <c r="BN135" s="191">
        <f t="shared" si="8"/>
        <v>2657878.3299999991</v>
      </c>
      <c r="BO135" s="246"/>
    </row>
    <row r="136" spans="3:68" ht="15.75" hidden="1" customHeight="1">
      <c r="C136" s="45"/>
      <c r="D136" s="45"/>
      <c r="E136" s="50"/>
      <c r="F136" s="50"/>
      <c r="G136" s="45"/>
      <c r="H136" s="45"/>
      <c r="I136" s="45"/>
      <c r="J136" s="54"/>
      <c r="K136" s="51"/>
      <c r="M136" s="50"/>
      <c r="N136" s="45"/>
      <c r="O136" s="54"/>
      <c r="P136" s="50"/>
      <c r="Q136" s="50"/>
      <c r="R136" s="173"/>
      <c r="S136" s="173"/>
      <c r="T136" s="173"/>
      <c r="BF136" s="145">
        <v>37771</v>
      </c>
      <c r="BG136" s="77" t="s">
        <v>56</v>
      </c>
      <c r="BH136" s="190">
        <f t="shared" si="10"/>
        <v>484734.29</v>
      </c>
      <c r="BI136" s="75">
        <f t="shared" si="11"/>
        <v>2173144.0399999991</v>
      </c>
      <c r="BJ136" s="189">
        <f>4662.05/2</f>
        <v>2331.0250000000001</v>
      </c>
      <c r="BK136" s="189">
        <f>+BJ136</f>
        <v>2331.0250000000001</v>
      </c>
      <c r="BL136" s="189"/>
      <c r="BM136" s="189"/>
      <c r="BN136" s="191">
        <f t="shared" si="8"/>
        <v>2662540.379999999</v>
      </c>
      <c r="BO136" s="246"/>
    </row>
    <row r="137" spans="3:68" ht="15.75" hidden="1" customHeight="1">
      <c r="C137" s="45"/>
      <c r="D137" s="45"/>
      <c r="E137" s="50"/>
      <c r="F137" s="50"/>
      <c r="G137" s="45"/>
      <c r="H137" s="45"/>
      <c r="I137" s="45"/>
      <c r="J137" s="54"/>
      <c r="K137" s="51"/>
      <c r="M137" s="50"/>
      <c r="N137" s="45"/>
      <c r="O137" s="54"/>
      <c r="P137" s="50"/>
      <c r="Q137" s="50"/>
      <c r="R137" s="173"/>
      <c r="S137" s="173"/>
      <c r="T137" s="173"/>
      <c r="BF137" s="145">
        <v>37789</v>
      </c>
      <c r="BG137" s="77" t="s">
        <v>48</v>
      </c>
      <c r="BH137" s="190">
        <f t="shared" si="10"/>
        <v>487065.315</v>
      </c>
      <c r="BI137" s="75">
        <f t="shared" si="11"/>
        <v>2175475.064999999</v>
      </c>
      <c r="BJ137" s="189"/>
      <c r="BK137" s="189">
        <v>1800</v>
      </c>
      <c r="BL137" s="189"/>
      <c r="BM137" s="189"/>
      <c r="BN137" s="191">
        <f t="shared" si="8"/>
        <v>2664340.379999999</v>
      </c>
      <c r="BO137" s="246"/>
    </row>
    <row r="138" spans="3:68" ht="15.75" hidden="1" customHeight="1">
      <c r="C138" s="45"/>
      <c r="D138" s="45"/>
      <c r="E138" s="50"/>
      <c r="F138" s="50"/>
      <c r="G138" s="45"/>
      <c r="H138" s="45"/>
      <c r="I138" s="45"/>
      <c r="J138" s="54"/>
      <c r="K138" s="51"/>
      <c r="M138" s="50"/>
      <c r="N138" s="45"/>
      <c r="O138" s="54"/>
      <c r="P138" s="50"/>
      <c r="Q138" s="50"/>
      <c r="R138" s="173">
        <f>-BM138</f>
        <v>-4265.1099999999997</v>
      </c>
      <c r="S138" s="173"/>
      <c r="T138" s="173"/>
      <c r="BF138" s="145">
        <v>37785</v>
      </c>
      <c r="BG138" s="77" t="s">
        <v>150</v>
      </c>
      <c r="BH138" s="190">
        <f t="shared" si="10"/>
        <v>487065.315</v>
      </c>
      <c r="BI138" s="75">
        <f t="shared" si="11"/>
        <v>2177275.064999999</v>
      </c>
      <c r="BJ138" s="189"/>
      <c r="BK138" s="189"/>
      <c r="BL138" s="189"/>
      <c r="BM138" s="189">
        <v>4265.1099999999997</v>
      </c>
      <c r="BN138" s="191">
        <f t="shared" si="8"/>
        <v>2660075.2699999991</v>
      </c>
      <c r="BO138" s="246"/>
    </row>
    <row r="139" spans="3:68" ht="15.75" hidden="1" customHeight="1">
      <c r="C139" s="45"/>
      <c r="D139" s="45"/>
      <c r="E139" s="50"/>
      <c r="F139" s="50"/>
      <c r="G139" s="45"/>
      <c r="H139" s="45"/>
      <c r="I139" s="45"/>
      <c r="J139" s="54"/>
      <c r="K139" s="51"/>
      <c r="M139" s="50"/>
      <c r="N139" s="45"/>
      <c r="O139" s="54">
        <f>-BM139</f>
        <v>-17274.830000000002</v>
      </c>
      <c r="P139" s="50"/>
      <c r="Q139" s="50"/>
      <c r="R139" s="173"/>
      <c r="S139" s="173"/>
      <c r="T139" s="173"/>
      <c r="BF139" s="145">
        <v>37790</v>
      </c>
      <c r="BG139" s="77" t="s">
        <v>149</v>
      </c>
      <c r="BH139" s="190">
        <f t="shared" si="10"/>
        <v>487065.315</v>
      </c>
      <c r="BI139" s="75">
        <f t="shared" si="11"/>
        <v>2173009.9549999991</v>
      </c>
      <c r="BJ139" s="189"/>
      <c r="BK139" s="189"/>
      <c r="BL139" s="189"/>
      <c r="BM139" s="189">
        <v>17274.830000000002</v>
      </c>
      <c r="BN139" s="191">
        <f t="shared" si="8"/>
        <v>2642800.439999999</v>
      </c>
      <c r="BO139" s="246"/>
    </row>
    <row r="140" spans="3:68" ht="15.75" hidden="1" customHeight="1">
      <c r="C140" s="45"/>
      <c r="D140" s="45"/>
      <c r="E140" s="50"/>
      <c r="F140" s="50"/>
      <c r="G140" s="45"/>
      <c r="H140" s="45"/>
      <c r="I140" s="45"/>
      <c r="J140" s="54"/>
      <c r="K140" s="51"/>
      <c r="M140" s="50"/>
      <c r="N140" s="45"/>
      <c r="O140" s="54"/>
      <c r="P140" s="50"/>
      <c r="Q140" s="54">
        <f>-BM140</f>
        <v>-79000</v>
      </c>
      <c r="R140" s="173"/>
      <c r="S140" s="173"/>
      <c r="T140" s="173"/>
      <c r="BF140" s="145">
        <v>37793</v>
      </c>
      <c r="BG140" s="77" t="s">
        <v>148</v>
      </c>
      <c r="BH140" s="190">
        <f t="shared" si="10"/>
        <v>487065.315</v>
      </c>
      <c r="BI140" s="75">
        <f t="shared" si="11"/>
        <v>2155735.1249999991</v>
      </c>
      <c r="BJ140" s="189"/>
      <c r="BK140" s="189"/>
      <c r="BL140" s="189"/>
      <c r="BM140" s="189">
        <v>79000</v>
      </c>
      <c r="BN140" s="191">
        <f t="shared" si="8"/>
        <v>2563800.439999999</v>
      </c>
      <c r="BO140" s="246"/>
    </row>
    <row r="141" spans="3:68" ht="15.75" hidden="1" customHeight="1">
      <c r="C141" s="45"/>
      <c r="D141" s="45"/>
      <c r="E141" s="50"/>
      <c r="F141" s="50"/>
      <c r="G141" s="45"/>
      <c r="H141" s="45"/>
      <c r="I141" s="45"/>
      <c r="J141" s="54"/>
      <c r="K141" s="51"/>
      <c r="M141" s="50"/>
      <c r="N141" s="45"/>
      <c r="O141" s="54"/>
      <c r="P141" s="50"/>
      <c r="Q141" s="54"/>
      <c r="R141" s="173"/>
      <c r="S141" s="173"/>
      <c r="T141" s="173"/>
      <c r="BF141" s="145">
        <v>37801</v>
      </c>
      <c r="BG141" s="77" t="s">
        <v>32</v>
      </c>
      <c r="BH141" s="190">
        <f t="shared" si="10"/>
        <v>487065.315</v>
      </c>
      <c r="BI141" s="75">
        <f t="shared" si="11"/>
        <v>2076735.1249999991</v>
      </c>
      <c r="BJ141" s="189">
        <v>4318.83</v>
      </c>
      <c r="BK141" s="189">
        <v>4318.83</v>
      </c>
      <c r="BL141" s="189"/>
      <c r="BM141" s="189"/>
      <c r="BN141" s="191">
        <f t="shared" si="8"/>
        <v>2572438.0999999992</v>
      </c>
      <c r="BO141" s="246"/>
      <c r="BP141" s="114"/>
    </row>
    <row r="142" spans="3:68" ht="15.75" hidden="1" customHeight="1">
      <c r="C142" s="45"/>
      <c r="D142" s="45"/>
      <c r="E142" s="50"/>
      <c r="F142" s="50"/>
      <c r="G142" s="45"/>
      <c r="H142" s="45"/>
      <c r="I142" s="45"/>
      <c r="J142" s="54"/>
      <c r="K142" s="51"/>
      <c r="M142" s="50"/>
      <c r="N142" s="45"/>
      <c r="O142" s="54">
        <f>-BM142</f>
        <v>-230</v>
      </c>
      <c r="P142" s="50"/>
      <c r="Q142" s="54"/>
      <c r="R142" s="173"/>
      <c r="S142" s="173"/>
      <c r="T142" s="173"/>
      <c r="BF142" s="145">
        <v>37811</v>
      </c>
      <c r="BG142" s="77" t="s">
        <v>153</v>
      </c>
      <c r="BH142" s="190">
        <f t="shared" si="10"/>
        <v>491384.14500000002</v>
      </c>
      <c r="BI142" s="75">
        <f t="shared" si="11"/>
        <v>2081053.9549999991</v>
      </c>
      <c r="BJ142" s="189"/>
      <c r="BK142" s="189"/>
      <c r="BL142" s="189"/>
      <c r="BM142" s="189">
        <v>230</v>
      </c>
      <c r="BN142" s="191">
        <f t="shared" si="8"/>
        <v>2572208.0999999992</v>
      </c>
      <c r="BO142" s="246"/>
    </row>
    <row r="143" spans="3:68" ht="15.75" hidden="1" customHeight="1">
      <c r="C143" s="45"/>
      <c r="D143" s="45"/>
      <c r="E143" s="50"/>
      <c r="F143" s="50"/>
      <c r="G143" s="45"/>
      <c r="H143" s="45"/>
      <c r="I143" s="45"/>
      <c r="J143" s="54"/>
      <c r="K143" s="51"/>
      <c r="M143" s="50"/>
      <c r="N143" s="45"/>
      <c r="O143" s="54">
        <f>-BM143</f>
        <v>-4315.38</v>
      </c>
      <c r="P143" s="50"/>
      <c r="Q143" s="54"/>
      <c r="R143" s="173"/>
      <c r="S143" s="173"/>
      <c r="T143" s="173"/>
      <c r="BF143" s="145">
        <v>37812</v>
      </c>
      <c r="BG143" s="77" t="s">
        <v>154</v>
      </c>
      <c r="BH143" s="190">
        <f t="shared" si="10"/>
        <v>491384.14500000002</v>
      </c>
      <c r="BI143" s="75">
        <f t="shared" si="11"/>
        <v>2080823.9549999991</v>
      </c>
      <c r="BJ143" s="189"/>
      <c r="BK143" s="189"/>
      <c r="BL143" s="189"/>
      <c r="BM143" s="189">
        <v>4315.38</v>
      </c>
      <c r="BN143" s="191">
        <f t="shared" si="8"/>
        <v>2567892.7199999993</v>
      </c>
      <c r="BO143" s="246"/>
    </row>
    <row r="144" spans="3:68" ht="16.5" hidden="1" customHeight="1">
      <c r="C144" s="45"/>
      <c r="D144" s="45"/>
      <c r="E144" s="50"/>
      <c r="F144" s="50"/>
      <c r="G144" s="45"/>
      <c r="H144" s="45"/>
      <c r="I144" s="45"/>
      <c r="J144" s="54"/>
      <c r="K144" s="51"/>
      <c r="M144" s="50"/>
      <c r="N144" s="45"/>
      <c r="O144" s="54"/>
      <c r="P144" s="54">
        <f>-2066.4</f>
        <v>-2066.4</v>
      </c>
      <c r="Q144" s="54"/>
      <c r="R144" s="173"/>
      <c r="S144" s="173"/>
      <c r="T144" s="173"/>
      <c r="BF144" s="145">
        <v>37812</v>
      </c>
      <c r="BG144" s="77" t="s">
        <v>155</v>
      </c>
      <c r="BH144" s="190">
        <f t="shared" si="10"/>
        <v>491384.14500000002</v>
      </c>
      <c r="BI144" s="75">
        <f t="shared" si="11"/>
        <v>2076508.5749999993</v>
      </c>
      <c r="BJ144" s="189"/>
      <c r="BK144" s="189"/>
      <c r="BL144" s="189"/>
      <c r="BM144" s="189">
        <v>2066.4</v>
      </c>
      <c r="BN144" s="191">
        <f t="shared" si="8"/>
        <v>2565826.3199999994</v>
      </c>
      <c r="BO144" s="246"/>
    </row>
    <row r="145" spans="3:68" ht="16.5" hidden="1" customHeight="1">
      <c r="C145" s="45"/>
      <c r="D145" s="45"/>
      <c r="E145" s="50"/>
      <c r="F145" s="50"/>
      <c r="G145" s="45"/>
      <c r="H145" s="45"/>
      <c r="I145" s="45"/>
      <c r="J145" s="54"/>
      <c r="K145" s="51"/>
      <c r="M145" s="54">
        <f>-BM145</f>
        <v>-633.6</v>
      </c>
      <c r="N145" s="45"/>
      <c r="O145" s="54"/>
      <c r="P145" s="50"/>
      <c r="Q145" s="54"/>
      <c r="R145" s="173"/>
      <c r="S145" s="173"/>
      <c r="T145" s="173"/>
      <c r="BF145" s="145">
        <v>37812</v>
      </c>
      <c r="BG145" s="77" t="s">
        <v>156</v>
      </c>
      <c r="BH145" s="190">
        <f t="shared" si="10"/>
        <v>491384.14500000002</v>
      </c>
      <c r="BI145" s="75">
        <f t="shared" si="11"/>
        <v>2074442.1749999993</v>
      </c>
      <c r="BJ145" s="189"/>
      <c r="BK145" s="189"/>
      <c r="BL145" s="189"/>
      <c r="BM145" s="189">
        <v>633.6</v>
      </c>
      <c r="BN145" s="191">
        <f t="shared" si="8"/>
        <v>2565192.7199999993</v>
      </c>
      <c r="BO145" s="246"/>
    </row>
    <row r="146" spans="3:68" ht="15.75" hidden="1" customHeight="1">
      <c r="C146" s="45"/>
      <c r="D146" s="45"/>
      <c r="E146" s="50"/>
      <c r="F146" s="50"/>
      <c r="G146" s="45"/>
      <c r="H146" s="45"/>
      <c r="I146" s="45"/>
      <c r="J146" s="54"/>
      <c r="K146" s="51"/>
      <c r="M146" s="54"/>
      <c r="N146" s="45"/>
      <c r="O146" s="54"/>
      <c r="P146" s="50"/>
      <c r="Q146" s="54"/>
      <c r="R146" s="173">
        <f>-BM146</f>
        <v>-1845.15</v>
      </c>
      <c r="S146" s="173"/>
      <c r="T146" s="173"/>
      <c r="BF146" s="145">
        <v>37812</v>
      </c>
      <c r="BG146" s="77" t="s">
        <v>150</v>
      </c>
      <c r="BH146" s="190">
        <f t="shared" si="10"/>
        <v>491384.14500000002</v>
      </c>
      <c r="BI146" s="75">
        <f t="shared" si="11"/>
        <v>2073808.5749999993</v>
      </c>
      <c r="BJ146" s="189"/>
      <c r="BK146" s="189"/>
      <c r="BL146" s="189"/>
      <c r="BM146" s="189">
        <v>1845.15</v>
      </c>
      <c r="BN146" s="191">
        <f t="shared" si="8"/>
        <v>2563347.5699999994</v>
      </c>
      <c r="BO146" s="246"/>
    </row>
    <row r="147" spans="3:68" ht="15.75" hidden="1" customHeight="1">
      <c r="C147" s="45"/>
      <c r="D147" s="45"/>
      <c r="E147" s="50"/>
      <c r="F147" s="50"/>
      <c r="G147" s="45"/>
      <c r="H147" s="45"/>
      <c r="I147" s="45"/>
      <c r="J147" s="54"/>
      <c r="K147" s="51"/>
      <c r="M147" s="50"/>
      <c r="N147" s="45"/>
      <c r="O147" s="54"/>
      <c r="P147" s="50"/>
      <c r="Q147" s="54"/>
      <c r="R147" s="173"/>
      <c r="S147" s="173"/>
      <c r="T147" s="173"/>
      <c r="BF147" s="145">
        <v>37814</v>
      </c>
      <c r="BG147" s="77" t="s">
        <v>219</v>
      </c>
      <c r="BH147" s="190">
        <f t="shared" si="10"/>
        <v>491384.14500000002</v>
      </c>
      <c r="BI147" s="75">
        <f t="shared" si="11"/>
        <v>2071963.4249999993</v>
      </c>
      <c r="BJ147" s="189"/>
      <c r="BK147" s="189">
        <v>144</v>
      </c>
      <c r="BL147" s="189"/>
      <c r="BM147" s="189"/>
      <c r="BN147" s="191">
        <f t="shared" si="8"/>
        <v>2563491.5699999994</v>
      </c>
      <c r="BO147" s="246"/>
    </row>
    <row r="148" spans="3:68" ht="15.75" hidden="1" customHeight="1">
      <c r="C148" s="45"/>
      <c r="D148" s="45"/>
      <c r="E148" s="50"/>
      <c r="F148" s="50"/>
      <c r="G148" s="45"/>
      <c r="H148" s="45"/>
      <c r="I148" s="45"/>
      <c r="J148" s="54"/>
      <c r="K148" s="51"/>
      <c r="M148" s="50"/>
      <c r="N148" s="45"/>
      <c r="O148" s="54">
        <f>-BM148</f>
        <v>-51353.05</v>
      </c>
      <c r="P148" s="50"/>
      <c r="Q148" s="54"/>
      <c r="R148" s="173"/>
      <c r="S148" s="173"/>
      <c r="T148" s="173"/>
      <c r="BF148" s="145">
        <v>37818</v>
      </c>
      <c r="BG148" s="77" t="s">
        <v>149</v>
      </c>
      <c r="BH148" s="190">
        <f t="shared" si="10"/>
        <v>491384.14500000002</v>
      </c>
      <c r="BI148" s="75">
        <f t="shared" si="11"/>
        <v>2072107.4249999993</v>
      </c>
      <c r="BJ148" s="189"/>
      <c r="BK148" s="189"/>
      <c r="BL148" s="189"/>
      <c r="BM148" s="189">
        <v>51353.05</v>
      </c>
      <c r="BN148" s="191">
        <f t="shared" si="8"/>
        <v>2512138.5199999996</v>
      </c>
      <c r="BO148" s="246"/>
    </row>
    <row r="149" spans="3:68" ht="15.75" hidden="1" customHeight="1">
      <c r="C149" s="45"/>
      <c r="D149" s="45"/>
      <c r="E149" s="50"/>
      <c r="F149" s="50"/>
      <c r="G149" s="45"/>
      <c r="H149" s="45"/>
      <c r="I149" s="45"/>
      <c r="J149" s="54"/>
      <c r="K149" s="51"/>
      <c r="M149" s="50"/>
      <c r="N149" s="45"/>
      <c r="O149" s="54"/>
      <c r="P149" s="50"/>
      <c r="Q149" s="54"/>
      <c r="R149" s="173"/>
      <c r="S149" s="173"/>
      <c r="T149" s="173"/>
      <c r="BF149" s="145">
        <v>37832</v>
      </c>
      <c r="BG149" s="77" t="s">
        <v>219</v>
      </c>
      <c r="BH149" s="190">
        <f t="shared" si="10"/>
        <v>491384.14500000002</v>
      </c>
      <c r="BI149" s="75">
        <f t="shared" si="11"/>
        <v>2020754.3749999993</v>
      </c>
      <c r="BJ149" s="189"/>
      <c r="BK149" s="189">
        <f>233.6-144</f>
        <v>89.6</v>
      </c>
      <c r="BL149" s="189"/>
      <c r="BM149" s="189"/>
      <c r="BN149" s="191">
        <f t="shared" si="8"/>
        <v>2512228.1199999996</v>
      </c>
      <c r="BO149" s="246"/>
    </row>
    <row r="150" spans="3:68" ht="15.75" hidden="1" customHeight="1">
      <c r="C150" s="45"/>
      <c r="D150" s="45"/>
      <c r="E150" s="50"/>
      <c r="F150" s="50"/>
      <c r="G150" s="45"/>
      <c r="H150" s="45"/>
      <c r="I150" s="45"/>
      <c r="J150" s="54"/>
      <c r="K150" s="51"/>
      <c r="M150" s="50"/>
      <c r="N150" s="45"/>
      <c r="O150" s="54"/>
      <c r="P150" s="50"/>
      <c r="Q150" s="54"/>
      <c r="R150" s="173"/>
      <c r="S150" s="173"/>
      <c r="T150" s="173"/>
      <c r="BF150" s="145">
        <v>37832</v>
      </c>
      <c r="BG150" s="77" t="s">
        <v>44</v>
      </c>
      <c r="BH150" s="190">
        <f t="shared" ref="BH150:BH176" si="12">SUM(BH149+BJ149-BL149)</f>
        <v>491384.14500000002</v>
      </c>
      <c r="BI150" s="75">
        <f t="shared" ref="BI150:BI176" si="13">SUM(BI149+BK149-BM149)</f>
        <v>2020843.9749999994</v>
      </c>
      <c r="BJ150" s="189">
        <f>9827.27/2</f>
        <v>4913.6350000000002</v>
      </c>
      <c r="BK150" s="189">
        <f>9827.27/2</f>
        <v>4913.6350000000002</v>
      </c>
      <c r="BL150" s="189"/>
      <c r="BM150" s="189"/>
      <c r="BN150" s="191">
        <f t="shared" si="8"/>
        <v>2522055.3899999987</v>
      </c>
      <c r="BO150" s="246"/>
      <c r="BP150" s="114">
        <f>9827.27/2</f>
        <v>4913.6350000000002</v>
      </c>
    </row>
    <row r="151" spans="3:68" ht="15.75" hidden="1" customHeight="1">
      <c r="C151" s="45"/>
      <c r="D151" s="45"/>
      <c r="E151" s="50"/>
      <c r="F151" s="50"/>
      <c r="G151" s="45"/>
      <c r="H151" s="45"/>
      <c r="I151" s="45"/>
      <c r="J151" s="54"/>
      <c r="K151" s="51"/>
      <c r="M151" s="50"/>
      <c r="N151" s="45"/>
      <c r="O151" s="54"/>
      <c r="P151" s="50"/>
      <c r="Q151" s="54"/>
      <c r="R151" s="173"/>
      <c r="S151" s="54">
        <f>-BL151</f>
        <v>-1515.53</v>
      </c>
      <c r="T151" s="173"/>
      <c r="BF151" s="145">
        <v>37834</v>
      </c>
      <c r="BG151" s="77" t="s">
        <v>166</v>
      </c>
      <c r="BH151" s="190">
        <f t="shared" si="12"/>
        <v>496297.78</v>
      </c>
      <c r="BI151" s="75">
        <f t="shared" si="13"/>
        <v>2025757.6099999994</v>
      </c>
      <c r="BJ151" s="189"/>
      <c r="BK151" s="189"/>
      <c r="BL151" s="189">
        <v>1515.53</v>
      </c>
      <c r="BM151" s="189"/>
      <c r="BN151" s="191">
        <f t="shared" si="8"/>
        <v>2520539.86</v>
      </c>
      <c r="BO151" s="246"/>
    </row>
    <row r="152" spans="3:68" ht="15.75" hidden="1" customHeight="1">
      <c r="C152" s="45"/>
      <c r="D152" s="45"/>
      <c r="E152" s="50"/>
      <c r="F152" s="50"/>
      <c r="G152" s="45"/>
      <c r="H152" s="45"/>
      <c r="I152" s="45"/>
      <c r="J152" s="54"/>
      <c r="K152" s="51"/>
      <c r="M152" s="50"/>
      <c r="N152" s="45"/>
      <c r="O152" s="54"/>
      <c r="P152" s="50"/>
      <c r="Q152" s="54"/>
      <c r="R152" s="173">
        <f>-BM152</f>
        <v>-1845.15</v>
      </c>
      <c r="S152" s="173"/>
      <c r="T152" s="173"/>
      <c r="BF152" s="145">
        <v>37839</v>
      </c>
      <c r="BG152" s="77" t="s">
        <v>150</v>
      </c>
      <c r="BH152" s="190">
        <f t="shared" si="12"/>
        <v>494782.25</v>
      </c>
      <c r="BI152" s="75">
        <f t="shared" si="13"/>
        <v>2025757.6099999994</v>
      </c>
      <c r="BJ152" s="189"/>
      <c r="BK152" s="189"/>
      <c r="BL152" s="189"/>
      <c r="BM152" s="189">
        <v>1845.15</v>
      </c>
      <c r="BN152" s="191">
        <f t="shared" si="8"/>
        <v>2518694.7099999995</v>
      </c>
      <c r="BO152" s="246"/>
    </row>
    <row r="153" spans="3:68" ht="15.75" hidden="1" customHeight="1">
      <c r="C153" s="45"/>
      <c r="D153" s="45"/>
      <c r="E153" s="50"/>
      <c r="F153" s="50"/>
      <c r="G153" s="45"/>
      <c r="H153" s="45"/>
      <c r="I153" s="45"/>
      <c r="J153" s="54"/>
      <c r="K153" s="51"/>
      <c r="M153" s="54">
        <f>-399.13</f>
        <v>-399.13</v>
      </c>
      <c r="N153" s="45"/>
      <c r="O153" s="54">
        <f>-1140</f>
        <v>-1140</v>
      </c>
      <c r="P153" s="54">
        <f>-1033.2</f>
        <v>-1033.2</v>
      </c>
      <c r="Q153" s="54"/>
      <c r="R153" s="173"/>
      <c r="S153" s="173"/>
      <c r="T153" s="173"/>
      <c r="BF153" s="145">
        <v>37842</v>
      </c>
      <c r="BG153" s="77" t="s">
        <v>165</v>
      </c>
      <c r="BH153" s="190">
        <f t="shared" si="12"/>
        <v>494782.25</v>
      </c>
      <c r="BI153" s="75">
        <f t="shared" si="13"/>
        <v>2023912.4599999995</v>
      </c>
      <c r="BJ153" s="189"/>
      <c r="BK153" s="189"/>
      <c r="BL153" s="189"/>
      <c r="BM153" s="189">
        <v>2572.33</v>
      </c>
      <c r="BN153" s="191">
        <f t="shared" si="8"/>
        <v>2516122.3799999994</v>
      </c>
      <c r="BO153" s="246"/>
    </row>
    <row r="154" spans="3:68" ht="15.75" hidden="1" customHeight="1">
      <c r="C154" s="45"/>
      <c r="D154" s="45"/>
      <c r="E154" s="50"/>
      <c r="F154" s="50"/>
      <c r="G154" s="45"/>
      <c r="H154" s="45"/>
      <c r="I154" s="45"/>
      <c r="J154" s="54"/>
      <c r="K154" s="51"/>
      <c r="M154" s="50"/>
      <c r="N154" s="45"/>
      <c r="O154" s="54">
        <f>-BM154</f>
        <v>-97649.04</v>
      </c>
      <c r="P154" s="50"/>
      <c r="Q154" s="54"/>
      <c r="R154" s="173"/>
      <c r="S154" s="173"/>
      <c r="T154" s="173"/>
      <c r="BF154" s="145">
        <v>37842</v>
      </c>
      <c r="BG154" s="77" t="s">
        <v>149</v>
      </c>
      <c r="BH154" s="190">
        <f t="shared" si="12"/>
        <v>494782.25</v>
      </c>
      <c r="BI154" s="75">
        <f t="shared" si="13"/>
        <v>2021340.1299999994</v>
      </c>
      <c r="BJ154" s="189"/>
      <c r="BK154" s="189"/>
      <c r="BL154" s="189"/>
      <c r="BM154" s="189">
        <v>97649.04</v>
      </c>
      <c r="BN154" s="191">
        <f t="shared" si="8"/>
        <v>2418473.3399999994</v>
      </c>
      <c r="BO154" s="246"/>
    </row>
    <row r="155" spans="3:68" ht="15.75" hidden="1" customHeight="1">
      <c r="C155" s="45"/>
      <c r="D155" s="45"/>
      <c r="E155" s="50"/>
      <c r="F155" s="50"/>
      <c r="G155" s="45"/>
      <c r="H155" s="45"/>
      <c r="I155" s="45"/>
      <c r="J155" s="54"/>
      <c r="K155" s="51"/>
      <c r="M155" s="50"/>
      <c r="N155" s="45"/>
      <c r="O155" s="54"/>
      <c r="P155" s="50"/>
      <c r="Q155" s="54"/>
      <c r="R155" s="173"/>
      <c r="S155" s="173"/>
      <c r="T155" s="54"/>
      <c r="U155" s="54">
        <f>-BM155</f>
        <v>-611</v>
      </c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F155" s="145">
        <v>37842</v>
      </c>
      <c r="BG155" s="77" t="s">
        <v>167</v>
      </c>
      <c r="BH155" s="190">
        <f t="shared" si="12"/>
        <v>494782.25</v>
      </c>
      <c r="BI155" s="75">
        <f t="shared" si="13"/>
        <v>1923691.0899999994</v>
      </c>
      <c r="BJ155" s="189"/>
      <c r="BK155" s="189"/>
      <c r="BL155" s="189"/>
      <c r="BM155" s="189">
        <v>611</v>
      </c>
      <c r="BN155" s="191">
        <f t="shared" si="8"/>
        <v>2417862.3399999994</v>
      </c>
      <c r="BO155" s="246"/>
    </row>
    <row r="156" spans="3:68" ht="15.75" hidden="1" customHeight="1">
      <c r="C156" s="45"/>
      <c r="D156" s="45"/>
      <c r="E156" s="50"/>
      <c r="F156" s="50"/>
      <c r="G156" s="45"/>
      <c r="H156" s="45"/>
      <c r="I156" s="45"/>
      <c r="J156" s="54"/>
      <c r="K156" s="51"/>
      <c r="M156" s="50"/>
      <c r="N156" s="45"/>
      <c r="O156" s="54"/>
      <c r="P156" s="54">
        <f>-BM156</f>
        <v>-74128</v>
      </c>
      <c r="Q156" s="54"/>
      <c r="R156" s="173"/>
      <c r="S156" s="54"/>
      <c r="T156" s="54"/>
      <c r="U156" s="54"/>
      <c r="BF156" s="145">
        <v>37847</v>
      </c>
      <c r="BG156" s="77" t="s">
        <v>161</v>
      </c>
      <c r="BH156" s="190">
        <f t="shared" si="12"/>
        <v>494782.25</v>
      </c>
      <c r="BI156" s="75">
        <f t="shared" si="13"/>
        <v>1923080.0899999994</v>
      </c>
      <c r="BJ156" s="189"/>
      <c r="BK156" s="189"/>
      <c r="BL156" s="189"/>
      <c r="BM156" s="189">
        <v>74128</v>
      </c>
      <c r="BN156" s="191">
        <f t="shared" si="8"/>
        <v>2343734.3399999994</v>
      </c>
      <c r="BO156" s="246"/>
    </row>
    <row r="157" spans="3:68" ht="15.75" hidden="1" customHeight="1">
      <c r="C157" s="45"/>
      <c r="D157" s="45"/>
      <c r="E157" s="50"/>
      <c r="F157" s="50"/>
      <c r="G157" s="45"/>
      <c r="H157" s="45"/>
      <c r="I157" s="45"/>
      <c r="J157" s="54"/>
      <c r="K157" s="51"/>
      <c r="M157" s="50"/>
      <c r="N157" s="45"/>
      <c r="O157" s="54"/>
      <c r="P157" s="50"/>
      <c r="Q157" s="54"/>
      <c r="R157" s="173"/>
      <c r="S157" s="54">
        <f>-BL157</f>
        <v>-10040</v>
      </c>
      <c r="T157" s="54"/>
      <c r="U157" s="54"/>
      <c r="BF157" s="145">
        <v>37853</v>
      </c>
      <c r="BG157" s="77" t="s">
        <v>162</v>
      </c>
      <c r="BH157" s="190">
        <f t="shared" si="12"/>
        <v>494782.25</v>
      </c>
      <c r="BI157" s="75">
        <f t="shared" si="13"/>
        <v>1848952.0899999994</v>
      </c>
      <c r="BJ157" s="189"/>
      <c r="BK157" s="189"/>
      <c r="BL157" s="189">
        <v>10040</v>
      </c>
      <c r="BM157" s="189"/>
      <c r="BN157" s="191">
        <f t="shared" si="8"/>
        <v>2333694.3399999994</v>
      </c>
      <c r="BO157" s="246"/>
    </row>
    <row r="158" spans="3:68" ht="15.75" hidden="1" customHeight="1">
      <c r="C158" s="45"/>
      <c r="D158" s="45"/>
      <c r="E158" s="50"/>
      <c r="F158" s="50"/>
      <c r="G158" s="45"/>
      <c r="H158" s="45"/>
      <c r="I158" s="45"/>
      <c r="J158" s="54"/>
      <c r="K158" s="51"/>
      <c r="M158" s="50"/>
      <c r="N158" s="45"/>
      <c r="O158" s="54"/>
      <c r="P158" s="50"/>
      <c r="Q158" s="54"/>
      <c r="R158" s="173"/>
      <c r="S158" s="54">
        <f>-BL158</f>
        <v>-3280</v>
      </c>
      <c r="T158" s="54"/>
      <c r="U158" s="54"/>
      <c r="BF158" s="145">
        <v>37853</v>
      </c>
      <c r="BG158" s="77" t="s">
        <v>163</v>
      </c>
      <c r="BH158" s="190">
        <f t="shared" si="12"/>
        <v>484742.25</v>
      </c>
      <c r="BI158" s="75">
        <f t="shared" si="13"/>
        <v>1848952.0899999994</v>
      </c>
      <c r="BJ158" s="189"/>
      <c r="BK158" s="189"/>
      <c r="BL158" s="189">
        <v>3280</v>
      </c>
      <c r="BM158" s="189"/>
      <c r="BN158" s="191">
        <f t="shared" si="8"/>
        <v>2330414.3399999994</v>
      </c>
      <c r="BO158" s="246"/>
    </row>
    <row r="159" spans="3:68" ht="15.75" hidden="1" customHeight="1">
      <c r="C159" s="45"/>
      <c r="D159" s="45"/>
      <c r="E159" s="50"/>
      <c r="F159" s="50"/>
      <c r="G159" s="45"/>
      <c r="H159" s="45"/>
      <c r="I159" s="45"/>
      <c r="J159" s="54"/>
      <c r="K159" s="51"/>
      <c r="M159" s="50"/>
      <c r="N159" s="45"/>
      <c r="O159" s="54"/>
      <c r="P159" s="50"/>
      <c r="Q159" s="54"/>
      <c r="R159" s="173"/>
      <c r="S159" s="54">
        <f>-BL159</f>
        <v>-2090</v>
      </c>
      <c r="T159" s="54"/>
      <c r="U159" s="54"/>
      <c r="BF159" s="145">
        <v>37853</v>
      </c>
      <c r="BG159" s="77" t="s">
        <v>164</v>
      </c>
      <c r="BH159" s="190">
        <f t="shared" si="12"/>
        <v>481462.25</v>
      </c>
      <c r="BI159" s="75">
        <f t="shared" si="13"/>
        <v>1848952.0899999994</v>
      </c>
      <c r="BJ159" s="189"/>
      <c r="BK159" s="189"/>
      <c r="BL159" s="189">
        <v>2090</v>
      </c>
      <c r="BM159" s="189"/>
      <c r="BN159" s="191">
        <f t="shared" si="8"/>
        <v>2328324.3399999994</v>
      </c>
      <c r="BO159" s="246"/>
    </row>
    <row r="160" spans="3:68" ht="15.75" hidden="1" customHeight="1">
      <c r="C160" s="45"/>
      <c r="D160" s="45"/>
      <c r="E160" s="50"/>
      <c r="F160" s="50"/>
      <c r="G160" s="45"/>
      <c r="H160" s="45"/>
      <c r="I160" s="45"/>
      <c r="J160" s="54"/>
      <c r="K160" s="51"/>
      <c r="M160" s="50"/>
      <c r="N160" s="45"/>
      <c r="O160" s="54"/>
      <c r="P160" s="50"/>
      <c r="Q160" s="54"/>
      <c r="R160" s="173"/>
      <c r="S160" s="54"/>
      <c r="T160" s="54"/>
      <c r="U160" s="54"/>
      <c r="BF160" s="145">
        <v>37855</v>
      </c>
      <c r="BG160" s="77" t="s">
        <v>219</v>
      </c>
      <c r="BH160" s="190">
        <f t="shared" si="12"/>
        <v>479372.25</v>
      </c>
      <c r="BI160" s="75">
        <f t="shared" si="13"/>
        <v>1848952.0899999994</v>
      </c>
      <c r="BJ160" s="189"/>
      <c r="BK160" s="189">
        <v>278</v>
      </c>
      <c r="BL160" s="189"/>
      <c r="BM160" s="189"/>
      <c r="BN160" s="191">
        <f t="shared" si="8"/>
        <v>2328602.3399999994</v>
      </c>
      <c r="BO160" s="246"/>
    </row>
    <row r="161" spans="3:67" ht="15.75" hidden="1" customHeight="1">
      <c r="C161" s="45"/>
      <c r="D161" s="45"/>
      <c r="E161" s="50"/>
      <c r="F161" s="50"/>
      <c r="G161" s="45"/>
      <c r="H161" s="45"/>
      <c r="I161" s="45"/>
      <c r="J161" s="54"/>
      <c r="K161" s="51"/>
      <c r="M161" s="50"/>
      <c r="N161" s="45"/>
      <c r="O161" s="54">
        <f>-BM161</f>
        <v>-21215.96</v>
      </c>
      <c r="P161" s="50"/>
      <c r="Q161" s="54"/>
      <c r="R161" s="173"/>
      <c r="S161" s="173"/>
      <c r="T161" s="54"/>
      <c r="U161" s="54"/>
      <c r="BF161" s="145">
        <v>37859</v>
      </c>
      <c r="BG161" s="77" t="s">
        <v>149</v>
      </c>
      <c r="BH161" s="190">
        <f t="shared" si="12"/>
        <v>479372.25</v>
      </c>
      <c r="BI161" s="75">
        <f t="shared" si="13"/>
        <v>1849230.0899999994</v>
      </c>
      <c r="BJ161" s="189"/>
      <c r="BK161" s="189"/>
      <c r="BL161" s="189"/>
      <c r="BM161" s="189">
        <v>21215.96</v>
      </c>
      <c r="BN161" s="191">
        <f t="shared" si="8"/>
        <v>2307386.3799999994</v>
      </c>
      <c r="BO161" s="246"/>
    </row>
    <row r="162" spans="3:67" ht="15.75" hidden="1" customHeight="1">
      <c r="C162" s="45"/>
      <c r="D162" s="45"/>
      <c r="E162" s="50"/>
      <c r="F162" s="50"/>
      <c r="G162" s="45"/>
      <c r="H162" s="45"/>
      <c r="I162" s="45"/>
      <c r="J162" s="54"/>
      <c r="K162" s="51"/>
      <c r="M162" s="50"/>
      <c r="N162" s="45"/>
      <c r="O162" s="54"/>
      <c r="P162" s="50"/>
      <c r="Q162" s="54"/>
      <c r="R162" s="173"/>
      <c r="S162" s="173"/>
      <c r="T162" s="54"/>
      <c r="U162" s="54"/>
      <c r="BF162" s="145">
        <v>37862</v>
      </c>
      <c r="BG162" s="77" t="s">
        <v>219</v>
      </c>
      <c r="BH162" s="190">
        <f t="shared" si="12"/>
        <v>479372.25</v>
      </c>
      <c r="BI162" s="75">
        <f t="shared" si="13"/>
        <v>1828014.1299999994</v>
      </c>
      <c r="BJ162" s="189"/>
      <c r="BK162" s="189">
        <v>58.75</v>
      </c>
      <c r="BL162" s="189"/>
      <c r="BM162" s="189"/>
      <c r="BN162" s="191">
        <f t="shared" si="8"/>
        <v>2307445.1299999994</v>
      </c>
      <c r="BO162" s="246"/>
    </row>
    <row r="163" spans="3:67" ht="15.75" hidden="1" customHeight="1">
      <c r="C163" s="45"/>
      <c r="D163" s="45"/>
      <c r="E163" s="50"/>
      <c r="F163" s="50"/>
      <c r="G163" s="45"/>
      <c r="H163" s="45"/>
      <c r="I163" s="45"/>
      <c r="J163" s="54"/>
      <c r="K163" s="51"/>
      <c r="M163" s="50"/>
      <c r="N163" s="45"/>
      <c r="O163" s="54"/>
      <c r="P163" s="50"/>
      <c r="Q163" s="54"/>
      <c r="R163" s="173"/>
      <c r="S163" s="173"/>
      <c r="T163" s="54"/>
      <c r="U163" s="54"/>
      <c r="BF163" s="145">
        <v>37863</v>
      </c>
      <c r="BG163" s="77" t="s">
        <v>34</v>
      </c>
      <c r="BH163" s="190">
        <f t="shared" si="12"/>
        <v>479372.25</v>
      </c>
      <c r="BI163" s="75">
        <f t="shared" si="13"/>
        <v>1828072.8799999994</v>
      </c>
      <c r="BJ163" s="189">
        <f>9139.3/2</f>
        <v>4569.6499999999996</v>
      </c>
      <c r="BK163" s="189">
        <f>9139.3/2</f>
        <v>4569.6499999999996</v>
      </c>
      <c r="BL163" s="189"/>
      <c r="BM163" s="189"/>
      <c r="BN163" s="191">
        <f t="shared" si="8"/>
        <v>2316584.4299999992</v>
      </c>
      <c r="BO163" s="246"/>
    </row>
    <row r="164" spans="3:67" ht="15.75" hidden="1" customHeight="1">
      <c r="C164" s="45"/>
      <c r="D164" s="45"/>
      <c r="E164" s="50"/>
      <c r="F164" s="50"/>
      <c r="G164" s="45"/>
      <c r="H164" s="45"/>
      <c r="I164" s="45"/>
      <c r="J164" s="54"/>
      <c r="K164" s="51"/>
      <c r="M164" s="54">
        <f>-BM164</f>
        <v>-564.73</v>
      </c>
      <c r="N164" s="45"/>
      <c r="O164" s="54"/>
      <c r="P164" s="50"/>
      <c r="Q164" s="54"/>
      <c r="R164" s="173"/>
      <c r="S164" s="173"/>
      <c r="T164" s="54"/>
      <c r="U164" s="54"/>
      <c r="BF164" s="145">
        <v>37873</v>
      </c>
      <c r="BG164" s="77" t="s">
        <v>258</v>
      </c>
      <c r="BH164" s="190">
        <f t="shared" si="12"/>
        <v>483941.9</v>
      </c>
      <c r="BI164" s="75">
        <f t="shared" si="13"/>
        <v>1832642.5299999993</v>
      </c>
      <c r="BJ164" s="189"/>
      <c r="BK164" s="189"/>
      <c r="BL164" s="189"/>
      <c r="BM164" s="189">
        <v>564.73</v>
      </c>
      <c r="BN164" s="191">
        <f t="shared" si="8"/>
        <v>2316019.6999999993</v>
      </c>
      <c r="BO164" s="246"/>
    </row>
    <row r="165" spans="3:67" ht="15.75" hidden="1" customHeight="1">
      <c r="C165" s="45"/>
      <c r="D165" s="45"/>
      <c r="E165" s="50"/>
      <c r="F165" s="50"/>
      <c r="G165" s="45"/>
      <c r="H165" s="45"/>
      <c r="I165" s="45"/>
      <c r="J165" s="54"/>
      <c r="K165" s="51"/>
      <c r="M165" s="50"/>
      <c r="N165" s="45"/>
      <c r="O165" s="54"/>
      <c r="P165" s="50"/>
      <c r="Q165" s="54"/>
      <c r="R165" s="173"/>
      <c r="S165" s="173"/>
      <c r="T165" s="54"/>
      <c r="U165" s="54">
        <f>-BM165</f>
        <v>-13455</v>
      </c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165"/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F165" s="145">
        <v>37873</v>
      </c>
      <c r="BG165" s="77" t="s">
        <v>168</v>
      </c>
      <c r="BH165" s="190">
        <f t="shared" si="12"/>
        <v>483941.9</v>
      </c>
      <c r="BI165" s="75">
        <f t="shared" si="13"/>
        <v>1832077.7999999993</v>
      </c>
      <c r="BJ165" s="189"/>
      <c r="BK165" s="189"/>
      <c r="BL165" s="189"/>
      <c r="BM165" s="189">
        <v>13455</v>
      </c>
      <c r="BN165" s="191">
        <f t="shared" si="8"/>
        <v>2302564.6999999993</v>
      </c>
      <c r="BO165" s="246"/>
    </row>
    <row r="166" spans="3:67" ht="15.75" hidden="1" customHeight="1">
      <c r="C166" s="45"/>
      <c r="D166" s="45"/>
      <c r="E166" s="50"/>
      <c r="F166" s="50"/>
      <c r="G166" s="45"/>
      <c r="H166" s="45"/>
      <c r="I166" s="45"/>
      <c r="J166" s="54"/>
      <c r="K166" s="51"/>
      <c r="M166" s="50"/>
      <c r="N166" s="45"/>
      <c r="O166" s="54"/>
      <c r="P166" s="50"/>
      <c r="Q166" s="54"/>
      <c r="R166" s="173"/>
      <c r="S166" s="173"/>
      <c r="T166" s="54"/>
      <c r="U166" s="54">
        <f>-BM166</f>
        <v>-85.5</v>
      </c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F166" s="145">
        <v>37873</v>
      </c>
      <c r="BG166" s="77" t="s">
        <v>169</v>
      </c>
      <c r="BH166" s="190">
        <f t="shared" si="12"/>
        <v>483941.9</v>
      </c>
      <c r="BI166" s="75">
        <f t="shared" si="13"/>
        <v>1818622.7999999993</v>
      </c>
      <c r="BJ166" s="189"/>
      <c r="BK166" s="189"/>
      <c r="BL166" s="189"/>
      <c r="BM166" s="189">
        <v>85.5</v>
      </c>
      <c r="BN166" s="191">
        <f t="shared" si="8"/>
        <v>2302479.1999999993</v>
      </c>
      <c r="BO166" s="246"/>
    </row>
    <row r="167" spans="3:67" ht="15.75" hidden="1" customHeight="1">
      <c r="C167" s="45"/>
      <c r="D167" s="45"/>
      <c r="E167" s="50"/>
      <c r="F167" s="50"/>
      <c r="G167" s="45"/>
      <c r="H167" s="45"/>
      <c r="I167" s="45"/>
      <c r="J167" s="54"/>
      <c r="K167" s="51"/>
      <c r="M167" s="50"/>
      <c r="N167" s="45"/>
      <c r="O167" s="54"/>
      <c r="P167" s="50"/>
      <c r="Q167" s="54"/>
      <c r="R167" s="173">
        <f>-BM167</f>
        <v>-205.15</v>
      </c>
      <c r="S167" s="173"/>
      <c r="T167" s="54"/>
      <c r="U167" s="54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5"/>
      <c r="AW167" s="165"/>
      <c r="AX167" s="165"/>
      <c r="AY167" s="165"/>
      <c r="AZ167" s="165"/>
      <c r="BA167" s="165"/>
      <c r="BB167" s="165"/>
      <c r="BF167" s="145">
        <v>37873</v>
      </c>
      <c r="BG167" s="77" t="s">
        <v>170</v>
      </c>
      <c r="BH167" s="190">
        <f t="shared" si="12"/>
        <v>483941.9</v>
      </c>
      <c r="BI167" s="75">
        <f t="shared" si="13"/>
        <v>1818537.2999999993</v>
      </c>
      <c r="BJ167" s="189"/>
      <c r="BK167" s="189"/>
      <c r="BL167" s="189"/>
      <c r="BM167" s="189">
        <v>205.15</v>
      </c>
      <c r="BN167" s="191">
        <f t="shared" si="8"/>
        <v>2302274.0499999993</v>
      </c>
      <c r="BO167" s="246"/>
    </row>
    <row r="168" spans="3:67" ht="15.75" hidden="1" customHeight="1">
      <c r="C168" s="45"/>
      <c r="D168" s="45"/>
      <c r="E168" s="50"/>
      <c r="F168" s="50"/>
      <c r="G168" s="45"/>
      <c r="H168" s="45"/>
      <c r="I168" s="45"/>
      <c r="J168" s="54"/>
      <c r="K168" s="51"/>
      <c r="M168" s="50"/>
      <c r="N168" s="45"/>
      <c r="O168" s="54"/>
      <c r="P168" s="54">
        <f>-BM168</f>
        <v>-75756</v>
      </c>
      <c r="Q168" s="54"/>
      <c r="R168" s="173"/>
      <c r="S168" s="173"/>
      <c r="T168" s="54"/>
      <c r="U168" s="54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5"/>
      <c r="AU168" s="165"/>
      <c r="AV168" s="165"/>
      <c r="AW168" s="165"/>
      <c r="AX168" s="165"/>
      <c r="AY168" s="165"/>
      <c r="AZ168" s="165"/>
      <c r="BA168" s="165"/>
      <c r="BB168" s="165"/>
      <c r="BF168" s="145">
        <v>37881</v>
      </c>
      <c r="BG168" s="77" t="s">
        <v>161</v>
      </c>
      <c r="BH168" s="190">
        <f t="shared" si="12"/>
        <v>483941.9</v>
      </c>
      <c r="BI168" s="75">
        <f t="shared" si="13"/>
        <v>1818332.1499999994</v>
      </c>
      <c r="BJ168" s="189"/>
      <c r="BK168" s="189"/>
      <c r="BL168" s="189"/>
      <c r="BM168" s="189">
        <v>75756</v>
      </c>
      <c r="BN168" s="191">
        <f t="shared" si="8"/>
        <v>2226518.0499999993</v>
      </c>
      <c r="BO168" s="246"/>
    </row>
    <row r="169" spans="3:67" ht="15.75" hidden="1" customHeight="1">
      <c r="C169" s="45"/>
      <c r="D169" s="45"/>
      <c r="E169" s="50"/>
      <c r="F169" s="50"/>
      <c r="G169" s="45"/>
      <c r="H169" s="45"/>
      <c r="I169" s="45"/>
      <c r="J169" s="54"/>
      <c r="K169" s="51"/>
      <c r="M169" s="50"/>
      <c r="N169" s="45"/>
      <c r="O169" s="54"/>
      <c r="P169" s="54"/>
      <c r="Q169" s="54"/>
      <c r="R169" s="173"/>
      <c r="S169" s="173"/>
      <c r="T169" s="54"/>
      <c r="U169" s="54">
        <f>-BM169</f>
        <v>-85.5</v>
      </c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F169" s="145">
        <v>37884</v>
      </c>
      <c r="BG169" s="77" t="s">
        <v>167</v>
      </c>
      <c r="BH169" s="190">
        <f t="shared" si="12"/>
        <v>483941.9</v>
      </c>
      <c r="BI169" s="75">
        <f t="shared" si="13"/>
        <v>1742576.1499999994</v>
      </c>
      <c r="BJ169" s="189"/>
      <c r="BK169" s="189"/>
      <c r="BL169" s="189"/>
      <c r="BM169" s="189">
        <v>85.5</v>
      </c>
      <c r="BN169" s="191">
        <f t="shared" si="8"/>
        <v>2226432.5499999993</v>
      </c>
      <c r="BO169" s="246"/>
    </row>
    <row r="170" spans="3:67" ht="15.75" hidden="1" customHeight="1">
      <c r="C170" s="45"/>
      <c r="D170" s="45"/>
      <c r="E170" s="50"/>
      <c r="F170" s="50"/>
      <c r="G170" s="45"/>
      <c r="H170" s="45"/>
      <c r="I170" s="45"/>
      <c r="J170" s="54"/>
      <c r="K170" s="51"/>
      <c r="M170" s="50"/>
      <c r="N170" s="45"/>
      <c r="O170" s="54"/>
      <c r="P170" s="54"/>
      <c r="Q170" s="54"/>
      <c r="R170" s="173"/>
      <c r="S170" s="173"/>
      <c r="T170" s="54"/>
      <c r="U170" s="54">
        <f>-BM170</f>
        <v>-76617.899999999994</v>
      </c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F170" s="145">
        <v>37884</v>
      </c>
      <c r="BG170" s="77" t="s">
        <v>171</v>
      </c>
      <c r="BH170" s="190">
        <f t="shared" si="12"/>
        <v>483941.9</v>
      </c>
      <c r="BI170" s="75">
        <f t="shared" si="13"/>
        <v>1742490.6499999994</v>
      </c>
      <c r="BJ170" s="189"/>
      <c r="BK170" s="189"/>
      <c r="BL170" s="189"/>
      <c r="BM170" s="189">
        <v>76617.899999999994</v>
      </c>
      <c r="BN170" s="191">
        <f t="shared" si="8"/>
        <v>2149814.6499999994</v>
      </c>
      <c r="BO170" s="246"/>
    </row>
    <row r="171" spans="3:67" ht="15.75" hidden="1" customHeight="1">
      <c r="C171" s="45"/>
      <c r="D171" s="45"/>
      <c r="E171" s="50"/>
      <c r="F171" s="50"/>
      <c r="G171" s="45"/>
      <c r="H171" s="45"/>
      <c r="I171" s="45"/>
      <c r="J171" s="54"/>
      <c r="K171" s="51"/>
      <c r="M171" s="50"/>
      <c r="N171" s="45"/>
      <c r="O171" s="54"/>
      <c r="P171" s="54"/>
      <c r="Q171" s="54"/>
      <c r="R171" s="173"/>
      <c r="S171" s="173"/>
      <c r="T171" s="54"/>
      <c r="U171" s="54">
        <f>-BM171</f>
        <v>-20119.5</v>
      </c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F171" s="145">
        <v>37884</v>
      </c>
      <c r="BG171" s="77" t="s">
        <v>168</v>
      </c>
      <c r="BH171" s="190">
        <f t="shared" si="12"/>
        <v>483941.9</v>
      </c>
      <c r="BI171" s="75">
        <f t="shared" si="13"/>
        <v>1665872.7499999995</v>
      </c>
      <c r="BJ171" s="189"/>
      <c r="BK171" s="189"/>
      <c r="BL171" s="189"/>
      <c r="BM171" s="189">
        <v>20119.5</v>
      </c>
      <c r="BN171" s="191">
        <f t="shared" si="8"/>
        <v>2129695.1499999994</v>
      </c>
      <c r="BO171" s="246"/>
    </row>
    <row r="172" spans="3:67" ht="15.75" hidden="1" customHeight="1">
      <c r="C172" s="45"/>
      <c r="D172" s="45"/>
      <c r="E172" s="50"/>
      <c r="F172" s="50"/>
      <c r="G172" s="45"/>
      <c r="H172" s="45"/>
      <c r="I172" s="45"/>
      <c r="J172" s="54"/>
      <c r="K172" s="51"/>
      <c r="M172" s="50"/>
      <c r="N172" s="45"/>
      <c r="O172" s="54"/>
      <c r="P172" s="54"/>
      <c r="Q172" s="54"/>
      <c r="R172" s="173"/>
      <c r="S172" s="173"/>
      <c r="T172" s="54"/>
      <c r="U172" s="54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F172" s="145">
        <v>37893</v>
      </c>
      <c r="BG172" s="77" t="s">
        <v>15</v>
      </c>
      <c r="BH172" s="190">
        <f t="shared" si="12"/>
        <v>483941.9</v>
      </c>
      <c r="BI172" s="75">
        <f t="shared" si="13"/>
        <v>1645753.2499999995</v>
      </c>
      <c r="BJ172" s="189">
        <f>7683.27/2</f>
        <v>3841.6350000000002</v>
      </c>
      <c r="BK172" s="189">
        <f>7683.27/2</f>
        <v>3841.6350000000002</v>
      </c>
      <c r="BL172" s="189"/>
      <c r="BM172" s="189"/>
      <c r="BN172" s="191">
        <f t="shared" si="8"/>
        <v>2137378.419999999</v>
      </c>
      <c r="BO172" s="246"/>
    </row>
    <row r="173" spans="3:67" ht="15.75" hidden="1" customHeight="1">
      <c r="C173" s="45"/>
      <c r="D173" s="45"/>
      <c r="E173" s="50"/>
      <c r="F173" s="50"/>
      <c r="G173" s="45"/>
      <c r="H173" s="45"/>
      <c r="I173" s="45"/>
      <c r="J173" s="54"/>
      <c r="K173" s="51"/>
      <c r="M173" s="50"/>
      <c r="N173" s="45"/>
      <c r="O173" s="54">
        <f>-BM173</f>
        <v>-12968.05</v>
      </c>
      <c r="P173" s="54"/>
      <c r="Q173" s="54"/>
      <c r="R173" s="173"/>
      <c r="S173" s="173"/>
      <c r="T173" s="54"/>
      <c r="U173" s="54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F173" s="145">
        <v>37895</v>
      </c>
      <c r="BG173" s="77" t="s">
        <v>172</v>
      </c>
      <c r="BH173" s="190">
        <f t="shared" si="12"/>
        <v>487783.53500000003</v>
      </c>
      <c r="BI173" s="75">
        <f t="shared" si="13"/>
        <v>1649594.8849999995</v>
      </c>
      <c r="BJ173" s="189"/>
      <c r="BK173" s="189"/>
      <c r="BL173" s="189"/>
      <c r="BM173" s="189">
        <v>12968.05</v>
      </c>
      <c r="BN173" s="191">
        <f t="shared" si="8"/>
        <v>2124410.3699999996</v>
      </c>
      <c r="BO173" s="246"/>
    </row>
    <row r="174" spans="3:67" ht="15.75" hidden="1" customHeight="1">
      <c r="C174" s="45"/>
      <c r="D174" s="45"/>
      <c r="E174" s="50"/>
      <c r="F174" s="50"/>
      <c r="G174" s="45"/>
      <c r="H174" s="45"/>
      <c r="I174" s="45"/>
      <c r="J174" s="54"/>
      <c r="K174" s="51"/>
      <c r="M174" s="50"/>
      <c r="N174" s="45"/>
      <c r="O174" s="54"/>
      <c r="P174" s="54"/>
      <c r="Q174" s="54"/>
      <c r="R174" s="173"/>
      <c r="S174" s="173"/>
      <c r="T174" s="54"/>
      <c r="U174" s="54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65"/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F174" s="145">
        <v>37895</v>
      </c>
      <c r="BG174" s="77" t="s">
        <v>219</v>
      </c>
      <c r="BH174" s="190">
        <f t="shared" si="12"/>
        <v>487783.53500000003</v>
      </c>
      <c r="BI174" s="75">
        <f t="shared" si="13"/>
        <v>1636626.8349999995</v>
      </c>
      <c r="BJ174" s="189"/>
      <c r="BK174" s="189">
        <v>137.5</v>
      </c>
      <c r="BL174" s="189"/>
      <c r="BM174" s="189"/>
      <c r="BN174" s="191">
        <f t="shared" si="8"/>
        <v>2124547.8699999996</v>
      </c>
      <c r="BO174" s="246"/>
    </row>
    <row r="175" spans="3:67" ht="15.75" hidden="1" customHeight="1">
      <c r="C175" s="45"/>
      <c r="D175" s="45"/>
      <c r="E175" s="54">
        <f>-BM175</f>
        <v>-42045</v>
      </c>
      <c r="F175" s="50"/>
      <c r="G175" s="45"/>
      <c r="H175" s="45"/>
      <c r="I175" s="45"/>
      <c r="J175" s="54"/>
      <c r="K175" s="51"/>
      <c r="M175" s="50"/>
      <c r="N175" s="45"/>
      <c r="O175" s="54"/>
      <c r="P175" s="54"/>
      <c r="Q175" s="54"/>
      <c r="R175" s="173"/>
      <c r="S175" s="173"/>
      <c r="T175" s="54"/>
      <c r="U175" s="54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165"/>
      <c r="AK175" s="165"/>
      <c r="AL175" s="165"/>
      <c r="AM175" s="165"/>
      <c r="AN175" s="165"/>
      <c r="AO175" s="165"/>
      <c r="AP175" s="165"/>
      <c r="AQ175" s="165"/>
      <c r="AR175" s="165"/>
      <c r="AS175" s="165"/>
      <c r="AT175" s="165"/>
      <c r="AU175" s="165"/>
      <c r="AV175" s="165"/>
      <c r="AW175" s="165"/>
      <c r="AX175" s="165"/>
      <c r="AY175" s="165"/>
      <c r="AZ175" s="165"/>
      <c r="BA175" s="165"/>
      <c r="BB175" s="165"/>
      <c r="BF175" s="145">
        <v>37902</v>
      </c>
      <c r="BG175" s="77" t="s">
        <v>173</v>
      </c>
      <c r="BH175" s="190">
        <f t="shared" si="12"/>
        <v>487783.53500000003</v>
      </c>
      <c r="BI175" s="75">
        <f t="shared" si="13"/>
        <v>1636764.3349999995</v>
      </c>
      <c r="BJ175" s="189"/>
      <c r="BK175" s="189"/>
      <c r="BL175" s="189"/>
      <c r="BM175" s="189">
        <v>42045</v>
      </c>
      <c r="BN175" s="191">
        <f t="shared" si="8"/>
        <v>2082502.8699999996</v>
      </c>
      <c r="BO175" s="246"/>
    </row>
    <row r="176" spans="3:67" ht="15.75" hidden="1" customHeight="1">
      <c r="C176" s="45"/>
      <c r="D176" s="45"/>
      <c r="E176" s="50"/>
      <c r="F176" s="50"/>
      <c r="G176" s="45"/>
      <c r="H176" s="45"/>
      <c r="I176" s="45"/>
      <c r="J176" s="54"/>
      <c r="K176" s="51"/>
      <c r="M176" s="50"/>
      <c r="N176" s="45"/>
      <c r="O176" s="54"/>
      <c r="P176" s="54"/>
      <c r="Q176" s="54"/>
      <c r="R176" s="173"/>
      <c r="S176" s="173"/>
      <c r="T176" s="54">
        <f>-BM176</f>
        <v>-5500</v>
      </c>
      <c r="U176" s="54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5"/>
      <c r="AU176" s="165"/>
      <c r="AV176" s="165"/>
      <c r="AW176" s="165"/>
      <c r="AX176" s="165"/>
      <c r="AY176" s="165"/>
      <c r="AZ176" s="165"/>
      <c r="BA176" s="165"/>
      <c r="BB176" s="165"/>
      <c r="BF176" s="145">
        <v>37902</v>
      </c>
      <c r="BG176" s="77" t="s">
        <v>174</v>
      </c>
      <c r="BH176" s="190">
        <f t="shared" si="12"/>
        <v>487783.53500000003</v>
      </c>
      <c r="BI176" s="75">
        <f t="shared" si="13"/>
        <v>1594719.3349999995</v>
      </c>
      <c r="BJ176" s="189"/>
      <c r="BK176" s="189"/>
      <c r="BL176" s="189"/>
      <c r="BM176" s="189">
        <v>5500</v>
      </c>
      <c r="BN176" s="191">
        <f t="shared" si="8"/>
        <v>2077002.8699999996</v>
      </c>
      <c r="BO176" s="246"/>
    </row>
    <row r="177" spans="3:67" ht="15.75" hidden="1" customHeight="1">
      <c r="C177" s="45"/>
      <c r="D177" s="45"/>
      <c r="E177" s="50"/>
      <c r="F177" s="50"/>
      <c r="G177" s="45"/>
      <c r="H177" s="45"/>
      <c r="I177" s="45"/>
      <c r="J177" s="54"/>
      <c r="K177" s="51"/>
      <c r="M177" s="50"/>
      <c r="N177" s="45"/>
      <c r="O177" s="54"/>
      <c r="P177" s="54"/>
      <c r="Q177" s="54"/>
      <c r="R177" s="173"/>
      <c r="S177" s="173"/>
      <c r="T177" s="54"/>
      <c r="U177" s="54">
        <f>-BM177</f>
        <v>-171</v>
      </c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5"/>
      <c r="AJ177" s="165"/>
      <c r="AK177" s="165"/>
      <c r="AL177" s="165"/>
      <c r="AM177" s="165"/>
      <c r="AN177" s="165"/>
      <c r="AO177" s="165"/>
      <c r="AP177" s="165"/>
      <c r="AQ177" s="165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65"/>
      <c r="BF177" s="145">
        <v>37905</v>
      </c>
      <c r="BG177" s="77" t="s">
        <v>167</v>
      </c>
      <c r="BH177" s="190">
        <f t="shared" ref="BH177:BH187" si="14">SUM(BH176+BJ176-BL176)</f>
        <v>487783.53500000003</v>
      </c>
      <c r="BI177" s="75">
        <f t="shared" ref="BI177:BI187" si="15">SUM(BI176+BK176-BM176)</f>
        <v>1589219.3349999995</v>
      </c>
      <c r="BJ177" s="189"/>
      <c r="BK177" s="189"/>
      <c r="BL177" s="189"/>
      <c r="BM177" s="189">
        <v>171</v>
      </c>
      <c r="BN177" s="191">
        <f t="shared" si="8"/>
        <v>2076831.8699999996</v>
      </c>
      <c r="BO177" s="246"/>
    </row>
    <row r="178" spans="3:67" ht="15.75" hidden="1" customHeight="1">
      <c r="C178" s="45"/>
      <c r="D178" s="45"/>
      <c r="E178" s="50"/>
      <c r="F178" s="50"/>
      <c r="G178" s="45"/>
      <c r="H178" s="45"/>
      <c r="I178" s="45"/>
      <c r="J178" s="54"/>
      <c r="K178" s="51"/>
      <c r="M178" s="50"/>
      <c r="N178" s="45"/>
      <c r="O178" s="54"/>
      <c r="P178" s="54"/>
      <c r="Q178" s="54"/>
      <c r="R178" s="173"/>
      <c r="S178" s="173"/>
      <c r="T178" s="54">
        <f>-BM178</f>
        <v>-440</v>
      </c>
      <c r="U178" s="54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65"/>
      <c r="BF178" s="145">
        <v>37915</v>
      </c>
      <c r="BG178" s="77" t="s">
        <v>179</v>
      </c>
      <c r="BH178" s="190">
        <f t="shared" si="14"/>
        <v>487783.53500000003</v>
      </c>
      <c r="BI178" s="75">
        <f t="shared" si="15"/>
        <v>1589048.3349999995</v>
      </c>
      <c r="BJ178" s="189"/>
      <c r="BK178" s="189"/>
      <c r="BL178" s="189"/>
      <c r="BM178" s="189">
        <v>440</v>
      </c>
      <c r="BN178" s="191">
        <f t="shared" si="8"/>
        <v>2076391.8699999996</v>
      </c>
      <c r="BO178" s="246"/>
    </row>
    <row r="179" spans="3:67" ht="15.75" hidden="1" customHeight="1">
      <c r="C179" s="45"/>
      <c r="D179" s="45"/>
      <c r="E179" s="50"/>
      <c r="F179" s="50"/>
      <c r="G179" s="45"/>
      <c r="H179" s="45"/>
      <c r="I179" s="45"/>
      <c r="J179" s="54"/>
      <c r="K179" s="51"/>
      <c r="M179" s="50"/>
      <c r="N179" s="45"/>
      <c r="O179" s="54"/>
      <c r="P179" s="54"/>
      <c r="Q179" s="54"/>
      <c r="R179" s="173"/>
      <c r="S179" s="173"/>
      <c r="T179" s="54"/>
      <c r="U179" s="54">
        <f>-BM179</f>
        <v>-85</v>
      </c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  <c r="AS179" s="165"/>
      <c r="AT179" s="165"/>
      <c r="AU179" s="165"/>
      <c r="AV179" s="165"/>
      <c r="AW179" s="165"/>
      <c r="AX179" s="165"/>
      <c r="AY179" s="165"/>
      <c r="AZ179" s="165"/>
      <c r="BA179" s="165"/>
      <c r="BB179" s="165"/>
      <c r="BF179" s="145">
        <v>37915</v>
      </c>
      <c r="BG179" s="77" t="s">
        <v>167</v>
      </c>
      <c r="BH179" s="190">
        <f t="shared" si="14"/>
        <v>487783.53500000003</v>
      </c>
      <c r="BI179" s="75">
        <f t="shared" si="15"/>
        <v>1588608.3349999995</v>
      </c>
      <c r="BJ179" s="189"/>
      <c r="BK179" s="189"/>
      <c r="BL179" s="189"/>
      <c r="BM179" s="189">
        <v>85</v>
      </c>
      <c r="BN179" s="191">
        <f t="shared" si="8"/>
        <v>2076306.8699999996</v>
      </c>
      <c r="BO179" s="246"/>
    </row>
    <row r="180" spans="3:67" ht="15.75" hidden="1" customHeight="1">
      <c r="C180" s="45"/>
      <c r="D180" s="45"/>
      <c r="E180" s="50"/>
      <c r="F180" s="50"/>
      <c r="G180" s="45"/>
      <c r="H180" s="45"/>
      <c r="I180" s="45"/>
      <c r="J180" s="54"/>
      <c r="K180" s="51"/>
      <c r="M180" s="50"/>
      <c r="N180" s="45"/>
      <c r="O180" s="54"/>
      <c r="P180" s="54"/>
      <c r="Q180" s="54"/>
      <c r="R180" s="173"/>
      <c r="S180" s="173"/>
      <c r="T180" s="54"/>
      <c r="U180" s="54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  <c r="AS180" s="165"/>
      <c r="AT180" s="165"/>
      <c r="AU180" s="165"/>
      <c r="AV180" s="165"/>
      <c r="AW180" s="165"/>
      <c r="AX180" s="165"/>
      <c r="AY180" s="165"/>
      <c r="AZ180" s="165"/>
      <c r="BA180" s="165"/>
      <c r="BB180" s="165"/>
      <c r="BF180" s="145">
        <v>37918</v>
      </c>
      <c r="BG180" s="77" t="s">
        <v>100</v>
      </c>
      <c r="BH180" s="190">
        <f t="shared" si="14"/>
        <v>487783.53500000003</v>
      </c>
      <c r="BI180" s="75">
        <f t="shared" si="15"/>
        <v>1588523.3349999995</v>
      </c>
      <c r="BJ180" s="189">
        <v>310000</v>
      </c>
      <c r="BK180" s="189"/>
      <c r="BL180" s="189"/>
      <c r="BM180" s="189"/>
      <c r="BN180" s="191">
        <f t="shared" si="8"/>
        <v>2386306.8699999996</v>
      </c>
      <c r="BO180" s="246"/>
    </row>
    <row r="181" spans="3:67" ht="15.75" hidden="1" customHeight="1">
      <c r="C181" s="45"/>
      <c r="D181" s="45"/>
      <c r="E181" s="50"/>
      <c r="F181" s="50"/>
      <c r="G181" s="45"/>
      <c r="H181" s="45"/>
      <c r="I181" s="45"/>
      <c r="J181" s="54"/>
      <c r="K181" s="51"/>
      <c r="M181" s="50"/>
      <c r="N181" s="45"/>
      <c r="O181" s="54"/>
      <c r="P181" s="54"/>
      <c r="Q181" s="54"/>
      <c r="R181" s="173"/>
      <c r="S181" s="173"/>
      <c r="T181" s="54"/>
      <c r="U181" s="54">
        <f>-BM181</f>
        <v>-19611</v>
      </c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F181" s="145">
        <v>37922</v>
      </c>
      <c r="BG181" s="77" t="s">
        <v>168</v>
      </c>
      <c r="BH181" s="190">
        <f t="shared" si="14"/>
        <v>797783.53500000003</v>
      </c>
      <c r="BI181" s="75">
        <f t="shared" si="15"/>
        <v>1588523.3349999995</v>
      </c>
      <c r="BJ181" s="189"/>
      <c r="BK181" s="189"/>
      <c r="BL181" s="189"/>
      <c r="BM181" s="189">
        <v>19611</v>
      </c>
      <c r="BN181" s="191">
        <f t="shared" si="8"/>
        <v>2366695.8699999996</v>
      </c>
      <c r="BO181" s="246"/>
    </row>
    <row r="182" spans="3:67" ht="15.75" hidden="1" customHeight="1">
      <c r="C182" s="45"/>
      <c r="D182" s="45"/>
      <c r="E182" s="50"/>
      <c r="F182" s="50"/>
      <c r="G182" s="45"/>
      <c r="H182" s="45"/>
      <c r="I182" s="45"/>
      <c r="J182" s="54"/>
      <c r="K182" s="51"/>
      <c r="M182" s="50"/>
      <c r="N182" s="45"/>
      <c r="O182" s="54">
        <f>-BM182</f>
        <v>-12161</v>
      </c>
      <c r="P182" s="54"/>
      <c r="Q182" s="54"/>
      <c r="R182" s="173"/>
      <c r="S182" s="173"/>
      <c r="T182" s="54"/>
      <c r="U182" s="54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8"/>
      <c r="AY182" s="158"/>
      <c r="AZ182" s="158"/>
      <c r="BA182" s="158"/>
      <c r="BB182" s="158"/>
      <c r="BF182" s="145">
        <v>37922</v>
      </c>
      <c r="BG182" s="77" t="s">
        <v>182</v>
      </c>
      <c r="BH182" s="190">
        <f t="shared" si="14"/>
        <v>797783.53500000003</v>
      </c>
      <c r="BI182" s="75">
        <f t="shared" si="15"/>
        <v>1568912.3349999995</v>
      </c>
      <c r="BJ182" s="189"/>
      <c r="BK182" s="189"/>
      <c r="BL182" s="189"/>
      <c r="BM182" s="189">
        <v>12161</v>
      </c>
      <c r="BN182" s="191">
        <f t="shared" si="8"/>
        <v>2354534.8699999996</v>
      </c>
      <c r="BO182" s="246"/>
    </row>
    <row r="183" spans="3:67" ht="15.75" hidden="1" customHeight="1">
      <c r="C183" s="45"/>
      <c r="D183" s="45"/>
      <c r="E183" s="50"/>
      <c r="F183" s="50"/>
      <c r="G183" s="45"/>
      <c r="H183" s="45"/>
      <c r="I183" s="45"/>
      <c r="J183" s="54"/>
      <c r="K183" s="51"/>
      <c r="M183" s="50"/>
      <c r="N183" s="45"/>
      <c r="O183" s="54"/>
      <c r="P183" s="54"/>
      <c r="Q183" s="54"/>
      <c r="R183" s="173"/>
      <c r="S183" s="173"/>
      <c r="T183" s="54"/>
      <c r="U183" s="54">
        <f>-BM183</f>
        <v>-21483</v>
      </c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8"/>
      <c r="AY183" s="158"/>
      <c r="AZ183" s="158"/>
      <c r="BA183" s="158"/>
      <c r="BB183" s="158"/>
      <c r="BF183" s="145">
        <v>37922</v>
      </c>
      <c r="BG183" s="77" t="s">
        <v>71</v>
      </c>
      <c r="BH183" s="190">
        <f t="shared" si="14"/>
        <v>797783.53500000003</v>
      </c>
      <c r="BI183" s="75">
        <f t="shared" si="15"/>
        <v>1556751.3349999995</v>
      </c>
      <c r="BJ183" s="189"/>
      <c r="BK183" s="189"/>
      <c r="BL183" s="189"/>
      <c r="BM183" s="189">
        <v>21483</v>
      </c>
      <c r="BN183" s="191">
        <f t="shared" si="8"/>
        <v>2333051.8699999996</v>
      </c>
      <c r="BO183" s="246"/>
    </row>
    <row r="184" spans="3:67" ht="15.75" hidden="1" customHeight="1">
      <c r="C184" s="45"/>
      <c r="D184" s="45"/>
      <c r="E184" s="50"/>
      <c r="F184" s="50"/>
      <c r="G184" s="45"/>
      <c r="H184" s="45"/>
      <c r="I184" s="45"/>
      <c r="J184" s="54"/>
      <c r="K184" s="51"/>
      <c r="M184" s="50"/>
      <c r="N184" s="45"/>
      <c r="O184" s="54"/>
      <c r="P184" s="54"/>
      <c r="Q184" s="54"/>
      <c r="R184" s="173"/>
      <c r="S184" s="173"/>
      <c r="T184" s="54"/>
      <c r="U184" s="54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8"/>
      <c r="AY184" s="158"/>
      <c r="AZ184" s="158"/>
      <c r="BA184" s="158"/>
      <c r="BB184" s="158"/>
      <c r="BF184" s="145">
        <v>37924</v>
      </c>
      <c r="BG184" s="77" t="s">
        <v>184</v>
      </c>
      <c r="BH184" s="190">
        <f t="shared" si="14"/>
        <v>797783.53500000003</v>
      </c>
      <c r="BI184" s="75">
        <f t="shared" si="15"/>
        <v>1535268.3349999995</v>
      </c>
      <c r="BJ184" s="189">
        <f>7948.26/2</f>
        <v>3974.13</v>
      </c>
      <c r="BK184" s="189">
        <f>7948.26/2</f>
        <v>3974.13</v>
      </c>
      <c r="BL184" s="189"/>
      <c r="BM184" s="189"/>
      <c r="BN184" s="191">
        <f t="shared" si="8"/>
        <v>2341000.1299999994</v>
      </c>
      <c r="BO184" s="246"/>
    </row>
    <row r="185" spans="3:67" ht="15.75" hidden="1" customHeight="1">
      <c r="C185" s="45"/>
      <c r="D185" s="45"/>
      <c r="E185" s="50"/>
      <c r="F185" s="50"/>
      <c r="G185" s="45"/>
      <c r="H185" s="45"/>
      <c r="I185" s="45"/>
      <c r="J185" s="54"/>
      <c r="K185" s="51"/>
      <c r="M185" s="50"/>
      <c r="N185" s="45"/>
      <c r="O185" s="54"/>
      <c r="P185" s="54"/>
      <c r="Q185" s="54"/>
      <c r="R185" s="173"/>
      <c r="S185" s="173"/>
      <c r="T185" s="54"/>
      <c r="U185" s="54">
        <f>-BM185</f>
        <v>-3435.07</v>
      </c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8"/>
      <c r="AY185" s="158"/>
      <c r="AZ185" s="158"/>
      <c r="BA185" s="158"/>
      <c r="BB185" s="158"/>
      <c r="BF185" s="145">
        <v>37929</v>
      </c>
      <c r="BG185" s="77" t="s">
        <v>183</v>
      </c>
      <c r="BH185" s="190">
        <f t="shared" si="14"/>
        <v>801757.66500000004</v>
      </c>
      <c r="BI185" s="75">
        <f t="shared" si="15"/>
        <v>1539242.4649999994</v>
      </c>
      <c r="BJ185" s="189"/>
      <c r="BK185" s="189"/>
      <c r="BL185" s="189"/>
      <c r="BM185" s="189">
        <v>3435.07</v>
      </c>
      <c r="BN185" s="191">
        <f t="shared" si="8"/>
        <v>2337565.0599999996</v>
      </c>
      <c r="BO185" s="246"/>
    </row>
    <row r="186" spans="3:67" ht="15.75" hidden="1" customHeight="1">
      <c r="C186" s="45"/>
      <c r="D186" s="45"/>
      <c r="E186" s="50"/>
      <c r="F186" s="50"/>
      <c r="G186" s="45"/>
      <c r="H186" s="45"/>
      <c r="I186" s="45"/>
      <c r="J186" s="54"/>
      <c r="K186" s="51"/>
      <c r="M186" s="50"/>
      <c r="N186" s="45"/>
      <c r="O186" s="54"/>
      <c r="P186" s="54"/>
      <c r="Q186" s="54"/>
      <c r="R186" s="173"/>
      <c r="S186" s="173"/>
      <c r="T186" s="54"/>
      <c r="U186" s="54">
        <f>-BM186</f>
        <v>-46149.75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F186" s="145">
        <v>37929</v>
      </c>
      <c r="BG186" s="77" t="s">
        <v>183</v>
      </c>
      <c r="BH186" s="190">
        <f t="shared" si="14"/>
        <v>801757.66500000004</v>
      </c>
      <c r="BI186" s="75">
        <f t="shared" si="15"/>
        <v>1535807.3949999993</v>
      </c>
      <c r="BJ186" s="189"/>
      <c r="BK186" s="189"/>
      <c r="BL186" s="189"/>
      <c r="BM186" s="189">
        <v>46149.75</v>
      </c>
      <c r="BN186" s="191">
        <f t="shared" si="8"/>
        <v>2291415.3099999996</v>
      </c>
      <c r="BO186" s="246"/>
    </row>
    <row r="187" spans="3:67" ht="15.75" hidden="1" customHeight="1">
      <c r="C187" s="45"/>
      <c r="D187" s="45"/>
      <c r="E187" s="50"/>
      <c r="F187" s="50"/>
      <c r="G187" s="45"/>
      <c r="H187" s="45"/>
      <c r="I187" s="45"/>
      <c r="J187" s="54"/>
      <c r="K187" s="51"/>
      <c r="M187" s="50"/>
      <c r="N187" s="45"/>
      <c r="O187" s="54"/>
      <c r="P187" s="54"/>
      <c r="Q187" s="54"/>
      <c r="R187" s="173"/>
      <c r="S187" s="173"/>
      <c r="T187" s="54">
        <f>-BL187</f>
        <v>-3646.95</v>
      </c>
      <c r="U187" s="54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F187" s="145">
        <v>37929</v>
      </c>
      <c r="BG187" s="77" t="s">
        <v>181</v>
      </c>
      <c r="BH187" s="190">
        <f t="shared" si="14"/>
        <v>801757.66500000004</v>
      </c>
      <c r="BI187" s="75">
        <f t="shared" si="15"/>
        <v>1489657.6449999993</v>
      </c>
      <c r="BJ187" s="189"/>
      <c r="BK187" s="189"/>
      <c r="BL187" s="189">
        <v>3646.95</v>
      </c>
      <c r="BM187" s="189"/>
      <c r="BN187" s="191">
        <f t="shared" si="8"/>
        <v>2287768.3599999994</v>
      </c>
      <c r="BO187" s="246"/>
    </row>
    <row r="188" spans="3:67" ht="15.75" hidden="1" customHeight="1">
      <c r="C188" s="45"/>
      <c r="D188" s="45"/>
      <c r="E188" s="50"/>
      <c r="F188" s="50"/>
      <c r="G188" s="45"/>
      <c r="H188" s="45"/>
      <c r="I188" s="45"/>
      <c r="J188" s="54"/>
      <c r="K188" s="51"/>
      <c r="M188" s="50"/>
      <c r="N188" s="45"/>
      <c r="O188" s="54">
        <v>-1147.55</v>
      </c>
      <c r="P188" s="54">
        <f>-1033.2</f>
        <v>-1033.2</v>
      </c>
      <c r="Q188" s="54"/>
      <c r="R188" s="173"/>
      <c r="S188" s="173"/>
      <c r="T188" s="54"/>
      <c r="U188" s="54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5"/>
      <c r="AT188" s="165"/>
      <c r="AU188" s="165"/>
      <c r="AV188" s="165"/>
      <c r="AW188" s="165"/>
      <c r="AX188" s="165"/>
      <c r="AY188" s="165"/>
      <c r="AZ188" s="165"/>
      <c r="BA188" s="165"/>
      <c r="BB188" s="165"/>
      <c r="BF188" s="145">
        <v>37932</v>
      </c>
      <c r="BG188" s="77" t="s">
        <v>182</v>
      </c>
      <c r="BH188" s="190">
        <f t="shared" ref="BH188:BH201" si="16">SUM(BH187+BJ187-BL187)</f>
        <v>798110.71500000008</v>
      </c>
      <c r="BI188" s="75">
        <f t="shared" ref="BI188:BI214" si="17">SUM(BI187+BK187-BM187)</f>
        <v>1489657.6449999993</v>
      </c>
      <c r="BJ188" s="189"/>
      <c r="BK188" s="189"/>
      <c r="BL188" s="189"/>
      <c r="BM188" s="189">
        <v>2180.75</v>
      </c>
      <c r="BN188" s="191">
        <f t="shared" si="8"/>
        <v>2285587.6099999994</v>
      </c>
      <c r="BO188" s="246"/>
    </row>
    <row r="189" spans="3:67" ht="15.75" hidden="1" customHeight="1">
      <c r="C189" s="45"/>
      <c r="D189" s="45"/>
      <c r="E189" s="50"/>
      <c r="F189" s="50"/>
      <c r="G189" s="45"/>
      <c r="H189" s="45"/>
      <c r="I189" s="45"/>
      <c r="J189" s="54"/>
      <c r="K189" s="51"/>
      <c r="M189" s="50"/>
      <c r="N189" s="45"/>
      <c r="O189" s="54"/>
      <c r="P189" s="50"/>
      <c r="Q189" s="54"/>
      <c r="R189" s="173"/>
      <c r="S189" s="173"/>
      <c r="T189" s="54"/>
      <c r="U189" s="54"/>
      <c r="BF189" s="145">
        <v>37954</v>
      </c>
      <c r="BG189" s="77" t="s">
        <v>219</v>
      </c>
      <c r="BH189" s="190">
        <f t="shared" si="16"/>
        <v>798110.71500000008</v>
      </c>
      <c r="BI189" s="75">
        <f t="shared" si="17"/>
        <v>1487476.8949999993</v>
      </c>
      <c r="BJ189" s="189"/>
      <c r="BK189" s="189">
        <v>44.1</v>
      </c>
      <c r="BL189" s="189"/>
      <c r="BM189" s="189"/>
      <c r="BN189" s="191">
        <f t="shared" si="8"/>
        <v>2285631.7099999995</v>
      </c>
      <c r="BO189" s="246"/>
    </row>
    <row r="190" spans="3:67" ht="15.75" hidden="1" customHeight="1">
      <c r="C190" s="45"/>
      <c r="D190" s="45"/>
      <c r="E190" s="50"/>
      <c r="F190" s="50"/>
      <c r="G190" s="45"/>
      <c r="H190" s="45"/>
      <c r="I190" s="45"/>
      <c r="J190" s="54"/>
      <c r="K190" s="51"/>
      <c r="M190" s="50"/>
      <c r="N190" s="45"/>
      <c r="O190" s="54"/>
      <c r="P190" s="50"/>
      <c r="Q190" s="54"/>
      <c r="R190" s="173"/>
      <c r="S190" s="173"/>
      <c r="T190" s="54"/>
      <c r="U190" s="54"/>
      <c r="BF190" s="145">
        <v>37954</v>
      </c>
      <c r="BG190" s="77" t="s">
        <v>18</v>
      </c>
      <c r="BH190" s="190">
        <f t="shared" si="16"/>
        <v>798110.71500000008</v>
      </c>
      <c r="BI190" s="75">
        <f t="shared" si="17"/>
        <v>1487520.9949999994</v>
      </c>
      <c r="BJ190" s="189">
        <f>7842.1/2</f>
        <v>3921.05</v>
      </c>
      <c r="BK190" s="189">
        <f>7842.1/2</f>
        <v>3921.05</v>
      </c>
      <c r="BL190" s="189"/>
      <c r="BM190" s="189"/>
      <c r="BN190" s="191">
        <f>SUM(BH190+BI190+BJ190+BK190-BL190-BM190)</f>
        <v>2293473.8099999991</v>
      </c>
      <c r="BO190" s="246"/>
    </row>
    <row r="191" spans="3:67" ht="15.75" hidden="1" customHeight="1">
      <c r="C191" s="45"/>
      <c r="D191" s="45"/>
      <c r="E191" s="50"/>
      <c r="F191" s="50"/>
      <c r="G191" s="45"/>
      <c r="H191" s="45"/>
      <c r="I191" s="45"/>
      <c r="J191" s="54"/>
      <c r="K191" s="51"/>
      <c r="M191" s="54">
        <f>-BM191</f>
        <v>-316</v>
      </c>
      <c r="N191" s="45"/>
      <c r="O191" s="54"/>
      <c r="P191" s="50"/>
      <c r="Q191" s="54"/>
      <c r="R191" s="173"/>
      <c r="S191" s="173"/>
      <c r="T191" s="54"/>
      <c r="U191" s="54"/>
      <c r="BF191" s="145">
        <v>37957</v>
      </c>
      <c r="BG191" s="77" t="s">
        <v>182</v>
      </c>
      <c r="BH191" s="190">
        <f t="shared" si="16"/>
        <v>802031.76500000013</v>
      </c>
      <c r="BI191" s="75">
        <f t="shared" si="17"/>
        <v>1491442.0449999995</v>
      </c>
      <c r="BJ191" s="189"/>
      <c r="BK191" s="189"/>
      <c r="BL191" s="189"/>
      <c r="BM191" s="189">
        <v>316</v>
      </c>
      <c r="BN191" s="191">
        <f t="shared" si="8"/>
        <v>2293157.8099999996</v>
      </c>
      <c r="BO191" s="246"/>
    </row>
    <row r="192" spans="3:67" ht="15.75" hidden="1" customHeight="1">
      <c r="C192" s="45"/>
      <c r="D192" s="45"/>
      <c r="E192" s="50"/>
      <c r="F192" s="50"/>
      <c r="G192" s="45"/>
      <c r="H192" s="45"/>
      <c r="I192" s="45"/>
      <c r="J192" s="54"/>
      <c r="K192" s="51"/>
      <c r="M192" s="50"/>
      <c r="N192" s="45"/>
      <c r="O192" s="54"/>
      <c r="P192" s="50"/>
      <c r="Q192" s="54"/>
      <c r="R192" s="173"/>
      <c r="S192" s="173"/>
      <c r="T192" s="173"/>
      <c r="BF192" s="145">
        <v>37957</v>
      </c>
      <c r="BG192" s="77" t="s">
        <v>24</v>
      </c>
      <c r="BH192" s="190">
        <f t="shared" si="16"/>
        <v>802031.76500000013</v>
      </c>
      <c r="BI192" s="75">
        <f t="shared" si="17"/>
        <v>1491126.0449999995</v>
      </c>
      <c r="BJ192" s="189">
        <v>7358.33</v>
      </c>
      <c r="BK192" s="189"/>
      <c r="BL192" s="189"/>
      <c r="BM192" s="189"/>
      <c r="BN192" s="191">
        <f t="shared" si="8"/>
        <v>2300516.1399999997</v>
      </c>
      <c r="BO192" s="246"/>
    </row>
    <row r="193" spans="3:67" ht="15.75" hidden="1" customHeight="1">
      <c r="C193" s="45"/>
      <c r="D193" s="45"/>
      <c r="E193" s="50"/>
      <c r="F193" s="50"/>
      <c r="G193" s="45"/>
      <c r="H193" s="45"/>
      <c r="I193" s="45"/>
      <c r="J193" s="54"/>
      <c r="K193" s="51"/>
      <c r="M193" s="50"/>
      <c r="N193" s="45"/>
      <c r="O193" s="54"/>
      <c r="P193" s="50"/>
      <c r="Q193" s="54"/>
      <c r="R193" s="173"/>
      <c r="S193" s="173"/>
      <c r="T193" s="173"/>
      <c r="BF193" s="145">
        <v>37960</v>
      </c>
      <c r="BG193" s="77" t="s">
        <v>200</v>
      </c>
      <c r="BH193" s="190">
        <f t="shared" si="16"/>
        <v>809390.09500000009</v>
      </c>
      <c r="BI193" s="75">
        <f t="shared" si="17"/>
        <v>1491126.0449999995</v>
      </c>
      <c r="BJ193" s="189"/>
      <c r="BK193" s="189">
        <v>1250000</v>
      </c>
      <c r="BL193" s="189"/>
      <c r="BM193" s="189"/>
      <c r="BN193" s="191">
        <f t="shared" si="8"/>
        <v>3550516.1399999997</v>
      </c>
      <c r="BO193" s="246"/>
    </row>
    <row r="194" spans="3:67" ht="15.75" hidden="1" customHeight="1">
      <c r="C194" s="45"/>
      <c r="D194" s="45"/>
      <c r="E194" s="50"/>
      <c r="F194" s="50"/>
      <c r="G194" s="45"/>
      <c r="H194" s="45"/>
      <c r="I194" s="45"/>
      <c r="J194" s="54"/>
      <c r="K194" s="51"/>
      <c r="M194" s="50"/>
      <c r="N194" s="45"/>
      <c r="O194" s="54"/>
      <c r="P194" s="54">
        <f>-BM194</f>
        <v>-12013</v>
      </c>
      <c r="Q194" s="54"/>
      <c r="R194" s="173"/>
      <c r="S194" s="173"/>
      <c r="T194" s="173"/>
      <c r="BF194" s="145">
        <v>37961</v>
      </c>
      <c r="BG194" s="77" t="s">
        <v>161</v>
      </c>
      <c r="BH194" s="190">
        <f t="shared" si="16"/>
        <v>809390.09500000009</v>
      </c>
      <c r="BI194" s="75">
        <f t="shared" si="17"/>
        <v>2741126.0449999995</v>
      </c>
      <c r="BJ194" s="189"/>
      <c r="BK194" s="189"/>
      <c r="BL194" s="189"/>
      <c r="BM194" s="189">
        <v>12013</v>
      </c>
      <c r="BN194" s="191">
        <f t="shared" si="8"/>
        <v>3538503.1399999997</v>
      </c>
      <c r="BO194" s="246"/>
    </row>
    <row r="195" spans="3:67" ht="15.75" hidden="1" customHeight="1">
      <c r="C195" s="45"/>
      <c r="D195" s="45"/>
      <c r="E195" s="50"/>
      <c r="F195" s="50"/>
      <c r="G195" s="45"/>
      <c r="H195" s="45"/>
      <c r="I195" s="45"/>
      <c r="J195" s="54"/>
      <c r="K195" s="51"/>
      <c r="M195" s="50"/>
      <c r="N195" s="45"/>
      <c r="O195" s="54"/>
      <c r="P195" s="50"/>
      <c r="Q195" s="54"/>
      <c r="R195" s="173"/>
      <c r="S195" s="173"/>
      <c r="T195" s="173"/>
      <c r="U195" s="54"/>
      <c r="V195" s="54">
        <f>-BM195</f>
        <v>-211671</v>
      </c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F195" s="145">
        <v>37961</v>
      </c>
      <c r="BG195" s="77" t="s">
        <v>185</v>
      </c>
      <c r="BH195" s="190">
        <f t="shared" si="16"/>
        <v>809390.09500000009</v>
      </c>
      <c r="BI195" s="75">
        <f t="shared" si="17"/>
        <v>2729113.0449999995</v>
      </c>
      <c r="BJ195" s="189"/>
      <c r="BK195" s="189"/>
      <c r="BL195" s="189"/>
      <c r="BM195" s="189">
        <v>211671</v>
      </c>
      <c r="BN195" s="191">
        <f t="shared" si="8"/>
        <v>3326832.1399999997</v>
      </c>
      <c r="BO195" s="246"/>
    </row>
    <row r="196" spans="3:67" ht="15.75" hidden="1" customHeight="1">
      <c r="C196" s="45"/>
      <c r="D196" s="45"/>
      <c r="E196" s="50"/>
      <c r="F196" s="50"/>
      <c r="G196" s="45"/>
      <c r="H196" s="45"/>
      <c r="I196" s="45"/>
      <c r="J196" s="54"/>
      <c r="K196" s="51"/>
      <c r="M196" s="54">
        <f>-BM196</f>
        <v>-83760.3</v>
      </c>
      <c r="N196" s="45"/>
      <c r="O196" s="54"/>
      <c r="P196" s="50"/>
      <c r="Q196" s="54"/>
      <c r="R196" s="173"/>
      <c r="S196" s="173"/>
      <c r="T196" s="173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F196" s="145">
        <v>37961</v>
      </c>
      <c r="BG196" s="77" t="s">
        <v>161</v>
      </c>
      <c r="BH196" s="190">
        <f t="shared" si="16"/>
        <v>809390.09500000009</v>
      </c>
      <c r="BI196" s="75">
        <f t="shared" si="17"/>
        <v>2517442.0449999995</v>
      </c>
      <c r="BJ196" s="189"/>
      <c r="BK196" s="189"/>
      <c r="BL196" s="189"/>
      <c r="BM196" s="189">
        <v>83760.3</v>
      </c>
      <c r="BN196" s="191">
        <f t="shared" si="8"/>
        <v>3243071.84</v>
      </c>
      <c r="BO196" s="246"/>
    </row>
    <row r="197" spans="3:67" ht="15.75" hidden="1" customHeight="1">
      <c r="C197" s="45"/>
      <c r="D197" s="45"/>
      <c r="E197" s="50"/>
      <c r="F197" s="50"/>
      <c r="G197" s="45"/>
      <c r="H197" s="45"/>
      <c r="I197" s="45"/>
      <c r="J197" s="54"/>
      <c r="K197" s="51"/>
      <c r="M197" s="54"/>
      <c r="N197" s="45"/>
      <c r="O197" s="54"/>
      <c r="P197" s="50"/>
      <c r="Q197" s="54"/>
      <c r="R197" s="173"/>
      <c r="S197" s="173"/>
      <c r="T197" s="54">
        <f>-BL197</f>
        <v>-6010.68</v>
      </c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F197" s="145">
        <v>37961</v>
      </c>
      <c r="BG197" s="77" t="s">
        <v>162</v>
      </c>
      <c r="BH197" s="190">
        <f t="shared" si="16"/>
        <v>809390.09500000009</v>
      </c>
      <c r="BI197" s="75">
        <f t="shared" si="17"/>
        <v>2433681.7449999996</v>
      </c>
      <c r="BJ197" s="189"/>
      <c r="BK197" s="189"/>
      <c r="BL197" s="189">
        <v>6010.68</v>
      </c>
      <c r="BM197" s="189"/>
      <c r="BN197" s="191">
        <f t="shared" si="8"/>
        <v>3237061.1599999997</v>
      </c>
      <c r="BO197" s="246"/>
    </row>
    <row r="198" spans="3:67" ht="15.75" hidden="1" customHeight="1">
      <c r="C198" s="45"/>
      <c r="D198" s="45"/>
      <c r="E198" s="50"/>
      <c r="F198" s="50"/>
      <c r="G198" s="45"/>
      <c r="H198" s="45"/>
      <c r="I198" s="45"/>
      <c r="J198" s="54"/>
      <c r="K198" s="51"/>
      <c r="M198" s="54"/>
      <c r="N198" s="45"/>
      <c r="O198" s="54"/>
      <c r="P198" s="50"/>
      <c r="Q198" s="54"/>
      <c r="R198" s="173"/>
      <c r="S198" s="173"/>
      <c r="T198" s="173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F198" s="145">
        <v>37966</v>
      </c>
      <c r="BG198" s="77" t="s">
        <v>189</v>
      </c>
      <c r="BH198" s="190">
        <f t="shared" si="16"/>
        <v>803379.41500000004</v>
      </c>
      <c r="BI198" s="75">
        <f t="shared" si="17"/>
        <v>2433681.7449999996</v>
      </c>
      <c r="BJ198" s="189"/>
      <c r="BK198" s="189">
        <v>22045.65</v>
      </c>
      <c r="BL198" s="189"/>
      <c r="BM198" s="189"/>
      <c r="BN198" s="191">
        <f t="shared" si="8"/>
        <v>3259106.8099999996</v>
      </c>
      <c r="BO198" s="246"/>
    </row>
    <row r="199" spans="3:67" ht="15.75" hidden="1" customHeight="1">
      <c r="C199" s="45"/>
      <c r="D199" s="45"/>
      <c r="E199" s="50"/>
      <c r="F199" s="50"/>
      <c r="G199" s="45"/>
      <c r="H199" s="45"/>
      <c r="I199" s="45"/>
      <c r="J199" s="54"/>
      <c r="K199" s="51"/>
      <c r="M199" s="54"/>
      <c r="N199" s="45"/>
      <c r="O199" s="54"/>
      <c r="P199" s="50"/>
      <c r="Q199" s="54"/>
      <c r="R199" s="173"/>
      <c r="S199" s="173"/>
      <c r="T199" s="173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F199" s="145">
        <v>37966</v>
      </c>
      <c r="BG199" s="77" t="s">
        <v>190</v>
      </c>
      <c r="BH199" s="190">
        <f t="shared" si="16"/>
        <v>803379.41500000004</v>
      </c>
      <c r="BI199" s="75">
        <f t="shared" si="17"/>
        <v>2455727.3949999996</v>
      </c>
      <c r="BJ199" s="189">
        <v>23865.18</v>
      </c>
      <c r="BK199" s="189"/>
      <c r="BL199" s="189"/>
      <c r="BM199" s="189"/>
      <c r="BN199" s="191">
        <f t="shared" si="8"/>
        <v>3282971.9899999998</v>
      </c>
      <c r="BO199" s="246"/>
    </row>
    <row r="200" spans="3:67" ht="15.75" hidden="1" customHeight="1">
      <c r="C200" s="45"/>
      <c r="D200" s="45"/>
      <c r="E200" s="50"/>
      <c r="F200" s="50"/>
      <c r="G200" s="45"/>
      <c r="H200" s="45"/>
      <c r="I200" s="45"/>
      <c r="J200" s="54"/>
      <c r="K200" s="51"/>
      <c r="M200" s="50"/>
      <c r="N200" s="45"/>
      <c r="O200" s="54"/>
      <c r="P200" s="50"/>
      <c r="Q200" s="54"/>
      <c r="R200" s="173"/>
      <c r="S200" s="173"/>
      <c r="T200" s="173"/>
      <c r="U200" s="54">
        <f>-BM200</f>
        <v>-15383.25</v>
      </c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F200" s="145">
        <v>37967</v>
      </c>
      <c r="BG200" s="77" t="s">
        <v>183</v>
      </c>
      <c r="BH200" s="190">
        <f t="shared" si="16"/>
        <v>827244.59500000009</v>
      </c>
      <c r="BI200" s="75">
        <f t="shared" si="17"/>
        <v>2455727.3949999996</v>
      </c>
      <c r="BJ200" s="189"/>
      <c r="BK200" s="189"/>
      <c r="BL200" s="189"/>
      <c r="BM200" s="189">
        <v>15383.25</v>
      </c>
      <c r="BN200" s="191">
        <f t="shared" si="8"/>
        <v>3267588.7399999998</v>
      </c>
      <c r="BO200" s="246"/>
    </row>
    <row r="201" spans="3:67" ht="15.75" hidden="1" customHeight="1">
      <c r="C201" s="45"/>
      <c r="D201" s="45"/>
      <c r="E201" s="50"/>
      <c r="F201" s="50"/>
      <c r="G201" s="45"/>
      <c r="H201" s="45"/>
      <c r="I201" s="45"/>
      <c r="J201" s="54"/>
      <c r="K201" s="51"/>
      <c r="M201" s="50"/>
      <c r="N201" s="45"/>
      <c r="O201" s="54"/>
      <c r="P201" s="50"/>
      <c r="Q201" s="54"/>
      <c r="R201" s="173"/>
      <c r="S201" s="173"/>
      <c r="T201" s="173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F201" s="145">
        <v>37985</v>
      </c>
      <c r="BG201" s="77" t="s">
        <v>192</v>
      </c>
      <c r="BH201" s="190">
        <f t="shared" si="16"/>
        <v>827244.59500000009</v>
      </c>
      <c r="BI201" s="75">
        <f t="shared" si="17"/>
        <v>2440344.1449999996</v>
      </c>
      <c r="BJ201" s="189">
        <f>8487.11/2</f>
        <v>4243.5550000000003</v>
      </c>
      <c r="BK201" s="189">
        <f>8487.11/2</f>
        <v>4243.5550000000003</v>
      </c>
      <c r="BL201" s="189"/>
      <c r="BM201" s="189"/>
      <c r="BN201" s="191">
        <f t="shared" si="8"/>
        <v>3276075.85</v>
      </c>
      <c r="BO201" s="246"/>
    </row>
    <row r="202" spans="3:67" ht="15.75" hidden="1" customHeight="1">
      <c r="C202" s="45"/>
      <c r="D202" s="45"/>
      <c r="E202" s="50"/>
      <c r="F202" s="50"/>
      <c r="G202" s="45"/>
      <c r="H202" s="45"/>
      <c r="I202" s="45"/>
      <c r="J202" s="54"/>
      <c r="K202" s="51"/>
      <c r="M202" s="50"/>
      <c r="N202" s="45"/>
      <c r="O202" s="54"/>
      <c r="P202" s="50"/>
      <c r="Q202" s="54"/>
      <c r="R202" s="173"/>
      <c r="S202" s="173"/>
      <c r="T202" s="54"/>
      <c r="U202" s="54"/>
      <c r="V202" s="54"/>
      <c r="W202" s="54">
        <v>-2615.0500000000002</v>
      </c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F202" s="145">
        <v>37995</v>
      </c>
      <c r="BG202" s="77" t="s">
        <v>191</v>
      </c>
      <c r="BH202" s="190">
        <f t="shared" ref="BH202:BI204" si="18">SUM(BH201+BJ201-BL201)</f>
        <v>831488.15000000014</v>
      </c>
      <c r="BI202" s="75">
        <f t="shared" si="18"/>
        <v>2444587.6999999997</v>
      </c>
      <c r="BJ202" s="189"/>
      <c r="BK202" s="189"/>
      <c r="BL202" s="189"/>
      <c r="BM202" s="189">
        <v>2615.0500000000002</v>
      </c>
      <c r="BN202" s="191">
        <f t="shared" si="8"/>
        <v>3273460.8</v>
      </c>
      <c r="BO202" s="246"/>
    </row>
    <row r="203" spans="3:67" ht="15.75" hidden="1" customHeight="1">
      <c r="C203" s="45"/>
      <c r="D203" s="45"/>
      <c r="E203" s="50"/>
      <c r="F203" s="50"/>
      <c r="G203" s="45"/>
      <c r="H203" s="45"/>
      <c r="I203" s="45"/>
      <c r="J203" s="54"/>
      <c r="K203" s="51"/>
      <c r="M203" s="50"/>
      <c r="N203" s="45"/>
      <c r="O203" s="54"/>
      <c r="P203" s="50"/>
      <c r="Q203" s="54"/>
      <c r="R203" s="173"/>
      <c r="S203" s="173"/>
      <c r="T203" s="54">
        <f>-BL203</f>
        <v>-5988</v>
      </c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F203" s="145">
        <v>38000</v>
      </c>
      <c r="BG203" s="77" t="s">
        <v>203</v>
      </c>
      <c r="BH203" s="190">
        <f t="shared" si="18"/>
        <v>831488.15000000014</v>
      </c>
      <c r="BI203" s="75">
        <f t="shared" si="18"/>
        <v>2441972.65</v>
      </c>
      <c r="BJ203" s="189"/>
      <c r="BK203" s="189"/>
      <c r="BL203" s="189">
        <v>5988</v>
      </c>
      <c r="BM203" s="189"/>
      <c r="BN203" s="191">
        <f t="shared" si="8"/>
        <v>3267472.8</v>
      </c>
      <c r="BO203" s="246"/>
    </row>
    <row r="204" spans="3:67" ht="15.75" hidden="1" customHeight="1">
      <c r="C204" s="45"/>
      <c r="D204" s="45"/>
      <c r="E204" s="50"/>
      <c r="F204" s="50"/>
      <c r="G204" s="45"/>
      <c r="H204" s="45"/>
      <c r="I204" s="45"/>
      <c r="J204" s="54"/>
      <c r="K204" s="51"/>
      <c r="M204" s="50"/>
      <c r="N204" s="45"/>
      <c r="O204" s="54"/>
      <c r="P204" s="50"/>
      <c r="Q204" s="54"/>
      <c r="R204" s="173"/>
      <c r="S204" s="173"/>
      <c r="T204" s="173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F204" s="145">
        <v>38001</v>
      </c>
      <c r="BG204" s="77" t="s">
        <v>193</v>
      </c>
      <c r="BH204" s="190">
        <f t="shared" si="18"/>
        <v>825500.15000000014</v>
      </c>
      <c r="BI204" s="75">
        <f t="shared" si="18"/>
        <v>2441972.65</v>
      </c>
      <c r="BJ204" s="189">
        <v>5908.18</v>
      </c>
      <c r="BK204" s="189"/>
      <c r="BL204" s="189"/>
      <c r="BM204" s="189"/>
      <c r="BN204" s="191">
        <f t="shared" si="8"/>
        <v>3273380.98</v>
      </c>
      <c r="BO204" s="246"/>
    </row>
    <row r="205" spans="3:67" ht="15.75" hidden="1" customHeight="1">
      <c r="C205" s="45"/>
      <c r="D205" s="45"/>
      <c r="E205" s="50"/>
      <c r="F205" s="50"/>
      <c r="G205" s="45"/>
      <c r="H205" s="45"/>
      <c r="I205" s="45"/>
      <c r="J205" s="54"/>
      <c r="K205" s="51"/>
      <c r="M205" s="50"/>
      <c r="N205" s="45"/>
      <c r="O205" s="54"/>
      <c r="P205" s="50"/>
      <c r="Q205" s="54"/>
      <c r="R205" s="173"/>
      <c r="S205" s="173"/>
      <c r="T205" s="173"/>
      <c r="U205" s="54">
        <f>-BM205</f>
        <v>-10900.1</v>
      </c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F205" s="145">
        <v>38013</v>
      </c>
      <c r="BG205" s="77" t="s">
        <v>195</v>
      </c>
      <c r="BH205" s="190">
        <f t="shared" ref="BH205:BH236" si="19">SUM(BH204+BJ204-BL204)</f>
        <v>831408.33000000019</v>
      </c>
      <c r="BI205" s="75">
        <f t="shared" si="17"/>
        <v>2441972.65</v>
      </c>
      <c r="BJ205" s="189"/>
      <c r="BK205" s="189"/>
      <c r="BL205" s="189"/>
      <c r="BM205" s="189">
        <v>10900.1</v>
      </c>
      <c r="BN205" s="191">
        <f t="shared" si="8"/>
        <v>3262480.88</v>
      </c>
      <c r="BO205" s="246"/>
    </row>
    <row r="206" spans="3:67" ht="15.75" hidden="1" customHeight="1">
      <c r="C206" s="45"/>
      <c r="D206" s="45"/>
      <c r="E206" s="50"/>
      <c r="F206" s="50"/>
      <c r="G206" s="45"/>
      <c r="H206" s="45"/>
      <c r="I206" s="45"/>
      <c r="J206" s="54"/>
      <c r="K206" s="51"/>
      <c r="M206" s="50"/>
      <c r="N206" s="45"/>
      <c r="O206" s="54"/>
      <c r="P206" s="50"/>
      <c r="Q206" s="54"/>
      <c r="R206" s="173"/>
      <c r="S206" s="173"/>
      <c r="T206" s="54">
        <f>-BL206</f>
        <v>-1629.4</v>
      </c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F206" s="145">
        <v>38014</v>
      </c>
      <c r="BG206" s="77" t="s">
        <v>197</v>
      </c>
      <c r="BH206" s="190">
        <f t="shared" si="19"/>
        <v>831408.33000000019</v>
      </c>
      <c r="BI206" s="75">
        <f t="shared" si="17"/>
        <v>2431072.5499999998</v>
      </c>
      <c r="BJ206" s="189"/>
      <c r="BK206" s="189"/>
      <c r="BL206" s="189">
        <v>1629.4</v>
      </c>
      <c r="BM206" s="189"/>
      <c r="BN206" s="191">
        <f t="shared" si="8"/>
        <v>3260851.48</v>
      </c>
      <c r="BO206" s="246"/>
    </row>
    <row r="207" spans="3:67" ht="15.75" hidden="1" customHeight="1">
      <c r="C207" s="45"/>
      <c r="D207" s="45"/>
      <c r="E207" s="50"/>
      <c r="F207" s="50"/>
      <c r="G207" s="45"/>
      <c r="H207" s="45"/>
      <c r="I207" s="45"/>
      <c r="J207" s="54"/>
      <c r="K207" s="51"/>
      <c r="M207" s="50"/>
      <c r="N207" s="45"/>
      <c r="O207" s="54"/>
      <c r="P207" s="50"/>
      <c r="Q207" s="54"/>
      <c r="R207" s="173"/>
      <c r="S207" s="173"/>
      <c r="T207" s="173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F207" s="145">
        <v>38016</v>
      </c>
      <c r="BG207" s="77" t="s">
        <v>194</v>
      </c>
      <c r="BH207" s="190">
        <f t="shared" si="19"/>
        <v>829778.93000000017</v>
      </c>
      <c r="BI207" s="75">
        <f t="shared" si="17"/>
        <v>2431072.5499999998</v>
      </c>
      <c r="BJ207" s="189">
        <f>9188.14/2</f>
        <v>4594.07</v>
      </c>
      <c r="BK207" s="189">
        <f>9188.14/2</f>
        <v>4594.07</v>
      </c>
      <c r="BL207" s="189"/>
      <c r="BM207" s="189"/>
      <c r="BN207" s="191">
        <f t="shared" si="8"/>
        <v>3270039.6199999996</v>
      </c>
      <c r="BO207" s="246"/>
    </row>
    <row r="208" spans="3:67" ht="15.75" hidden="1" customHeight="1">
      <c r="C208" s="45"/>
      <c r="D208" s="45"/>
      <c r="E208" s="50"/>
      <c r="F208" s="50"/>
      <c r="G208" s="45"/>
      <c r="H208" s="45"/>
      <c r="I208" s="45"/>
      <c r="J208" s="54"/>
      <c r="K208" s="51"/>
      <c r="M208" s="50"/>
      <c r="N208" s="45"/>
      <c r="O208" s="54"/>
      <c r="P208" s="50"/>
      <c r="Q208" s="54"/>
      <c r="R208" s="173"/>
      <c r="S208" s="173"/>
      <c r="T208" s="173"/>
      <c r="U208" s="54">
        <f>-BM208</f>
        <v>-16650</v>
      </c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F208" s="145">
        <v>38035</v>
      </c>
      <c r="BG208" s="77" t="s">
        <v>196</v>
      </c>
      <c r="BH208" s="190">
        <f t="shared" si="19"/>
        <v>834373.00000000012</v>
      </c>
      <c r="BI208" s="75">
        <f t="shared" si="17"/>
        <v>2435666.6199999996</v>
      </c>
      <c r="BJ208" s="189"/>
      <c r="BK208" s="189"/>
      <c r="BL208" s="189"/>
      <c r="BM208" s="189">
        <v>16650</v>
      </c>
      <c r="BN208" s="191">
        <f t="shared" si="8"/>
        <v>3253389.6199999996</v>
      </c>
      <c r="BO208" s="246"/>
    </row>
    <row r="209" spans="3:67" ht="15.75" hidden="1" customHeight="1">
      <c r="C209" s="45"/>
      <c r="D209" s="45"/>
      <c r="E209" s="50"/>
      <c r="F209" s="50"/>
      <c r="G209" s="45"/>
      <c r="H209" s="45"/>
      <c r="I209" s="45"/>
      <c r="J209" s="54"/>
      <c r="K209" s="51"/>
      <c r="M209" s="50"/>
      <c r="N209" s="51">
        <f>-BM209</f>
        <v>-23073</v>
      </c>
      <c r="O209" s="54"/>
      <c r="P209" s="50"/>
      <c r="Q209" s="54"/>
      <c r="R209" s="173"/>
      <c r="S209" s="173"/>
      <c r="T209" s="173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F209" s="145">
        <v>38035</v>
      </c>
      <c r="BG209" s="77" t="s">
        <v>198</v>
      </c>
      <c r="BH209" s="190">
        <f t="shared" si="19"/>
        <v>834373.00000000012</v>
      </c>
      <c r="BI209" s="75">
        <f t="shared" si="17"/>
        <v>2419016.6199999996</v>
      </c>
      <c r="BJ209" s="189"/>
      <c r="BK209" s="189"/>
      <c r="BL209" s="189"/>
      <c r="BM209" s="189">
        <v>23073</v>
      </c>
      <c r="BN209" s="191">
        <f t="shared" si="8"/>
        <v>3230316.6199999996</v>
      </c>
      <c r="BO209" s="246"/>
    </row>
    <row r="210" spans="3:67" ht="15.75" hidden="1" customHeight="1">
      <c r="C210" s="45"/>
      <c r="D210" s="45"/>
      <c r="E210" s="50"/>
      <c r="F210" s="50"/>
      <c r="G210" s="45"/>
      <c r="H210" s="45"/>
      <c r="I210" s="45"/>
      <c r="J210" s="54"/>
      <c r="K210" s="51"/>
      <c r="M210" s="50"/>
      <c r="N210" s="51"/>
      <c r="O210" s="54"/>
      <c r="P210" s="50"/>
      <c r="Q210" s="54"/>
      <c r="R210" s="173"/>
      <c r="S210" s="173"/>
      <c r="T210" s="173"/>
      <c r="U210" s="54">
        <f>-BM210</f>
        <v>-12758.28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F210" s="145">
        <v>38035</v>
      </c>
      <c r="BG210" s="77" t="s">
        <v>199</v>
      </c>
      <c r="BH210" s="190">
        <f t="shared" si="19"/>
        <v>834373.00000000012</v>
      </c>
      <c r="BI210" s="75">
        <f t="shared" si="17"/>
        <v>2395943.6199999996</v>
      </c>
      <c r="BJ210" s="189"/>
      <c r="BK210" s="189"/>
      <c r="BL210" s="189"/>
      <c r="BM210" s="189">
        <v>12758.28</v>
      </c>
      <c r="BN210" s="191">
        <f t="shared" si="8"/>
        <v>3217558.34</v>
      </c>
      <c r="BO210" s="246"/>
    </row>
    <row r="211" spans="3:67" ht="15.75" hidden="1" customHeight="1">
      <c r="C211" s="45"/>
      <c r="D211" s="45"/>
      <c r="E211" s="50"/>
      <c r="F211" s="50"/>
      <c r="G211" s="45"/>
      <c r="H211" s="45"/>
      <c r="I211" s="45"/>
      <c r="J211" s="54"/>
      <c r="K211" s="51"/>
      <c r="M211" s="50"/>
      <c r="N211" s="51"/>
      <c r="O211" s="54"/>
      <c r="P211" s="50"/>
      <c r="Q211" s="54"/>
      <c r="R211" s="173"/>
      <c r="S211" s="173"/>
      <c r="T211" s="173"/>
      <c r="U211" s="54"/>
      <c r="V211" s="54"/>
      <c r="W211" s="54"/>
      <c r="X211" s="54"/>
      <c r="Y211" s="54"/>
      <c r="Z211" s="54">
        <f>-BM211</f>
        <v>-2925</v>
      </c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F211" s="145">
        <v>38035</v>
      </c>
      <c r="BG211" s="77" t="s">
        <v>182</v>
      </c>
      <c r="BH211" s="190">
        <f t="shared" si="19"/>
        <v>834373.00000000012</v>
      </c>
      <c r="BI211" s="75">
        <f t="shared" si="17"/>
        <v>2383185.34</v>
      </c>
      <c r="BJ211" s="189"/>
      <c r="BK211" s="189"/>
      <c r="BL211" s="189"/>
      <c r="BM211" s="189">
        <v>2925</v>
      </c>
      <c r="BN211" s="191">
        <f t="shared" si="8"/>
        <v>3214633.34</v>
      </c>
      <c r="BO211" s="246"/>
    </row>
    <row r="212" spans="3:67" ht="15.75" hidden="1" customHeight="1">
      <c r="C212" s="45"/>
      <c r="D212" s="45"/>
      <c r="E212" s="50"/>
      <c r="F212" s="50"/>
      <c r="G212" s="45"/>
      <c r="H212" s="45"/>
      <c r="I212" s="45"/>
      <c r="J212" s="54"/>
      <c r="K212" s="51"/>
      <c r="M212" s="50"/>
      <c r="N212" s="51"/>
      <c r="O212" s="54"/>
      <c r="P212" s="50"/>
      <c r="Q212" s="54"/>
      <c r="R212" s="173"/>
      <c r="S212" s="173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F212" s="145">
        <v>38045</v>
      </c>
      <c r="BG212" s="77" t="s">
        <v>204</v>
      </c>
      <c r="BH212" s="190">
        <f t="shared" si="19"/>
        <v>834373.00000000012</v>
      </c>
      <c r="BI212" s="75">
        <f t="shared" si="17"/>
        <v>2380260.34</v>
      </c>
      <c r="BJ212" s="189">
        <f>6631.24/2</f>
        <v>3315.62</v>
      </c>
      <c r="BK212" s="189">
        <f>6631.24/2</f>
        <v>3315.62</v>
      </c>
      <c r="BL212" s="189"/>
      <c r="BM212" s="189"/>
      <c r="BN212" s="191">
        <f t="shared" si="8"/>
        <v>3221264.58</v>
      </c>
      <c r="BO212" s="246"/>
    </row>
    <row r="213" spans="3:67" ht="15.75" hidden="1" customHeight="1">
      <c r="C213" s="45"/>
      <c r="D213" s="45"/>
      <c r="E213" s="50"/>
      <c r="F213" s="50"/>
      <c r="G213" s="45"/>
      <c r="H213" s="45"/>
      <c r="I213" s="45"/>
      <c r="J213" s="54"/>
      <c r="K213" s="51"/>
      <c r="M213" s="50"/>
      <c r="N213" s="51"/>
      <c r="O213" s="54"/>
      <c r="P213" s="50"/>
      <c r="Q213" s="54"/>
      <c r="R213" s="173"/>
      <c r="S213" s="173"/>
      <c r="T213" s="54"/>
      <c r="U213" s="54"/>
      <c r="V213" s="54"/>
      <c r="W213" s="54">
        <v>-1377.23</v>
      </c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F213" s="145">
        <v>38059</v>
      </c>
      <c r="BG213" s="77" t="s">
        <v>202</v>
      </c>
      <c r="BH213" s="190">
        <f t="shared" si="19"/>
        <v>837688.62000000011</v>
      </c>
      <c r="BI213" s="75">
        <f t="shared" si="17"/>
        <v>2383575.96</v>
      </c>
      <c r="BJ213" s="189"/>
      <c r="BK213" s="189"/>
      <c r="BL213" s="189"/>
      <c r="BM213" s="189">
        <v>1377.23</v>
      </c>
      <c r="BN213" s="191">
        <f t="shared" si="8"/>
        <v>3219887.35</v>
      </c>
      <c r="BO213" s="246"/>
    </row>
    <row r="214" spans="3:67" ht="15.75" hidden="1" customHeight="1">
      <c r="C214" s="45"/>
      <c r="D214" s="45"/>
      <c r="E214" s="50"/>
      <c r="F214" s="50"/>
      <c r="G214" s="45"/>
      <c r="H214" s="45"/>
      <c r="I214" s="45"/>
      <c r="J214" s="54"/>
      <c r="K214" s="51"/>
      <c r="M214" s="50"/>
      <c r="N214" s="51"/>
      <c r="O214" s="54"/>
      <c r="P214" s="50"/>
      <c r="Q214" s="54"/>
      <c r="R214" s="173"/>
      <c r="S214" s="173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F214" s="145">
        <v>38059</v>
      </c>
      <c r="BG214" s="77" t="s">
        <v>201</v>
      </c>
      <c r="BH214" s="190">
        <f t="shared" si="19"/>
        <v>837688.62000000011</v>
      </c>
      <c r="BI214" s="75">
        <f t="shared" si="17"/>
        <v>2382198.73</v>
      </c>
      <c r="BJ214" s="189"/>
      <c r="BK214" s="189">
        <v>104950</v>
      </c>
      <c r="BL214" s="189"/>
      <c r="BM214" s="189"/>
      <c r="BN214" s="191">
        <f t="shared" si="8"/>
        <v>3324837.35</v>
      </c>
      <c r="BO214" s="246"/>
    </row>
    <row r="215" spans="3:67" ht="15.75" hidden="1" customHeight="1">
      <c r="C215" s="45"/>
      <c r="D215" s="45"/>
      <c r="E215" s="50"/>
      <c r="F215" s="50"/>
      <c r="G215" s="45"/>
      <c r="H215" s="45"/>
      <c r="I215" s="45"/>
      <c r="J215" s="54"/>
      <c r="K215" s="51"/>
      <c r="M215" s="50"/>
      <c r="N215" s="51"/>
      <c r="O215" s="54"/>
      <c r="P215" s="50"/>
      <c r="Q215" s="54"/>
      <c r="R215" s="173"/>
      <c r="S215" s="173"/>
      <c r="T215" s="54"/>
      <c r="U215" s="54">
        <f>-BM215</f>
        <v>-19854</v>
      </c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F215" s="145">
        <v>38062</v>
      </c>
      <c r="BG215" s="77" t="s">
        <v>168</v>
      </c>
      <c r="BH215" s="190">
        <f t="shared" si="19"/>
        <v>837688.62000000011</v>
      </c>
      <c r="BI215" s="75">
        <f>SUM(BI214+BK214-BM214)</f>
        <v>2487148.73</v>
      </c>
      <c r="BJ215" s="189"/>
      <c r="BK215" s="189"/>
      <c r="BL215" s="189"/>
      <c r="BM215" s="189">
        <v>19854</v>
      </c>
      <c r="BN215" s="191">
        <f>SUM(BH215+BI215+BJ215+BK215-BL215-BM215)</f>
        <v>3304983.35</v>
      </c>
      <c r="BO215" s="246"/>
    </row>
    <row r="216" spans="3:67" ht="15.75" hidden="1" customHeight="1">
      <c r="C216" s="45"/>
      <c r="D216" s="45"/>
      <c r="E216" s="50"/>
      <c r="F216" s="50"/>
      <c r="G216" s="45"/>
      <c r="H216" s="45"/>
      <c r="I216" s="45"/>
      <c r="J216" s="54"/>
      <c r="K216" s="51"/>
      <c r="M216" s="50"/>
      <c r="N216" s="51"/>
      <c r="O216" s="54"/>
      <c r="P216" s="50"/>
      <c r="Q216" s="54"/>
      <c r="R216" s="173"/>
      <c r="S216" s="173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F216" s="145">
        <v>38076</v>
      </c>
      <c r="BG216" s="77" t="s">
        <v>205</v>
      </c>
      <c r="BH216" s="190">
        <f t="shared" si="19"/>
        <v>837688.62000000011</v>
      </c>
      <c r="BI216" s="75">
        <f>SUM(BI215+BK215-BM215)</f>
        <v>2467294.73</v>
      </c>
      <c r="BJ216" s="189">
        <f>6838.28/2</f>
        <v>3419.14</v>
      </c>
      <c r="BK216" s="189">
        <f>6838.28/2</f>
        <v>3419.14</v>
      </c>
      <c r="BL216" s="189"/>
      <c r="BM216" s="189"/>
      <c r="BN216" s="191">
        <f>SUM(BH216+BI216+BJ216+BK216-BL216-BM216)</f>
        <v>3311821.6300000004</v>
      </c>
      <c r="BO216" s="246"/>
    </row>
    <row r="217" spans="3:67" ht="15.75" hidden="1" customHeight="1">
      <c r="C217" s="45"/>
      <c r="D217" s="45"/>
      <c r="E217" s="50"/>
      <c r="F217" s="50"/>
      <c r="G217" s="45"/>
      <c r="H217" s="45"/>
      <c r="I217" s="45"/>
      <c r="J217" s="54"/>
      <c r="K217" s="51"/>
      <c r="M217" s="50"/>
      <c r="N217" s="51"/>
      <c r="O217" s="54"/>
      <c r="P217" s="50"/>
      <c r="Q217" s="54"/>
      <c r="R217" s="173"/>
      <c r="S217" s="173"/>
      <c r="T217" s="54"/>
      <c r="U217" s="54"/>
      <c r="V217" s="54"/>
      <c r="W217" s="54">
        <v>-2520</v>
      </c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F217" s="145">
        <v>38077</v>
      </c>
      <c r="BG217" s="77" t="s">
        <v>202</v>
      </c>
      <c r="BH217" s="190">
        <f t="shared" si="19"/>
        <v>841107.76000000013</v>
      </c>
      <c r="BI217" s="75">
        <f>SUM(BI216+BK216-BM216)</f>
        <v>2470713.87</v>
      </c>
      <c r="BJ217" s="189"/>
      <c r="BK217" s="189"/>
      <c r="BL217" s="189"/>
      <c r="BM217" s="189">
        <v>2520</v>
      </c>
      <c r="BN217" s="191">
        <f t="shared" ref="BN217:BN463" si="20">SUM(BH217+BI217+BJ217+BK217-BL217-BM217)</f>
        <v>3309301.6300000004</v>
      </c>
      <c r="BO217" s="246"/>
    </row>
    <row r="218" spans="3:67" ht="15.75" hidden="1" customHeight="1">
      <c r="C218" s="45"/>
      <c r="D218" s="45"/>
      <c r="E218" s="50"/>
      <c r="F218" s="50"/>
      <c r="G218" s="45"/>
      <c r="H218" s="45"/>
      <c r="I218" s="45"/>
      <c r="J218" s="54"/>
      <c r="K218" s="51"/>
      <c r="M218" s="50"/>
      <c r="N218" s="51"/>
      <c r="O218" s="54"/>
      <c r="P218" s="50"/>
      <c r="Q218" s="54"/>
      <c r="R218" s="173"/>
      <c r="S218" s="173"/>
      <c r="T218" s="54"/>
      <c r="U218" s="54"/>
      <c r="V218" s="54"/>
      <c r="W218" s="54"/>
      <c r="X218" s="54"/>
      <c r="Y218" s="54"/>
      <c r="Z218" s="54">
        <f>-BM218</f>
        <v>-500</v>
      </c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F218" s="145">
        <v>38077</v>
      </c>
      <c r="BG218" s="77" t="s">
        <v>207</v>
      </c>
      <c r="BH218" s="190">
        <f t="shared" si="19"/>
        <v>841107.76000000013</v>
      </c>
      <c r="BI218" s="75">
        <f t="shared" ref="BI218:BI286" si="21">SUM(BI217+BK217-BM217)</f>
        <v>2468193.87</v>
      </c>
      <c r="BJ218" s="189"/>
      <c r="BK218" s="189"/>
      <c r="BL218" s="189"/>
      <c r="BM218" s="189">
        <v>500</v>
      </c>
      <c r="BN218" s="191">
        <f t="shared" si="20"/>
        <v>3308801.6300000004</v>
      </c>
      <c r="BO218" s="246"/>
    </row>
    <row r="219" spans="3:67" ht="15.75" hidden="1" customHeight="1">
      <c r="C219" s="45"/>
      <c r="D219" s="45"/>
      <c r="E219" s="50"/>
      <c r="F219" s="50"/>
      <c r="G219" s="45"/>
      <c r="H219" s="45"/>
      <c r="I219" s="45"/>
      <c r="J219" s="54"/>
      <c r="K219" s="51"/>
      <c r="M219" s="50"/>
      <c r="N219" s="51"/>
      <c r="O219" s="54"/>
      <c r="P219" s="50"/>
      <c r="Q219" s="54"/>
      <c r="R219" s="173"/>
      <c r="S219" s="54">
        <f>-BM219</f>
        <v>-7121.2</v>
      </c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F219" s="145">
        <v>38077</v>
      </c>
      <c r="BG219" s="77" t="s">
        <v>210</v>
      </c>
      <c r="BH219" s="190">
        <f t="shared" si="19"/>
        <v>841107.76000000013</v>
      </c>
      <c r="BI219" s="75">
        <f t="shared" si="21"/>
        <v>2467693.87</v>
      </c>
      <c r="BJ219" s="189"/>
      <c r="BK219" s="189"/>
      <c r="BL219" s="189"/>
      <c r="BM219" s="189">
        <v>7121.2</v>
      </c>
      <c r="BN219" s="191">
        <f t="shared" si="20"/>
        <v>3301680.43</v>
      </c>
      <c r="BO219" s="246"/>
    </row>
    <row r="220" spans="3:67" ht="15.75" hidden="1" customHeight="1">
      <c r="C220" s="45"/>
      <c r="D220" s="45"/>
      <c r="E220" s="50"/>
      <c r="F220" s="50"/>
      <c r="G220" s="45"/>
      <c r="H220" s="45"/>
      <c r="I220" s="45"/>
      <c r="J220" s="54"/>
      <c r="K220" s="51"/>
      <c r="M220" s="50"/>
      <c r="N220" s="51"/>
      <c r="O220" s="54"/>
      <c r="P220" s="50"/>
      <c r="Q220" s="54"/>
      <c r="R220" s="173"/>
      <c r="S220" s="173"/>
      <c r="T220" s="54"/>
      <c r="U220" s="54">
        <f>-BM220</f>
        <v>-4945</v>
      </c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F220" s="145">
        <v>38092</v>
      </c>
      <c r="BG220" s="77" t="s">
        <v>168</v>
      </c>
      <c r="BH220" s="190">
        <f t="shared" si="19"/>
        <v>841107.76000000013</v>
      </c>
      <c r="BI220" s="75">
        <f t="shared" si="21"/>
        <v>2460572.67</v>
      </c>
      <c r="BJ220" s="189"/>
      <c r="BK220" s="189"/>
      <c r="BL220" s="189"/>
      <c r="BM220" s="189">
        <v>4945</v>
      </c>
      <c r="BN220" s="191">
        <f t="shared" si="20"/>
        <v>3296735.43</v>
      </c>
      <c r="BO220" s="246"/>
    </row>
    <row r="221" spans="3:67" ht="15.75" hidden="1" customHeight="1">
      <c r="C221" s="45"/>
      <c r="D221" s="45"/>
      <c r="E221" s="50"/>
      <c r="F221" s="50"/>
      <c r="G221" s="45"/>
      <c r="H221" s="45"/>
      <c r="I221" s="45"/>
      <c r="J221" s="54"/>
      <c r="K221" s="51"/>
      <c r="M221" s="50"/>
      <c r="N221" s="51"/>
      <c r="O221" s="54"/>
      <c r="P221" s="50"/>
      <c r="Q221" s="54"/>
      <c r="R221" s="173"/>
      <c r="S221" s="173"/>
      <c r="T221" s="173"/>
      <c r="U221" s="54">
        <f>-BM221</f>
        <v>-8665</v>
      </c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F221" s="145">
        <v>38092</v>
      </c>
      <c r="BG221" s="77" t="s">
        <v>168</v>
      </c>
      <c r="BH221" s="190">
        <f t="shared" si="19"/>
        <v>841107.76000000013</v>
      </c>
      <c r="BI221" s="75">
        <f t="shared" si="21"/>
        <v>2455627.67</v>
      </c>
      <c r="BJ221" s="189"/>
      <c r="BK221" s="189"/>
      <c r="BL221" s="189"/>
      <c r="BM221" s="189">
        <v>8665</v>
      </c>
      <c r="BN221" s="191">
        <f t="shared" si="20"/>
        <v>3288070.43</v>
      </c>
      <c r="BO221" s="246"/>
    </row>
    <row r="222" spans="3:67" ht="15.75" hidden="1" customHeight="1">
      <c r="C222" s="45"/>
      <c r="D222" s="45"/>
      <c r="E222" s="50"/>
      <c r="F222" s="50"/>
      <c r="G222" s="45"/>
      <c r="H222" s="45"/>
      <c r="I222" s="45"/>
      <c r="J222" s="54"/>
      <c r="K222" s="51"/>
      <c r="M222" s="50"/>
      <c r="N222" s="51"/>
      <c r="O222" s="54"/>
      <c r="P222" s="50"/>
      <c r="Q222" s="54"/>
      <c r="R222" s="173"/>
      <c r="S222" s="173"/>
      <c r="T222" s="17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F222" s="145">
        <v>38098</v>
      </c>
      <c r="BG222" s="77" t="s">
        <v>212</v>
      </c>
      <c r="BH222" s="190">
        <f t="shared" si="19"/>
        <v>841107.76000000013</v>
      </c>
      <c r="BI222" s="75">
        <f t="shared" si="21"/>
        <v>2446962.67</v>
      </c>
      <c r="BJ222" s="189">
        <v>15410</v>
      </c>
      <c r="BK222" s="189"/>
      <c r="BL222" s="189"/>
      <c r="BM222" s="189"/>
      <c r="BN222" s="191">
        <f t="shared" si="20"/>
        <v>3303480.43</v>
      </c>
      <c r="BO222" s="246"/>
    </row>
    <row r="223" spans="3:67" ht="15.75" hidden="1" customHeight="1">
      <c r="C223" s="45"/>
      <c r="D223" s="45"/>
      <c r="E223" s="50"/>
      <c r="F223" s="50"/>
      <c r="G223" s="45"/>
      <c r="H223" s="45"/>
      <c r="I223" s="45"/>
      <c r="J223" s="54"/>
      <c r="K223" s="51"/>
      <c r="M223" s="50"/>
      <c r="N223" s="51"/>
      <c r="O223" s="54"/>
      <c r="P223" s="50"/>
      <c r="Q223" s="54"/>
      <c r="R223" s="173"/>
      <c r="S223" s="173"/>
      <c r="T223" s="173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F223" s="145">
        <v>38098</v>
      </c>
      <c r="BG223" s="77" t="s">
        <v>213</v>
      </c>
      <c r="BH223" s="190">
        <f t="shared" si="19"/>
        <v>856517.76000000013</v>
      </c>
      <c r="BI223" s="75">
        <f t="shared" si="21"/>
        <v>2446962.67</v>
      </c>
      <c r="BJ223" s="189">
        <v>21256.080000000002</v>
      </c>
      <c r="BK223" s="189"/>
      <c r="BL223" s="189"/>
      <c r="BM223" s="189"/>
      <c r="BN223" s="191">
        <f t="shared" si="20"/>
        <v>3324736.5100000002</v>
      </c>
      <c r="BO223" s="246"/>
    </row>
    <row r="224" spans="3:67" ht="15.75" hidden="1" customHeight="1">
      <c r="C224" s="45"/>
      <c r="D224" s="45"/>
      <c r="E224" s="50"/>
      <c r="F224" s="50"/>
      <c r="G224" s="45"/>
      <c r="H224" s="45"/>
      <c r="I224" s="45"/>
      <c r="J224" s="54"/>
      <c r="K224" s="51"/>
      <c r="M224" s="50"/>
      <c r="N224" s="51"/>
      <c r="O224" s="54"/>
      <c r="P224" s="50"/>
      <c r="Q224" s="54"/>
      <c r="R224" s="173"/>
      <c r="S224" s="173"/>
      <c r="T224" s="173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F224" s="145">
        <v>38098</v>
      </c>
      <c r="BG224" s="77" t="s">
        <v>214</v>
      </c>
      <c r="BH224" s="190">
        <f t="shared" si="19"/>
        <v>877773.84000000008</v>
      </c>
      <c r="BI224" s="75">
        <f t="shared" si="21"/>
        <v>2446962.67</v>
      </c>
      <c r="BJ224" s="189"/>
      <c r="BK224" s="189">
        <v>1400</v>
      </c>
      <c r="BL224" s="189"/>
      <c r="BM224" s="189"/>
      <c r="BN224" s="191">
        <f t="shared" si="20"/>
        <v>3326136.51</v>
      </c>
      <c r="BO224" s="246"/>
    </row>
    <row r="225" spans="3:67" ht="15.75" hidden="1" customHeight="1">
      <c r="C225" s="45"/>
      <c r="D225" s="45"/>
      <c r="E225" s="50"/>
      <c r="F225" s="50"/>
      <c r="G225" s="45"/>
      <c r="H225" s="45"/>
      <c r="I225" s="45"/>
      <c r="J225" s="54"/>
      <c r="K225" s="51"/>
      <c r="M225" s="50"/>
      <c r="N225" s="51"/>
      <c r="O225" s="54"/>
      <c r="P225" s="50"/>
      <c r="Q225" s="54"/>
      <c r="R225" s="173"/>
      <c r="S225" s="54"/>
      <c r="T225" s="54"/>
      <c r="U225" s="54"/>
      <c r="V225" s="54"/>
      <c r="W225" s="54"/>
      <c r="X225" s="54">
        <f>-BM225</f>
        <v>-1800</v>
      </c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F225" s="145">
        <v>38101</v>
      </c>
      <c r="BG225" s="77" t="s">
        <v>215</v>
      </c>
      <c r="BH225" s="190">
        <f t="shared" si="19"/>
        <v>877773.84000000008</v>
      </c>
      <c r="BI225" s="75">
        <f t="shared" si="21"/>
        <v>2448362.67</v>
      </c>
      <c r="BJ225" s="189"/>
      <c r="BK225" s="189"/>
      <c r="BL225" s="189"/>
      <c r="BM225" s="189">
        <v>1800</v>
      </c>
      <c r="BN225" s="191">
        <f t="shared" si="20"/>
        <v>3324336.51</v>
      </c>
      <c r="BO225" s="246"/>
    </row>
    <row r="226" spans="3:67" ht="15.75" hidden="1" customHeight="1">
      <c r="C226" s="45"/>
      <c r="D226" s="45"/>
      <c r="E226" s="50"/>
      <c r="F226" s="50"/>
      <c r="G226" s="45"/>
      <c r="H226" s="45"/>
      <c r="I226" s="45"/>
      <c r="J226" s="54"/>
      <c r="K226" s="51"/>
      <c r="M226" s="50"/>
      <c r="N226" s="51"/>
      <c r="O226" s="54"/>
      <c r="P226" s="50"/>
      <c r="Q226" s="54"/>
      <c r="R226" s="173"/>
      <c r="S226" s="54"/>
      <c r="T226" s="54">
        <f>-BM226</f>
        <v>-622.65</v>
      </c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F226" s="145">
        <v>38101</v>
      </c>
      <c r="BG226" s="77" t="s">
        <v>217</v>
      </c>
      <c r="BH226" s="190">
        <f t="shared" si="19"/>
        <v>877773.84000000008</v>
      </c>
      <c r="BI226" s="75">
        <f t="shared" si="21"/>
        <v>2446562.67</v>
      </c>
      <c r="BJ226" s="189"/>
      <c r="BK226" s="189"/>
      <c r="BL226" s="189"/>
      <c r="BM226" s="189">
        <v>622.65</v>
      </c>
      <c r="BN226" s="191">
        <f t="shared" si="20"/>
        <v>3323713.86</v>
      </c>
      <c r="BO226" s="246"/>
    </row>
    <row r="227" spans="3:67" ht="15.75" hidden="1" customHeight="1">
      <c r="C227" s="45"/>
      <c r="D227" s="45"/>
      <c r="E227" s="50"/>
      <c r="F227" s="50"/>
      <c r="G227" s="45"/>
      <c r="H227" s="45"/>
      <c r="I227" s="45"/>
      <c r="J227" s="54"/>
      <c r="K227" s="51"/>
      <c r="M227" s="50"/>
      <c r="N227" s="51"/>
      <c r="O227" s="54"/>
      <c r="P227" s="50"/>
      <c r="Q227" s="54"/>
      <c r="R227" s="173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F227" s="145">
        <v>38106</v>
      </c>
      <c r="BG227" s="77" t="s">
        <v>220</v>
      </c>
      <c r="BH227" s="190">
        <f t="shared" si="19"/>
        <v>877773.84000000008</v>
      </c>
      <c r="BI227" s="75">
        <f t="shared" si="21"/>
        <v>2445940.02</v>
      </c>
      <c r="BJ227" s="189">
        <f>5434.23/2</f>
        <v>2717.1149999999998</v>
      </c>
      <c r="BK227" s="189">
        <f>5434.23/2</f>
        <v>2717.1149999999998</v>
      </c>
      <c r="BL227" s="189"/>
      <c r="BM227" s="189"/>
      <c r="BN227" s="191">
        <f t="shared" si="20"/>
        <v>3329148.0900000008</v>
      </c>
      <c r="BO227" s="246"/>
    </row>
    <row r="228" spans="3:67" ht="15.75" hidden="1" customHeight="1">
      <c r="C228" s="45"/>
      <c r="D228" s="45"/>
      <c r="E228" s="50"/>
      <c r="F228" s="50"/>
      <c r="G228" s="45"/>
      <c r="H228" s="45"/>
      <c r="I228" s="45"/>
      <c r="J228" s="54"/>
      <c r="K228" s="51"/>
      <c r="M228" s="50"/>
      <c r="N228" s="51"/>
      <c r="O228" s="54"/>
      <c r="P228" s="50"/>
      <c r="Q228" s="54"/>
      <c r="R228" s="173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F228" s="145">
        <v>38112</v>
      </c>
      <c r="BG228" s="77" t="s">
        <v>219</v>
      </c>
      <c r="BH228" s="190">
        <f t="shared" si="19"/>
        <v>880490.95500000007</v>
      </c>
      <c r="BI228" s="75">
        <f t="shared" si="21"/>
        <v>2448657.1350000002</v>
      </c>
      <c r="BJ228" s="189"/>
      <c r="BK228" s="189">
        <v>3034.25</v>
      </c>
      <c r="BL228" s="189"/>
      <c r="BM228" s="189"/>
      <c r="BN228" s="191">
        <f t="shared" si="20"/>
        <v>3332182.3400000003</v>
      </c>
      <c r="BO228" s="246"/>
    </row>
    <row r="229" spans="3:67" ht="15.75" hidden="1" customHeight="1">
      <c r="C229" s="45"/>
      <c r="D229" s="45"/>
      <c r="E229" s="50"/>
      <c r="F229" s="50"/>
      <c r="G229" s="45"/>
      <c r="H229" s="45"/>
      <c r="I229" s="45"/>
      <c r="J229" s="54"/>
      <c r="K229" s="51"/>
      <c r="M229" s="50"/>
      <c r="N229" s="51"/>
      <c r="O229" s="54"/>
      <c r="P229" s="50"/>
      <c r="Q229" s="54"/>
      <c r="R229" s="173"/>
      <c r="S229" s="54"/>
      <c r="T229" s="54"/>
      <c r="U229" s="54"/>
      <c r="V229" s="54">
        <f>-BM229</f>
        <v>-23519</v>
      </c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F229" s="145">
        <v>38112</v>
      </c>
      <c r="BG229" s="77" t="s">
        <v>185</v>
      </c>
      <c r="BH229" s="190">
        <f t="shared" si="19"/>
        <v>880490.95500000007</v>
      </c>
      <c r="BI229" s="75">
        <f t="shared" si="21"/>
        <v>2451691.3850000002</v>
      </c>
      <c r="BJ229" s="189"/>
      <c r="BK229" s="189"/>
      <c r="BL229" s="189"/>
      <c r="BM229" s="189">
        <v>23519</v>
      </c>
      <c r="BN229" s="191">
        <f t="shared" si="20"/>
        <v>3308663.3400000003</v>
      </c>
      <c r="BO229" s="246"/>
    </row>
    <row r="230" spans="3:67" ht="15.75" hidden="1" customHeight="1">
      <c r="C230" s="45"/>
      <c r="D230" s="45"/>
      <c r="E230" s="50"/>
      <c r="F230" s="50"/>
      <c r="G230" s="45"/>
      <c r="H230" s="45"/>
      <c r="I230" s="45"/>
      <c r="J230" s="54"/>
      <c r="K230" s="51"/>
      <c r="M230" s="50"/>
      <c r="N230" s="51"/>
      <c r="O230" s="54"/>
      <c r="P230" s="50"/>
      <c r="Q230" s="54"/>
      <c r="R230" s="173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F230" s="145">
        <v>38120</v>
      </c>
      <c r="BG230" s="77" t="s">
        <v>190</v>
      </c>
      <c r="BH230" s="190">
        <f t="shared" si="19"/>
        <v>880490.95500000007</v>
      </c>
      <c r="BI230" s="75">
        <f t="shared" si="21"/>
        <v>2428172.3850000002</v>
      </c>
      <c r="BJ230" s="189">
        <v>7274.66</v>
      </c>
      <c r="BK230" s="189"/>
      <c r="BL230" s="189"/>
      <c r="BM230" s="189"/>
      <c r="BN230" s="191">
        <f t="shared" si="20"/>
        <v>3315938.0000000005</v>
      </c>
      <c r="BO230" s="246"/>
    </row>
    <row r="231" spans="3:67" ht="15.75" hidden="1" customHeight="1">
      <c r="C231" s="45"/>
      <c r="D231" s="45"/>
      <c r="E231" s="50"/>
      <c r="F231" s="50"/>
      <c r="G231" s="45"/>
      <c r="H231" s="45"/>
      <c r="I231" s="45"/>
      <c r="J231" s="54"/>
      <c r="K231" s="51"/>
      <c r="M231" s="50"/>
      <c r="N231" s="51"/>
      <c r="O231" s="54"/>
      <c r="P231" s="50"/>
      <c r="Q231" s="54"/>
      <c r="R231" s="173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F231" s="145">
        <v>38120</v>
      </c>
      <c r="BG231" s="77" t="s">
        <v>219</v>
      </c>
      <c r="BH231" s="190">
        <f t="shared" si="19"/>
        <v>887765.61500000011</v>
      </c>
      <c r="BI231" s="75">
        <f t="shared" si="21"/>
        <v>2428172.3850000002</v>
      </c>
      <c r="BJ231" s="189"/>
      <c r="BK231" s="189">
        <v>57</v>
      </c>
      <c r="BL231" s="189"/>
      <c r="BM231" s="189"/>
      <c r="BN231" s="191">
        <f t="shared" si="20"/>
        <v>3315995.0000000005</v>
      </c>
      <c r="BO231" s="246"/>
    </row>
    <row r="232" spans="3:67" ht="15.75" hidden="1" customHeight="1">
      <c r="C232" s="45"/>
      <c r="D232" s="45"/>
      <c r="E232" s="50"/>
      <c r="F232" s="50"/>
      <c r="G232" s="45"/>
      <c r="H232" s="45"/>
      <c r="I232" s="45"/>
      <c r="J232" s="54"/>
      <c r="K232" s="51"/>
      <c r="M232" s="50"/>
      <c r="N232" s="51"/>
      <c r="O232" s="54"/>
      <c r="P232" s="50"/>
      <c r="Q232" s="54"/>
      <c r="R232" s="173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F232" s="145">
        <v>38120</v>
      </c>
      <c r="BG232" s="77" t="s">
        <v>214</v>
      </c>
      <c r="BH232" s="190">
        <f t="shared" si="19"/>
        <v>887765.61500000011</v>
      </c>
      <c r="BI232" s="75">
        <f t="shared" si="21"/>
        <v>2428229.3850000002</v>
      </c>
      <c r="BJ232" s="189"/>
      <c r="BK232" s="189">
        <v>450</v>
      </c>
      <c r="BL232" s="189"/>
      <c r="BM232" s="189"/>
      <c r="BN232" s="191">
        <f t="shared" si="20"/>
        <v>3316445.0000000005</v>
      </c>
      <c r="BO232" s="246"/>
    </row>
    <row r="233" spans="3:67" ht="15.75" hidden="1" customHeight="1">
      <c r="C233" s="45"/>
      <c r="D233" s="45"/>
      <c r="E233" s="50"/>
      <c r="F233" s="50"/>
      <c r="G233" s="45"/>
      <c r="H233" s="45"/>
      <c r="I233" s="45"/>
      <c r="J233" s="54"/>
      <c r="K233" s="51"/>
      <c r="M233" s="50"/>
      <c r="N233" s="51"/>
      <c r="O233" s="54"/>
      <c r="P233" s="50"/>
      <c r="Q233" s="54"/>
      <c r="R233" s="173"/>
      <c r="S233" s="54"/>
      <c r="T233" s="54"/>
      <c r="U233" s="54"/>
      <c r="V233" s="54"/>
      <c r="W233" s="54">
        <f>-BM233</f>
        <v>-700</v>
      </c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F233" s="145">
        <v>38133</v>
      </c>
      <c r="BG233" s="77" t="s">
        <v>202</v>
      </c>
      <c r="BH233" s="190">
        <f t="shared" si="19"/>
        <v>887765.61500000011</v>
      </c>
      <c r="BI233" s="75">
        <f t="shared" si="21"/>
        <v>2428679.3850000002</v>
      </c>
      <c r="BJ233" s="189"/>
      <c r="BK233" s="189"/>
      <c r="BL233" s="189"/>
      <c r="BM233" s="189">
        <v>700</v>
      </c>
      <c r="BN233" s="191">
        <f t="shared" si="20"/>
        <v>3315745.0000000005</v>
      </c>
      <c r="BO233" s="246"/>
    </row>
    <row r="234" spans="3:67" ht="15.75" hidden="1" customHeight="1">
      <c r="C234" s="45"/>
      <c r="D234" s="45"/>
      <c r="E234" s="50"/>
      <c r="F234" s="50"/>
      <c r="G234" s="45"/>
      <c r="H234" s="45"/>
      <c r="I234" s="45"/>
      <c r="J234" s="54"/>
      <c r="K234" s="51"/>
      <c r="M234" s="50"/>
      <c r="N234" s="51"/>
      <c r="O234" s="54"/>
      <c r="P234" s="50"/>
      <c r="Q234" s="54"/>
      <c r="R234" s="173"/>
      <c r="S234" s="54">
        <f>-BM234</f>
        <v>-6489.26</v>
      </c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F234" s="145">
        <v>38133</v>
      </c>
      <c r="BG234" s="77" t="s">
        <v>210</v>
      </c>
      <c r="BH234" s="190">
        <f t="shared" si="19"/>
        <v>887765.61500000011</v>
      </c>
      <c r="BI234" s="75">
        <f t="shared" si="21"/>
        <v>2427979.3850000002</v>
      </c>
      <c r="BJ234" s="189"/>
      <c r="BK234" s="189"/>
      <c r="BL234" s="189"/>
      <c r="BM234" s="189">
        <v>6489.26</v>
      </c>
      <c r="BN234" s="191">
        <f t="shared" si="20"/>
        <v>3309255.7400000007</v>
      </c>
      <c r="BO234" s="246"/>
    </row>
    <row r="235" spans="3:67" ht="15.75" hidden="1" customHeight="1">
      <c r="C235" s="45"/>
      <c r="D235" s="45"/>
      <c r="E235" s="50"/>
      <c r="F235" s="50"/>
      <c r="G235" s="45"/>
      <c r="H235" s="45"/>
      <c r="I235" s="45"/>
      <c r="J235" s="54"/>
      <c r="K235" s="51"/>
      <c r="M235" s="50"/>
      <c r="N235" s="51"/>
      <c r="O235" s="54"/>
      <c r="P235" s="50"/>
      <c r="Q235" s="54"/>
      <c r="R235" s="173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F235" s="145">
        <v>38137</v>
      </c>
      <c r="BG235" s="77" t="s">
        <v>221</v>
      </c>
      <c r="BH235" s="190">
        <f t="shared" si="19"/>
        <v>887765.61500000011</v>
      </c>
      <c r="BI235" s="75">
        <f t="shared" si="21"/>
        <v>2421490.1250000005</v>
      </c>
      <c r="BJ235" s="189">
        <f>4985.73/2</f>
        <v>2492.8649999999998</v>
      </c>
      <c r="BK235" s="189">
        <f>4985.73/2</f>
        <v>2492.8649999999998</v>
      </c>
      <c r="BL235" s="189"/>
      <c r="BM235" s="189"/>
      <c r="BN235" s="191">
        <f t="shared" si="20"/>
        <v>3314241.4700000011</v>
      </c>
      <c r="BO235" s="246"/>
    </row>
    <row r="236" spans="3:67" ht="15.75" hidden="1" customHeight="1">
      <c r="C236" s="45"/>
      <c r="D236" s="45"/>
      <c r="E236" s="50"/>
      <c r="F236" s="50"/>
      <c r="G236" s="45"/>
      <c r="H236" s="45"/>
      <c r="I236" s="45"/>
      <c r="J236" s="54"/>
      <c r="K236" s="51"/>
      <c r="M236" s="50"/>
      <c r="N236" s="51"/>
      <c r="O236" s="54"/>
      <c r="P236" s="50"/>
      <c r="Q236" s="54"/>
      <c r="R236" s="173"/>
      <c r="S236" s="54"/>
      <c r="T236" s="54"/>
      <c r="U236" s="54"/>
      <c r="V236" s="54"/>
      <c r="W236" s="54"/>
      <c r="X236" s="54"/>
      <c r="Y236" s="54"/>
      <c r="Z236" s="54">
        <f>-BM236</f>
        <v>-2144</v>
      </c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F236" s="145">
        <v>38142</v>
      </c>
      <c r="BG236" s="77" t="s">
        <v>218</v>
      </c>
      <c r="BH236" s="190">
        <f t="shared" si="19"/>
        <v>890258.4800000001</v>
      </c>
      <c r="BI236" s="75">
        <f t="shared" si="21"/>
        <v>2423982.9900000007</v>
      </c>
      <c r="BJ236" s="189"/>
      <c r="BK236" s="189"/>
      <c r="BL236" s="189"/>
      <c r="BM236" s="189">
        <v>2144</v>
      </c>
      <c r="BN236" s="191">
        <f t="shared" si="20"/>
        <v>3312097.4700000007</v>
      </c>
      <c r="BO236" s="246"/>
    </row>
    <row r="237" spans="3:67" ht="15.75" hidden="1" customHeight="1">
      <c r="C237" s="45"/>
      <c r="D237" s="45"/>
      <c r="E237" s="50"/>
      <c r="F237" s="50"/>
      <c r="G237" s="45"/>
      <c r="H237" s="45"/>
      <c r="I237" s="45"/>
      <c r="J237" s="54"/>
      <c r="K237" s="51"/>
      <c r="M237" s="50"/>
      <c r="N237" s="51"/>
      <c r="O237" s="54"/>
      <c r="P237" s="50"/>
      <c r="Q237" s="54"/>
      <c r="R237" s="173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F237" s="145">
        <v>38154</v>
      </c>
      <c r="BG237" s="77" t="s">
        <v>219</v>
      </c>
      <c r="BH237" s="190">
        <f t="shared" ref="BH237:BH268" si="22">SUM(BH236+BJ236-BL236)</f>
        <v>890258.4800000001</v>
      </c>
      <c r="BI237" s="75">
        <f t="shared" si="21"/>
        <v>2421838.9900000007</v>
      </c>
      <c r="BJ237" s="189"/>
      <c r="BK237" s="189">
        <v>230.75</v>
      </c>
      <c r="BL237" s="189"/>
      <c r="BM237" s="189"/>
      <c r="BN237" s="191">
        <f t="shared" si="20"/>
        <v>3312328.2200000007</v>
      </c>
      <c r="BO237" s="246"/>
    </row>
    <row r="238" spans="3:67" ht="15.75" hidden="1" customHeight="1">
      <c r="C238" s="45"/>
      <c r="D238" s="45"/>
      <c r="E238" s="50"/>
      <c r="F238" s="50"/>
      <c r="G238" s="45"/>
      <c r="H238" s="45"/>
      <c r="I238" s="45"/>
      <c r="J238" s="54"/>
      <c r="K238" s="51"/>
      <c r="M238" s="50"/>
      <c r="N238" s="51"/>
      <c r="O238" s="54"/>
      <c r="P238" s="50"/>
      <c r="Q238" s="54"/>
      <c r="R238" s="173"/>
      <c r="S238" s="173"/>
      <c r="T238" s="173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F238" s="145">
        <v>38160</v>
      </c>
      <c r="BG238" s="77" t="s">
        <v>219</v>
      </c>
      <c r="BH238" s="190">
        <f t="shared" si="22"/>
        <v>890258.4800000001</v>
      </c>
      <c r="BI238" s="75">
        <f t="shared" si="21"/>
        <v>2422069.7400000007</v>
      </c>
      <c r="BJ238" s="189"/>
      <c r="BK238" s="189">
        <v>667.15</v>
      </c>
      <c r="BL238" s="189"/>
      <c r="BM238" s="189"/>
      <c r="BN238" s="191">
        <f t="shared" si="20"/>
        <v>3312995.3700000006</v>
      </c>
      <c r="BO238" s="246"/>
    </row>
    <row r="239" spans="3:67" ht="15.75" hidden="1" customHeight="1">
      <c r="C239" s="45"/>
      <c r="D239" s="45"/>
      <c r="E239" s="50"/>
      <c r="F239" s="50"/>
      <c r="G239" s="45"/>
      <c r="H239" s="45"/>
      <c r="I239" s="45"/>
      <c r="J239" s="54"/>
      <c r="K239" s="51"/>
      <c r="M239" s="50"/>
      <c r="N239" s="51"/>
      <c r="O239" s="54"/>
      <c r="P239" s="50"/>
      <c r="Q239" s="54"/>
      <c r="R239" s="173"/>
      <c r="S239" s="173"/>
      <c r="T239" s="173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F239" s="145">
        <v>38162</v>
      </c>
      <c r="BG239" s="77" t="s">
        <v>219</v>
      </c>
      <c r="BH239" s="190">
        <f t="shared" si="22"/>
        <v>890258.4800000001</v>
      </c>
      <c r="BI239" s="75">
        <f t="shared" si="21"/>
        <v>2422736.8900000006</v>
      </c>
      <c r="BJ239" s="189"/>
      <c r="BK239" s="189">
        <v>935.8</v>
      </c>
      <c r="BL239" s="189"/>
      <c r="BM239" s="189"/>
      <c r="BN239" s="191">
        <f t="shared" si="20"/>
        <v>3313931.1700000004</v>
      </c>
      <c r="BO239" s="246"/>
    </row>
    <row r="240" spans="3:67" ht="15.75" hidden="1" customHeight="1">
      <c r="C240" s="45"/>
      <c r="D240" s="45"/>
      <c r="E240" s="50"/>
      <c r="F240" s="50"/>
      <c r="G240" s="45"/>
      <c r="H240" s="45"/>
      <c r="I240" s="45"/>
      <c r="J240" s="54"/>
      <c r="K240" s="51"/>
      <c r="M240" s="50"/>
      <c r="N240" s="51"/>
      <c r="O240" s="54"/>
      <c r="P240" s="50"/>
      <c r="Q240" s="54"/>
      <c r="R240" s="173"/>
      <c r="S240" s="173"/>
      <c r="T240" s="173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F240" s="145">
        <v>38167</v>
      </c>
      <c r="BG240" s="77" t="s">
        <v>219</v>
      </c>
      <c r="BH240" s="190">
        <f t="shared" si="22"/>
        <v>890258.4800000001</v>
      </c>
      <c r="BI240" s="75">
        <f t="shared" si="21"/>
        <v>2423672.6900000004</v>
      </c>
      <c r="BJ240" s="189"/>
      <c r="BK240" s="189">
        <v>87.6</v>
      </c>
      <c r="BL240" s="189"/>
      <c r="BM240" s="189"/>
      <c r="BN240" s="191">
        <f t="shared" si="20"/>
        <v>3314018.7700000005</v>
      </c>
      <c r="BO240" s="246"/>
    </row>
    <row r="241" spans="3:67" ht="15.75" hidden="1" customHeight="1">
      <c r="C241" s="45"/>
      <c r="D241" s="45"/>
      <c r="E241" s="50"/>
      <c r="F241" s="50"/>
      <c r="G241" s="45"/>
      <c r="H241" s="45"/>
      <c r="I241" s="45"/>
      <c r="J241" s="54"/>
      <c r="K241" s="51"/>
      <c r="M241" s="50"/>
      <c r="N241" s="51"/>
      <c r="O241" s="54"/>
      <c r="P241" s="50"/>
      <c r="Q241" s="54"/>
      <c r="R241" s="173"/>
      <c r="S241" s="173"/>
      <c r="T241" s="173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F241" s="145">
        <v>38167</v>
      </c>
      <c r="BG241" s="77" t="s">
        <v>222</v>
      </c>
      <c r="BH241" s="190">
        <f t="shared" si="22"/>
        <v>890258.4800000001</v>
      </c>
      <c r="BI241" s="75">
        <f t="shared" si="21"/>
        <v>2423760.2900000005</v>
      </c>
      <c r="BJ241" s="189">
        <f>4641.1/2</f>
        <v>2320.5500000000002</v>
      </c>
      <c r="BK241" s="189">
        <f>4641.1/2</f>
        <v>2320.5500000000002</v>
      </c>
      <c r="BL241" s="189"/>
      <c r="BM241" s="189"/>
      <c r="BN241" s="191">
        <f t="shared" si="20"/>
        <v>3318659.87</v>
      </c>
      <c r="BO241" s="246"/>
    </row>
    <row r="242" spans="3:67" ht="15.75" hidden="1" customHeight="1">
      <c r="C242" s="45"/>
      <c r="D242" s="45"/>
      <c r="E242" s="50"/>
      <c r="F242" s="50"/>
      <c r="G242" s="45"/>
      <c r="H242" s="45"/>
      <c r="I242" s="45"/>
      <c r="J242" s="54"/>
      <c r="K242" s="51"/>
      <c r="M242" s="50"/>
      <c r="N242" s="51"/>
      <c r="O242" s="54"/>
      <c r="P242" s="50"/>
      <c r="Q242" s="54"/>
      <c r="R242" s="173"/>
      <c r="S242" s="173"/>
      <c r="T242" s="173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F242" s="145">
        <v>38184</v>
      </c>
      <c r="BG242" s="77" t="s">
        <v>223</v>
      </c>
      <c r="BH242" s="190">
        <f t="shared" si="22"/>
        <v>892579.03000000014</v>
      </c>
      <c r="BI242" s="75">
        <f t="shared" si="21"/>
        <v>2426080.8400000003</v>
      </c>
      <c r="BJ242" s="189"/>
      <c r="BK242" s="189">
        <v>5150</v>
      </c>
      <c r="BL242" s="189"/>
      <c r="BM242" s="189"/>
      <c r="BN242" s="191">
        <f t="shared" si="20"/>
        <v>3323809.8700000006</v>
      </c>
      <c r="BO242" s="246"/>
    </row>
    <row r="243" spans="3:67" ht="15.75" hidden="1" customHeight="1">
      <c r="C243" s="45"/>
      <c r="D243" s="45"/>
      <c r="E243" s="50"/>
      <c r="F243" s="50"/>
      <c r="G243" s="45"/>
      <c r="H243" s="45"/>
      <c r="I243" s="45"/>
      <c r="J243" s="54"/>
      <c r="K243" s="51"/>
      <c r="M243" s="50"/>
      <c r="N243" s="51"/>
      <c r="O243" s="54"/>
      <c r="P243" s="50"/>
      <c r="Q243" s="54"/>
      <c r="R243" s="173"/>
      <c r="S243" s="173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F243" s="145">
        <v>38184</v>
      </c>
      <c r="BG243" s="77" t="s">
        <v>219</v>
      </c>
      <c r="BH243" s="190">
        <f t="shared" si="22"/>
        <v>892579.03000000014</v>
      </c>
      <c r="BI243" s="75">
        <f t="shared" si="21"/>
        <v>2431230.8400000003</v>
      </c>
      <c r="BJ243" s="189"/>
      <c r="BK243" s="189">
        <v>175.75</v>
      </c>
      <c r="BL243" s="189"/>
      <c r="BM243" s="189"/>
      <c r="BN243" s="191">
        <f t="shared" si="20"/>
        <v>3323985.6200000006</v>
      </c>
      <c r="BO243" s="246"/>
    </row>
    <row r="244" spans="3:67" ht="15.75" hidden="1" customHeight="1">
      <c r="C244" s="45"/>
      <c r="D244" s="45"/>
      <c r="E244" s="50"/>
      <c r="F244" s="50"/>
      <c r="G244" s="45"/>
      <c r="H244" s="45"/>
      <c r="I244" s="45"/>
      <c r="J244" s="54"/>
      <c r="K244" s="51"/>
      <c r="M244" s="50"/>
      <c r="N244" s="51"/>
      <c r="O244" s="54"/>
      <c r="P244" s="50"/>
      <c r="Q244" s="54"/>
      <c r="R244" s="173"/>
      <c r="S244" s="173"/>
      <c r="T244" s="54"/>
      <c r="U244" s="54"/>
      <c r="V244" s="54"/>
      <c r="W244" s="54"/>
      <c r="X244" s="54"/>
      <c r="Y244" s="54"/>
      <c r="Z244" s="54">
        <f>-BM244</f>
        <v>-3762</v>
      </c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F244" s="145">
        <v>38188</v>
      </c>
      <c r="BG244" s="77" t="s">
        <v>224</v>
      </c>
      <c r="BH244" s="190">
        <f t="shared" si="22"/>
        <v>892579.03000000014</v>
      </c>
      <c r="BI244" s="75">
        <f t="shared" si="21"/>
        <v>2431406.5900000003</v>
      </c>
      <c r="BJ244" s="189"/>
      <c r="BK244" s="189"/>
      <c r="BL244" s="189"/>
      <c r="BM244" s="189">
        <v>3762</v>
      </c>
      <c r="BN244" s="191">
        <f t="shared" si="20"/>
        <v>3320223.6200000006</v>
      </c>
      <c r="BO244" s="246"/>
    </row>
    <row r="245" spans="3:67" ht="15.75" hidden="1" customHeight="1">
      <c r="C245" s="45"/>
      <c r="D245" s="45"/>
      <c r="E245" s="50"/>
      <c r="F245" s="50"/>
      <c r="G245" s="45"/>
      <c r="H245" s="45"/>
      <c r="I245" s="45"/>
      <c r="J245" s="54"/>
      <c r="K245" s="51"/>
      <c r="M245" s="50"/>
      <c r="N245" s="51"/>
      <c r="O245" s="54"/>
      <c r="P245" s="50"/>
      <c r="Q245" s="54"/>
      <c r="R245" s="173"/>
      <c r="S245" s="173"/>
      <c r="T245" s="54">
        <f>-BM245</f>
        <v>-300</v>
      </c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F245" s="145">
        <v>38188</v>
      </c>
      <c r="BG245" s="77" t="s">
        <v>223</v>
      </c>
      <c r="BH245" s="190">
        <f t="shared" si="22"/>
        <v>892579.03000000014</v>
      </c>
      <c r="BI245" s="75">
        <f t="shared" si="21"/>
        <v>2427644.5900000003</v>
      </c>
      <c r="BJ245" s="189"/>
      <c r="BK245" s="189"/>
      <c r="BL245" s="189"/>
      <c r="BM245" s="189">
        <v>300</v>
      </c>
      <c r="BN245" s="191">
        <f t="shared" si="20"/>
        <v>3319923.6200000006</v>
      </c>
      <c r="BO245" s="246"/>
    </row>
    <row r="246" spans="3:67" ht="15.75" hidden="1" customHeight="1">
      <c r="C246" s="45"/>
      <c r="D246" s="45"/>
      <c r="E246" s="50"/>
      <c r="F246" s="50"/>
      <c r="G246" s="45"/>
      <c r="H246" s="45"/>
      <c r="I246" s="45"/>
      <c r="J246" s="54"/>
      <c r="K246" s="51"/>
      <c r="M246" s="50"/>
      <c r="N246" s="51"/>
      <c r="O246" s="54"/>
      <c r="P246" s="50"/>
      <c r="Q246" s="54"/>
      <c r="R246" s="173"/>
      <c r="S246" s="173"/>
      <c r="T246" s="54"/>
      <c r="U246" s="54"/>
      <c r="V246" s="54"/>
      <c r="W246" s="54"/>
      <c r="X246" s="54"/>
      <c r="Y246" s="54"/>
      <c r="Z246" s="54"/>
      <c r="AA246" s="54">
        <f>-BM246</f>
        <v>-2056</v>
      </c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F246" s="145">
        <v>38196</v>
      </c>
      <c r="BG246" s="77" t="s">
        <v>225</v>
      </c>
      <c r="BH246" s="190">
        <f t="shared" si="22"/>
        <v>892579.03000000014</v>
      </c>
      <c r="BI246" s="75">
        <f>SUM(BI245+BK245-BM245)</f>
        <v>2427344.5900000003</v>
      </c>
      <c r="BJ246" s="189"/>
      <c r="BK246" s="189"/>
      <c r="BL246" s="189"/>
      <c r="BM246" s="189">
        <v>2056</v>
      </c>
      <c r="BN246" s="191">
        <f t="shared" si="20"/>
        <v>3317867.6200000006</v>
      </c>
      <c r="BO246" s="246"/>
    </row>
    <row r="247" spans="3:67" ht="15.75" hidden="1" customHeight="1">
      <c r="C247" s="45"/>
      <c r="D247" s="45"/>
      <c r="E247" s="50"/>
      <c r="F247" s="50"/>
      <c r="G247" s="45"/>
      <c r="H247" s="45"/>
      <c r="I247" s="45"/>
      <c r="J247" s="54"/>
      <c r="K247" s="51"/>
      <c r="M247" s="50"/>
      <c r="N247" s="51"/>
      <c r="O247" s="54"/>
      <c r="P247" s="50"/>
      <c r="Q247" s="54"/>
      <c r="R247" s="173"/>
      <c r="S247" s="173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F247" s="145">
        <v>38198</v>
      </c>
      <c r="BG247" s="77" t="s">
        <v>241</v>
      </c>
      <c r="BH247" s="190">
        <f t="shared" si="22"/>
        <v>892579.03000000014</v>
      </c>
      <c r="BI247" s="75">
        <f t="shared" si="21"/>
        <v>2425288.5900000003</v>
      </c>
      <c r="BJ247" s="189">
        <f>4871.47/2</f>
        <v>2435.7350000000001</v>
      </c>
      <c r="BK247" s="189">
        <f>4871.47/2</f>
        <v>2435.7350000000001</v>
      </c>
      <c r="BL247" s="189"/>
      <c r="BM247" s="189"/>
      <c r="BN247" s="191">
        <f t="shared" si="20"/>
        <v>3322739.0900000003</v>
      </c>
      <c r="BO247" s="246"/>
    </row>
    <row r="248" spans="3:67" ht="15.75" hidden="1" customHeight="1">
      <c r="C248" s="45"/>
      <c r="D248" s="45"/>
      <c r="E248" s="50"/>
      <c r="F248" s="50"/>
      <c r="G248" s="45"/>
      <c r="H248" s="45"/>
      <c r="I248" s="45"/>
      <c r="J248" s="54"/>
      <c r="K248" s="51"/>
      <c r="M248" s="50"/>
      <c r="N248" s="51"/>
      <c r="O248" s="54"/>
      <c r="P248" s="50"/>
      <c r="Q248" s="54"/>
      <c r="R248" s="173"/>
      <c r="S248" s="173"/>
      <c r="T248" s="54"/>
      <c r="U248" s="54"/>
      <c r="V248" s="54"/>
      <c r="W248" s="54"/>
      <c r="X248" s="54"/>
      <c r="Y248" s="54">
        <f>-BM248</f>
        <v>-28799.1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F248" s="145">
        <v>38211</v>
      </c>
      <c r="BG248" s="77" t="s">
        <v>227</v>
      </c>
      <c r="BH248" s="190">
        <f t="shared" si="22"/>
        <v>895014.76500000013</v>
      </c>
      <c r="BI248" s="75">
        <f>SUM(BI247+BK247-BM247)</f>
        <v>2427724.3250000002</v>
      </c>
      <c r="BJ248" s="189"/>
      <c r="BK248" s="189"/>
      <c r="BL248" s="189"/>
      <c r="BM248" s="189">
        <v>28799.1</v>
      </c>
      <c r="BN248" s="191">
        <f t="shared" si="20"/>
        <v>3293939.99</v>
      </c>
      <c r="BO248" s="246"/>
    </row>
    <row r="249" spans="3:67" ht="15.75" hidden="1" customHeight="1">
      <c r="C249" s="45"/>
      <c r="D249" s="45"/>
      <c r="E249" s="50"/>
      <c r="F249" s="50"/>
      <c r="G249" s="45"/>
      <c r="H249" s="45"/>
      <c r="I249" s="45"/>
      <c r="J249" s="54"/>
      <c r="K249" s="51"/>
      <c r="M249" s="50"/>
      <c r="N249" s="51"/>
      <c r="O249" s="54"/>
      <c r="P249" s="50"/>
      <c r="Q249" s="54"/>
      <c r="R249" s="173"/>
      <c r="S249" s="173"/>
      <c r="T249" s="54"/>
      <c r="U249" s="54"/>
      <c r="V249" s="54"/>
      <c r="W249" s="54"/>
      <c r="X249" s="54">
        <f>-BM249</f>
        <v>-697941</v>
      </c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F249" s="145">
        <v>38211</v>
      </c>
      <c r="BG249" s="77" t="s">
        <v>228</v>
      </c>
      <c r="BH249" s="190">
        <f t="shared" si="22"/>
        <v>895014.76500000013</v>
      </c>
      <c r="BI249" s="75">
        <f t="shared" si="21"/>
        <v>2398925.2250000001</v>
      </c>
      <c r="BJ249" s="189"/>
      <c r="BK249" s="189"/>
      <c r="BL249" s="189"/>
      <c r="BM249" s="189">
        <v>697941</v>
      </c>
      <c r="BN249" s="191">
        <f t="shared" si="20"/>
        <v>2595998.9900000002</v>
      </c>
      <c r="BO249" s="246"/>
    </row>
    <row r="250" spans="3:67" ht="15.75" hidden="1" customHeight="1">
      <c r="C250" s="45"/>
      <c r="D250" s="45"/>
      <c r="E250" s="50"/>
      <c r="F250" s="50"/>
      <c r="G250" s="45"/>
      <c r="H250" s="45"/>
      <c r="I250" s="45"/>
      <c r="J250" s="54"/>
      <c r="K250" s="51"/>
      <c r="M250" s="50"/>
      <c r="N250" s="51"/>
      <c r="O250" s="54"/>
      <c r="P250" s="50"/>
      <c r="Q250" s="54"/>
      <c r="R250" s="173"/>
      <c r="S250" s="173"/>
      <c r="T250" s="54"/>
      <c r="U250" s="54"/>
      <c r="V250" s="54"/>
      <c r="W250" s="54"/>
      <c r="X250" s="54"/>
      <c r="Y250" s="54"/>
      <c r="Z250" s="54">
        <f>-BM250</f>
        <v>-180</v>
      </c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F250" s="145">
        <v>38211</v>
      </c>
      <c r="BG250" s="77" t="s">
        <v>71</v>
      </c>
      <c r="BH250" s="190">
        <f t="shared" si="22"/>
        <v>895014.76500000013</v>
      </c>
      <c r="BI250" s="75">
        <f t="shared" si="21"/>
        <v>1700984.2250000001</v>
      </c>
      <c r="BJ250" s="189"/>
      <c r="BK250" s="189"/>
      <c r="BL250" s="189"/>
      <c r="BM250" s="189">
        <v>180</v>
      </c>
      <c r="BN250" s="191">
        <f t="shared" si="20"/>
        <v>2595818.9900000002</v>
      </c>
      <c r="BO250" s="246"/>
    </row>
    <row r="251" spans="3:67" ht="15.75" hidden="1" customHeight="1">
      <c r="C251" s="45"/>
      <c r="D251" s="45"/>
      <c r="E251" s="50"/>
      <c r="F251" s="50"/>
      <c r="G251" s="45"/>
      <c r="H251" s="45"/>
      <c r="I251" s="45"/>
      <c r="J251" s="54"/>
      <c r="K251" s="51"/>
      <c r="M251" s="50"/>
      <c r="N251" s="51"/>
      <c r="O251" s="54"/>
      <c r="P251" s="50"/>
      <c r="Q251" s="54"/>
      <c r="R251" s="173"/>
      <c r="S251" s="173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>
        <f>-BM251</f>
        <v>-26914.62</v>
      </c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F251" s="145">
        <v>38211</v>
      </c>
      <c r="BG251" s="77" t="s">
        <v>210</v>
      </c>
      <c r="BH251" s="190">
        <f t="shared" si="22"/>
        <v>895014.76500000013</v>
      </c>
      <c r="BI251" s="75">
        <f t="shared" si="21"/>
        <v>1700804.2250000001</v>
      </c>
      <c r="BJ251" s="189"/>
      <c r="BK251" s="189"/>
      <c r="BL251" s="189"/>
      <c r="BM251" s="189">
        <v>26914.62</v>
      </c>
      <c r="BN251" s="191">
        <f t="shared" si="20"/>
        <v>2568904.37</v>
      </c>
      <c r="BO251" s="246"/>
    </row>
    <row r="252" spans="3:67" ht="15.75" hidden="1" customHeight="1">
      <c r="C252" s="45"/>
      <c r="D252" s="45"/>
      <c r="E252" s="50"/>
      <c r="F252" s="50"/>
      <c r="G252" s="45"/>
      <c r="H252" s="45"/>
      <c r="I252" s="45"/>
      <c r="J252" s="54"/>
      <c r="K252" s="51"/>
      <c r="M252" s="50"/>
      <c r="N252" s="51"/>
      <c r="O252" s="54"/>
      <c r="P252" s="50"/>
      <c r="Q252" s="54"/>
      <c r="R252" s="173"/>
      <c r="S252" s="173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F252" s="145">
        <v>38220</v>
      </c>
      <c r="BG252" s="77" t="s">
        <v>235</v>
      </c>
      <c r="BH252" s="190">
        <f t="shared" si="22"/>
        <v>895014.76500000013</v>
      </c>
      <c r="BI252" s="75">
        <f t="shared" si="21"/>
        <v>1673889.605</v>
      </c>
      <c r="BJ252" s="189">
        <v>87378.64</v>
      </c>
      <c r="BK252" s="189"/>
      <c r="BL252" s="189"/>
      <c r="BM252" s="189"/>
      <c r="BN252" s="191">
        <f t="shared" si="20"/>
        <v>2656283.0100000002</v>
      </c>
      <c r="BO252" s="246"/>
    </row>
    <row r="253" spans="3:67" ht="15.75" hidden="1" customHeight="1">
      <c r="C253" s="45"/>
      <c r="D253" s="45"/>
      <c r="E253" s="50"/>
      <c r="F253" s="50"/>
      <c r="G253" s="45"/>
      <c r="H253" s="45"/>
      <c r="I253" s="45"/>
      <c r="J253" s="54"/>
      <c r="K253" s="51"/>
      <c r="M253" s="50"/>
      <c r="N253" s="51"/>
      <c r="O253" s="54"/>
      <c r="P253" s="50"/>
      <c r="Q253" s="54"/>
      <c r="R253" s="173"/>
      <c r="S253" s="173"/>
      <c r="T253" s="54"/>
      <c r="U253" s="54"/>
      <c r="V253" s="54"/>
      <c r="W253" s="54"/>
      <c r="X253" s="54"/>
      <c r="Y253" s="54"/>
      <c r="Z253" s="54"/>
      <c r="AA253" s="54">
        <f>-BM253</f>
        <v>-88978</v>
      </c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F253" s="145">
        <v>38225</v>
      </c>
      <c r="BG253" s="77" t="s">
        <v>225</v>
      </c>
      <c r="BH253" s="190">
        <f t="shared" si="22"/>
        <v>982393.40500000014</v>
      </c>
      <c r="BI253" s="75">
        <f t="shared" si="21"/>
        <v>1673889.605</v>
      </c>
      <c r="BJ253" s="189"/>
      <c r="BK253" s="189"/>
      <c r="BL253" s="189"/>
      <c r="BM253" s="189">
        <v>88978</v>
      </c>
      <c r="BN253" s="191">
        <f t="shared" si="20"/>
        <v>2567305.0100000002</v>
      </c>
      <c r="BO253" s="246"/>
    </row>
    <row r="254" spans="3:67" ht="15.75" hidden="1" customHeight="1">
      <c r="C254" s="45"/>
      <c r="D254" s="45"/>
      <c r="E254" s="50"/>
      <c r="F254" s="50"/>
      <c r="G254" s="45"/>
      <c r="H254" s="45"/>
      <c r="I254" s="45"/>
      <c r="J254" s="54"/>
      <c r="K254" s="51"/>
      <c r="M254" s="50"/>
      <c r="N254" s="51"/>
      <c r="O254" s="54"/>
      <c r="P254" s="50"/>
      <c r="Q254" s="54"/>
      <c r="R254" s="173"/>
      <c r="S254" s="173"/>
      <c r="T254" s="54"/>
      <c r="U254" s="54"/>
      <c r="V254" s="54"/>
      <c r="W254" s="54"/>
      <c r="X254" s="54"/>
      <c r="Y254" s="54">
        <f>-BM254</f>
        <v>-16556.939999999999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F254" s="145">
        <v>38225</v>
      </c>
      <c r="BG254" s="77" t="s">
        <v>227</v>
      </c>
      <c r="BH254" s="190">
        <f t="shared" si="22"/>
        <v>982393.40500000014</v>
      </c>
      <c r="BI254" s="75">
        <f t="shared" si="21"/>
        <v>1584911.605</v>
      </c>
      <c r="BJ254" s="189"/>
      <c r="BK254" s="189"/>
      <c r="BL254" s="189"/>
      <c r="BM254" s="189">
        <v>16556.939999999999</v>
      </c>
      <c r="BN254" s="191">
        <f t="shared" si="20"/>
        <v>2550748.0700000003</v>
      </c>
      <c r="BO254" s="246"/>
    </row>
    <row r="255" spans="3:67" ht="15.75" hidden="1" customHeight="1">
      <c r="C255" s="45"/>
      <c r="D255" s="45"/>
      <c r="E255" s="50"/>
      <c r="F255" s="50"/>
      <c r="G255" s="45"/>
      <c r="H255" s="45"/>
      <c r="I255" s="45"/>
      <c r="J255" s="54"/>
      <c r="K255" s="51"/>
      <c r="M255" s="50"/>
      <c r="N255" s="51"/>
      <c r="O255" s="54"/>
      <c r="P255" s="50"/>
      <c r="Q255" s="54"/>
      <c r="R255" s="173"/>
      <c r="S255" s="173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>
        <f>-BM255</f>
        <v>-12000</v>
      </c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F255" s="145">
        <v>38225</v>
      </c>
      <c r="BG255" s="77" t="s">
        <v>210</v>
      </c>
      <c r="BH255" s="190">
        <f t="shared" si="22"/>
        <v>982393.40500000014</v>
      </c>
      <c r="BI255" s="75">
        <f t="shared" si="21"/>
        <v>1568354.665</v>
      </c>
      <c r="BJ255" s="189"/>
      <c r="BK255" s="189"/>
      <c r="BL255" s="189"/>
      <c r="BM255" s="189">
        <v>12000</v>
      </c>
      <c r="BN255" s="191">
        <f t="shared" si="20"/>
        <v>2538748.0700000003</v>
      </c>
      <c r="BO255" s="246"/>
    </row>
    <row r="256" spans="3:67" ht="15.75" hidden="1" customHeight="1">
      <c r="C256" s="45"/>
      <c r="D256" s="45"/>
      <c r="E256" s="50"/>
      <c r="F256" s="50"/>
      <c r="G256" s="45"/>
      <c r="H256" s="45"/>
      <c r="I256" s="45"/>
      <c r="J256" s="54"/>
      <c r="K256" s="51"/>
      <c r="M256" s="50"/>
      <c r="N256" s="51"/>
      <c r="O256" s="54"/>
      <c r="P256" s="50"/>
      <c r="Q256" s="54"/>
      <c r="R256" s="173"/>
      <c r="S256" s="173"/>
      <c r="T256" s="54"/>
      <c r="U256" s="54"/>
      <c r="V256" s="54"/>
      <c r="W256" s="54"/>
      <c r="X256" s="54"/>
      <c r="Y256" s="54"/>
      <c r="Z256" s="54">
        <f>-BM256</f>
        <v>-16195.5</v>
      </c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F256" s="145">
        <v>38225</v>
      </c>
      <c r="BG256" s="77" t="s">
        <v>236</v>
      </c>
      <c r="BH256" s="190">
        <f t="shared" si="22"/>
        <v>982393.40500000014</v>
      </c>
      <c r="BI256" s="75">
        <f t="shared" si="21"/>
        <v>1556354.665</v>
      </c>
      <c r="BJ256" s="189"/>
      <c r="BK256" s="189"/>
      <c r="BL256" s="189"/>
      <c r="BM256" s="189">
        <v>16195.5</v>
      </c>
      <c r="BN256" s="191">
        <f t="shared" si="20"/>
        <v>2522552.5700000003</v>
      </c>
      <c r="BO256" s="246"/>
    </row>
    <row r="257" spans="3:67" ht="15.75" hidden="1" customHeight="1">
      <c r="C257" s="45"/>
      <c r="D257" s="45"/>
      <c r="E257" s="50"/>
      <c r="F257" s="50"/>
      <c r="G257" s="45"/>
      <c r="H257" s="45"/>
      <c r="I257" s="45"/>
      <c r="J257" s="54"/>
      <c r="K257" s="51"/>
      <c r="M257" s="50"/>
      <c r="N257" s="51"/>
      <c r="O257" s="54"/>
      <c r="P257" s="50"/>
      <c r="Q257" s="54"/>
      <c r="R257" s="173"/>
      <c r="S257" s="173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F257" s="145">
        <v>38228</v>
      </c>
      <c r="BG257" s="77" t="s">
        <v>242</v>
      </c>
      <c r="BH257" s="190">
        <f t="shared" si="22"/>
        <v>982393.40500000014</v>
      </c>
      <c r="BI257" s="75">
        <f t="shared" si="21"/>
        <v>1540159.165</v>
      </c>
      <c r="BJ257" s="189">
        <f>4385/2</f>
        <v>2192.5</v>
      </c>
      <c r="BK257" s="189">
        <f>4385/2</f>
        <v>2192.5</v>
      </c>
      <c r="BL257" s="189"/>
      <c r="BM257" s="189"/>
      <c r="BN257" s="191">
        <f t="shared" si="20"/>
        <v>2526937.5700000003</v>
      </c>
      <c r="BO257" s="246"/>
    </row>
    <row r="258" spans="3:67" ht="15.75" hidden="1" customHeight="1">
      <c r="C258" s="45"/>
      <c r="D258" s="45"/>
      <c r="E258" s="50"/>
      <c r="F258" s="50"/>
      <c r="G258" s="45"/>
      <c r="H258" s="45"/>
      <c r="I258" s="45"/>
      <c r="J258" s="54"/>
      <c r="K258" s="51"/>
      <c r="M258" s="50"/>
      <c r="N258" s="51"/>
      <c r="O258" s="54"/>
      <c r="P258" s="50"/>
      <c r="Q258" s="54"/>
      <c r="R258" s="173"/>
      <c r="S258" s="173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F258" s="145">
        <v>38233</v>
      </c>
      <c r="BG258" s="77" t="s">
        <v>219</v>
      </c>
      <c r="BH258" s="190">
        <f t="shared" si="22"/>
        <v>984585.90500000014</v>
      </c>
      <c r="BI258" s="75">
        <f t="shared" si="21"/>
        <v>1542351.665</v>
      </c>
      <c r="BJ258" s="189"/>
      <c r="BK258" s="189">
        <v>117.8</v>
      </c>
      <c r="BL258" s="189"/>
      <c r="BM258" s="189"/>
      <c r="BN258" s="191">
        <f t="shared" si="20"/>
        <v>2527055.37</v>
      </c>
      <c r="BO258" s="246"/>
    </row>
    <row r="259" spans="3:67" ht="15.75" hidden="1" customHeight="1">
      <c r="C259" s="45"/>
      <c r="D259" s="45"/>
      <c r="E259" s="50"/>
      <c r="F259" s="50"/>
      <c r="G259" s="45"/>
      <c r="H259" s="45"/>
      <c r="I259" s="45"/>
      <c r="J259" s="54"/>
      <c r="K259" s="51"/>
      <c r="M259" s="50"/>
      <c r="N259" s="51"/>
      <c r="O259" s="54"/>
      <c r="P259" s="50"/>
      <c r="Q259" s="54"/>
      <c r="R259" s="173"/>
      <c r="S259" s="173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F259" s="145">
        <v>38244</v>
      </c>
      <c r="BG259" s="77" t="s">
        <v>237</v>
      </c>
      <c r="BH259" s="190">
        <f t="shared" si="22"/>
        <v>984585.90500000014</v>
      </c>
      <c r="BI259" s="75">
        <f t="shared" si="21"/>
        <v>1542469.4650000001</v>
      </c>
      <c r="BJ259" s="189"/>
      <c r="BK259" s="189">
        <v>1366.38</v>
      </c>
      <c r="BL259" s="189"/>
      <c r="BM259" s="189"/>
      <c r="BN259" s="191">
        <f t="shared" si="20"/>
        <v>2528421.75</v>
      </c>
      <c r="BO259" s="246"/>
    </row>
    <row r="260" spans="3:67" ht="15.75" hidden="1" customHeight="1">
      <c r="C260" s="45"/>
      <c r="D260" s="45"/>
      <c r="E260" s="50"/>
      <c r="F260" s="50"/>
      <c r="G260" s="45"/>
      <c r="H260" s="45"/>
      <c r="I260" s="45"/>
      <c r="J260" s="54"/>
      <c r="K260" s="51"/>
      <c r="M260" s="50"/>
      <c r="N260" s="51"/>
      <c r="O260" s="54"/>
      <c r="P260" s="50"/>
      <c r="Q260" s="54"/>
      <c r="R260" s="173"/>
      <c r="S260" s="173"/>
      <c r="T260" s="54"/>
      <c r="U260" s="54"/>
      <c r="V260" s="54"/>
      <c r="W260" s="54"/>
      <c r="X260" s="54"/>
      <c r="Y260" s="54"/>
      <c r="Z260" s="54">
        <f>-BM260</f>
        <v>-2802.6</v>
      </c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F260" s="145">
        <v>38234</v>
      </c>
      <c r="BG260" s="77" t="s">
        <v>71</v>
      </c>
      <c r="BH260" s="190">
        <f t="shared" si="22"/>
        <v>984585.90500000014</v>
      </c>
      <c r="BI260" s="75">
        <f t="shared" si="21"/>
        <v>1543835.845</v>
      </c>
      <c r="BJ260" s="189"/>
      <c r="BK260" s="189"/>
      <c r="BL260" s="189"/>
      <c r="BM260" s="189">
        <v>2802.6</v>
      </c>
      <c r="BN260" s="191">
        <f t="shared" si="20"/>
        <v>2525619.15</v>
      </c>
      <c r="BO260" s="246"/>
    </row>
    <row r="261" spans="3:67" ht="15.75" hidden="1" customHeight="1">
      <c r="C261" s="45"/>
      <c r="D261" s="45"/>
      <c r="E261" s="50"/>
      <c r="F261" s="50"/>
      <c r="G261" s="45"/>
      <c r="H261" s="45"/>
      <c r="I261" s="45"/>
      <c r="J261" s="54"/>
      <c r="K261" s="51"/>
      <c r="M261" s="50"/>
      <c r="N261" s="51"/>
      <c r="O261" s="54"/>
      <c r="P261" s="50"/>
      <c r="Q261" s="54"/>
      <c r="R261" s="173"/>
      <c r="S261" s="173"/>
      <c r="T261" s="54"/>
      <c r="U261" s="54"/>
      <c r="V261" s="54"/>
      <c r="W261" s="54"/>
      <c r="X261" s="54">
        <f>-BM261</f>
        <v>-154683</v>
      </c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F261" s="145">
        <v>38239</v>
      </c>
      <c r="BG261" s="77" t="s">
        <v>228</v>
      </c>
      <c r="BH261" s="190">
        <f t="shared" si="22"/>
        <v>984585.90500000014</v>
      </c>
      <c r="BI261" s="75">
        <f t="shared" si="21"/>
        <v>1541033.2449999999</v>
      </c>
      <c r="BJ261" s="189"/>
      <c r="BK261" s="189"/>
      <c r="BL261" s="189"/>
      <c r="BM261" s="189">
        <v>154683</v>
      </c>
      <c r="BN261" s="191">
        <f t="shared" si="20"/>
        <v>2370936.15</v>
      </c>
      <c r="BO261" s="246"/>
    </row>
    <row r="262" spans="3:67" ht="15.75" hidden="1" customHeight="1">
      <c r="C262" s="45"/>
      <c r="D262" s="45"/>
      <c r="E262" s="50"/>
      <c r="F262" s="50"/>
      <c r="G262" s="45"/>
      <c r="H262" s="45"/>
      <c r="I262" s="45"/>
      <c r="J262" s="54"/>
      <c r="K262" s="51"/>
      <c r="M262" s="50"/>
      <c r="N262" s="51"/>
      <c r="O262" s="54"/>
      <c r="P262" s="50"/>
      <c r="Q262" s="54"/>
      <c r="R262" s="173"/>
      <c r="S262" s="173"/>
      <c r="T262" s="54"/>
      <c r="U262" s="54"/>
      <c r="V262" s="54"/>
      <c r="W262" s="54"/>
      <c r="X262" s="54"/>
      <c r="Y262" s="54"/>
      <c r="Z262" s="54"/>
      <c r="AA262" s="54"/>
      <c r="AB262" s="54">
        <f>-BM262</f>
        <v>-7700</v>
      </c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F262" s="145">
        <v>38241</v>
      </c>
      <c r="BG262" s="77" t="s">
        <v>238</v>
      </c>
      <c r="BH262" s="190">
        <f t="shared" si="22"/>
        <v>984585.90500000014</v>
      </c>
      <c r="BI262" s="75">
        <f t="shared" si="21"/>
        <v>1386350.2449999999</v>
      </c>
      <c r="BJ262" s="189"/>
      <c r="BK262" s="189"/>
      <c r="BL262" s="189"/>
      <c r="BM262" s="189">
        <v>7700</v>
      </c>
      <c r="BN262" s="191">
        <f t="shared" si="20"/>
        <v>2363236.15</v>
      </c>
      <c r="BO262" s="246"/>
    </row>
    <row r="263" spans="3:67" ht="15.75" hidden="1" customHeight="1">
      <c r="C263" s="45"/>
      <c r="D263" s="45"/>
      <c r="E263" s="50"/>
      <c r="F263" s="50"/>
      <c r="G263" s="45"/>
      <c r="H263" s="45"/>
      <c r="I263" s="45"/>
      <c r="J263" s="54"/>
      <c r="K263" s="51"/>
      <c r="M263" s="50"/>
      <c r="N263" s="51"/>
      <c r="O263" s="54"/>
      <c r="P263" s="50"/>
      <c r="Q263" s="54"/>
      <c r="R263" s="173"/>
      <c r="S263" s="173"/>
      <c r="T263" s="54"/>
      <c r="U263" s="54"/>
      <c r="V263" s="54"/>
      <c r="W263" s="54"/>
      <c r="X263" s="54"/>
      <c r="Y263" s="54"/>
      <c r="Z263" s="54">
        <f>-BM263</f>
        <v>-1561.5</v>
      </c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F263" s="145">
        <v>38253</v>
      </c>
      <c r="BG263" s="77" t="s">
        <v>236</v>
      </c>
      <c r="BH263" s="190">
        <f t="shared" si="22"/>
        <v>984585.90500000014</v>
      </c>
      <c r="BI263" s="75">
        <f t="shared" si="21"/>
        <v>1378650.2449999999</v>
      </c>
      <c r="BJ263" s="189"/>
      <c r="BK263" s="189"/>
      <c r="BL263" s="189"/>
      <c r="BM263" s="189">
        <v>1561.5</v>
      </c>
      <c r="BN263" s="191">
        <f t="shared" si="20"/>
        <v>2361674.65</v>
      </c>
      <c r="BO263" s="246"/>
    </row>
    <row r="264" spans="3:67" ht="15.75" hidden="1" customHeight="1">
      <c r="C264" s="45"/>
      <c r="D264" s="45"/>
      <c r="E264" s="50"/>
      <c r="F264" s="50"/>
      <c r="G264" s="45"/>
      <c r="H264" s="45"/>
      <c r="I264" s="45"/>
      <c r="J264" s="54"/>
      <c r="K264" s="51"/>
      <c r="M264" s="50"/>
      <c r="N264" s="51"/>
      <c r="O264" s="54"/>
      <c r="P264" s="50"/>
      <c r="Q264" s="54"/>
      <c r="R264" s="173"/>
      <c r="S264" s="173"/>
      <c r="T264" s="54"/>
      <c r="U264" s="54"/>
      <c r="V264" s="54"/>
      <c r="W264" s="54"/>
      <c r="X264" s="54"/>
      <c r="Y264" s="54"/>
      <c r="Z264" s="54">
        <f>-BM264</f>
        <v>-475</v>
      </c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F264" s="145">
        <v>38251</v>
      </c>
      <c r="BG264" s="77" t="s">
        <v>207</v>
      </c>
      <c r="BH264" s="190">
        <f t="shared" si="22"/>
        <v>984585.90500000014</v>
      </c>
      <c r="BI264" s="75">
        <f t="shared" si="21"/>
        <v>1377088.7449999999</v>
      </c>
      <c r="BJ264" s="189"/>
      <c r="BK264" s="189"/>
      <c r="BL264" s="189"/>
      <c r="BM264" s="189">
        <v>475</v>
      </c>
      <c r="BN264" s="191">
        <f t="shared" si="20"/>
        <v>2361199.65</v>
      </c>
      <c r="BO264" s="246"/>
    </row>
    <row r="265" spans="3:67" ht="15.75" hidden="1" customHeight="1">
      <c r="C265" s="45"/>
      <c r="D265" s="45"/>
      <c r="E265" s="50"/>
      <c r="F265" s="50"/>
      <c r="G265" s="45"/>
      <c r="H265" s="45"/>
      <c r="I265" s="45"/>
      <c r="J265" s="54"/>
      <c r="K265" s="51"/>
      <c r="M265" s="50"/>
      <c r="N265" s="51"/>
      <c r="O265" s="54"/>
      <c r="P265" s="50"/>
      <c r="Q265" s="54"/>
      <c r="R265" s="173"/>
      <c r="S265" s="173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f>-BM265</f>
        <v>-13339.52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F265" s="145">
        <v>38251</v>
      </c>
      <c r="BG265" s="77" t="s">
        <v>210</v>
      </c>
      <c r="BH265" s="190">
        <f t="shared" si="22"/>
        <v>984585.90500000014</v>
      </c>
      <c r="BI265" s="75">
        <f t="shared" si="21"/>
        <v>1376613.7449999999</v>
      </c>
      <c r="BJ265" s="189"/>
      <c r="BK265" s="189"/>
      <c r="BL265" s="189"/>
      <c r="BM265" s="189">
        <v>13339.52</v>
      </c>
      <c r="BN265" s="191">
        <f t="shared" si="20"/>
        <v>2347860.13</v>
      </c>
      <c r="BO265" s="246"/>
    </row>
    <row r="266" spans="3:67" ht="15.75" hidden="1" customHeight="1">
      <c r="C266" s="45"/>
      <c r="D266" s="45"/>
      <c r="E266" s="50"/>
      <c r="F266" s="50"/>
      <c r="G266" s="45"/>
      <c r="H266" s="45"/>
      <c r="I266" s="45"/>
      <c r="J266" s="54"/>
      <c r="K266" s="51"/>
      <c r="M266" s="50"/>
      <c r="N266" s="51"/>
      <c r="O266" s="54"/>
      <c r="P266" s="50"/>
      <c r="Q266" s="54"/>
      <c r="R266" s="173"/>
      <c r="S266" s="173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F266" s="145">
        <v>38259</v>
      </c>
      <c r="BG266" s="77" t="s">
        <v>243</v>
      </c>
      <c r="BH266" s="190">
        <f t="shared" si="22"/>
        <v>984585.90500000014</v>
      </c>
      <c r="BI266" s="75">
        <f t="shared" si="21"/>
        <v>1363274.2249999999</v>
      </c>
      <c r="BJ266" s="189">
        <f>3475/2</f>
        <v>1737.5</v>
      </c>
      <c r="BK266" s="189">
        <f>3475.12/2</f>
        <v>1737.56</v>
      </c>
      <c r="BL266" s="189"/>
      <c r="BM266" s="189"/>
      <c r="BN266" s="191">
        <f t="shared" si="20"/>
        <v>2351335.19</v>
      </c>
      <c r="BO266" s="246"/>
    </row>
    <row r="267" spans="3:67" ht="15.75" hidden="1" customHeight="1">
      <c r="C267" s="45"/>
      <c r="D267" s="45"/>
      <c r="E267" s="50"/>
      <c r="F267" s="50"/>
      <c r="G267" s="45"/>
      <c r="H267" s="45"/>
      <c r="I267" s="45"/>
      <c r="J267" s="54"/>
      <c r="K267" s="51"/>
      <c r="M267" s="50"/>
      <c r="N267" s="51"/>
      <c r="O267" s="54"/>
      <c r="P267" s="50"/>
      <c r="Q267" s="54"/>
      <c r="R267" s="173"/>
      <c r="S267" s="173"/>
      <c r="T267" s="54"/>
      <c r="U267" s="54"/>
      <c r="V267" s="54"/>
      <c r="W267" s="54"/>
      <c r="X267" s="54"/>
      <c r="Y267" s="54"/>
      <c r="Z267" s="54">
        <f>-BM267</f>
        <v>-7645.5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F267" s="145">
        <v>38274</v>
      </c>
      <c r="BG267" s="77" t="s">
        <v>224</v>
      </c>
      <c r="BH267" s="190">
        <f t="shared" si="22"/>
        <v>986323.40500000014</v>
      </c>
      <c r="BI267" s="75">
        <f t="shared" si="21"/>
        <v>1365011.7849999999</v>
      </c>
      <c r="BJ267" s="189"/>
      <c r="BK267" s="189"/>
      <c r="BL267" s="189"/>
      <c r="BM267" s="189">
        <v>7645.5</v>
      </c>
      <c r="BN267" s="191">
        <f t="shared" si="20"/>
        <v>2343689.69</v>
      </c>
      <c r="BO267" s="246"/>
    </row>
    <row r="268" spans="3:67" ht="15.75" hidden="1" customHeight="1">
      <c r="C268" s="45"/>
      <c r="D268" s="45"/>
      <c r="E268" s="50"/>
      <c r="F268" s="50"/>
      <c r="G268" s="45"/>
      <c r="H268" s="45"/>
      <c r="I268" s="45"/>
      <c r="J268" s="54"/>
      <c r="K268" s="51"/>
      <c r="M268" s="50"/>
      <c r="N268" s="51"/>
      <c r="O268" s="54"/>
      <c r="P268" s="50"/>
      <c r="Q268" s="54"/>
      <c r="R268" s="173"/>
      <c r="S268" s="173"/>
      <c r="T268" s="54"/>
      <c r="U268" s="54"/>
      <c r="V268" s="54"/>
      <c r="W268" s="54"/>
      <c r="X268" s="54"/>
      <c r="Y268" s="54">
        <f>-BM268</f>
        <v>-16653.96</v>
      </c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F268" s="145">
        <v>38274</v>
      </c>
      <c r="BG268" s="77" t="s">
        <v>227</v>
      </c>
      <c r="BH268" s="190">
        <f t="shared" si="22"/>
        <v>986323.40500000014</v>
      </c>
      <c r="BI268" s="75">
        <f t="shared" si="21"/>
        <v>1357366.2849999999</v>
      </c>
      <c r="BJ268" s="189"/>
      <c r="BK268" s="189"/>
      <c r="BL268" s="189"/>
      <c r="BM268" s="189">
        <v>16653.96</v>
      </c>
      <c r="BN268" s="191">
        <f t="shared" si="20"/>
        <v>2327035.73</v>
      </c>
      <c r="BO268" s="246"/>
    </row>
    <row r="269" spans="3:67" ht="15.75" hidden="1" customHeight="1">
      <c r="C269" s="45"/>
      <c r="D269" s="45"/>
      <c r="E269" s="50"/>
      <c r="F269" s="50"/>
      <c r="G269" s="45"/>
      <c r="H269" s="45"/>
      <c r="I269" s="45"/>
      <c r="J269" s="54"/>
      <c r="K269" s="51"/>
      <c r="M269" s="50"/>
      <c r="N269" s="51"/>
      <c r="O269" s="54"/>
      <c r="P269" s="50"/>
      <c r="Q269" s="54"/>
      <c r="R269" s="173"/>
      <c r="S269" s="173"/>
      <c r="T269" s="54"/>
      <c r="U269" s="54"/>
      <c r="V269" s="54"/>
      <c r="W269" s="54"/>
      <c r="X269" s="54"/>
      <c r="Y269" s="54"/>
      <c r="Z269" s="54">
        <f>-BM269</f>
        <v>-5339.7</v>
      </c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F269" s="145">
        <v>38274</v>
      </c>
      <c r="BG269" s="77" t="s">
        <v>71</v>
      </c>
      <c r="BH269" s="190">
        <f t="shared" ref="BH269:BI318" si="23">SUM(BH268+BJ268-BL268)</f>
        <v>986323.40500000014</v>
      </c>
      <c r="BI269" s="75">
        <f t="shared" si="21"/>
        <v>1340712.325</v>
      </c>
      <c r="BJ269" s="189"/>
      <c r="BK269" s="189"/>
      <c r="BL269" s="189"/>
      <c r="BM269" s="189">
        <v>5339.7</v>
      </c>
      <c r="BN269" s="191">
        <f t="shared" si="20"/>
        <v>2321696.0299999998</v>
      </c>
      <c r="BO269" s="246"/>
    </row>
    <row r="270" spans="3:67" ht="15.75" hidden="1" customHeight="1">
      <c r="C270" s="45"/>
      <c r="D270" s="45"/>
      <c r="E270" s="50"/>
      <c r="F270" s="50"/>
      <c r="G270" s="45"/>
      <c r="H270" s="45"/>
      <c r="I270" s="45"/>
      <c r="J270" s="54"/>
      <c r="K270" s="51"/>
      <c r="M270" s="50"/>
      <c r="N270" s="51"/>
      <c r="O270" s="54"/>
      <c r="P270" s="50"/>
      <c r="Q270" s="54"/>
      <c r="R270" s="173"/>
      <c r="S270" s="173"/>
      <c r="T270" s="54"/>
      <c r="U270" s="54"/>
      <c r="V270" s="54"/>
      <c r="W270" s="54"/>
      <c r="X270" s="54"/>
      <c r="Y270" s="54">
        <f>-BM270</f>
        <v>-20475</v>
      </c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F270" s="145">
        <v>38274</v>
      </c>
      <c r="BG270" s="77" t="s">
        <v>227</v>
      </c>
      <c r="BH270" s="190">
        <f t="shared" si="23"/>
        <v>986323.40500000014</v>
      </c>
      <c r="BI270" s="75">
        <f t="shared" si="21"/>
        <v>1335372.625</v>
      </c>
      <c r="BJ270" s="189"/>
      <c r="BK270" s="189"/>
      <c r="BL270" s="189"/>
      <c r="BM270" s="189">
        <v>20475</v>
      </c>
      <c r="BN270" s="191">
        <f t="shared" si="20"/>
        <v>2301221.0300000003</v>
      </c>
      <c r="BO270" s="246"/>
    </row>
    <row r="271" spans="3:67" ht="15.75" hidden="1" customHeight="1">
      <c r="C271" s="45"/>
      <c r="D271" s="45"/>
      <c r="E271" s="50"/>
      <c r="F271" s="50"/>
      <c r="G271" s="45"/>
      <c r="H271" s="45"/>
      <c r="I271" s="45"/>
      <c r="J271" s="54"/>
      <c r="K271" s="51"/>
      <c r="M271" s="50"/>
      <c r="N271" s="51"/>
      <c r="O271" s="54"/>
      <c r="P271" s="50"/>
      <c r="Q271" s="54"/>
      <c r="R271" s="173"/>
      <c r="S271" s="173"/>
      <c r="T271" s="54"/>
      <c r="U271" s="54"/>
      <c r="V271" s="54"/>
      <c r="W271" s="54">
        <f>-BM271</f>
        <v>-30046</v>
      </c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F271" s="145">
        <v>38276</v>
      </c>
      <c r="BG271" s="77" t="s">
        <v>240</v>
      </c>
      <c r="BH271" s="190">
        <f t="shared" si="23"/>
        <v>986323.40500000014</v>
      </c>
      <c r="BI271" s="75">
        <f t="shared" si="21"/>
        <v>1314897.625</v>
      </c>
      <c r="BJ271" s="189"/>
      <c r="BK271" s="189"/>
      <c r="BL271" s="189"/>
      <c r="BM271" s="189">
        <v>30046</v>
      </c>
      <c r="BN271" s="191">
        <f t="shared" si="20"/>
        <v>2271175.0300000003</v>
      </c>
      <c r="BO271" s="246"/>
    </row>
    <row r="272" spans="3:67" ht="15.75" hidden="1" customHeight="1">
      <c r="C272" s="45"/>
      <c r="D272" s="45"/>
      <c r="E272" s="50"/>
      <c r="F272" s="50"/>
      <c r="G272" s="45"/>
      <c r="H272" s="45"/>
      <c r="I272" s="45"/>
      <c r="J272" s="54"/>
      <c r="K272" s="51"/>
      <c r="M272" s="50"/>
      <c r="N272" s="51"/>
      <c r="O272" s="54"/>
      <c r="P272" s="50"/>
      <c r="Q272" s="54"/>
      <c r="R272" s="173"/>
      <c r="S272" s="173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F272" s="145">
        <v>38279</v>
      </c>
      <c r="BG272" s="77" t="s">
        <v>219</v>
      </c>
      <c r="BH272" s="190">
        <f t="shared" si="23"/>
        <v>986323.40500000014</v>
      </c>
      <c r="BI272" s="75">
        <f t="shared" si="21"/>
        <v>1284851.625</v>
      </c>
      <c r="BJ272" s="189"/>
      <c r="BK272" s="189">
        <v>23.5</v>
      </c>
      <c r="BL272" s="189"/>
      <c r="BM272" s="189"/>
      <c r="BN272" s="191">
        <f t="shared" si="20"/>
        <v>2271198.5300000003</v>
      </c>
      <c r="BO272" s="246"/>
    </row>
    <row r="273" spans="3:67" ht="15.75" hidden="1" customHeight="1">
      <c r="C273" s="45"/>
      <c r="D273" s="45"/>
      <c r="E273" s="50"/>
      <c r="F273" s="50"/>
      <c r="G273" s="45"/>
      <c r="H273" s="45"/>
      <c r="I273" s="45"/>
      <c r="J273" s="54"/>
      <c r="K273" s="51"/>
      <c r="M273" s="50"/>
      <c r="N273" s="51"/>
      <c r="O273" s="54"/>
      <c r="P273" s="50"/>
      <c r="Q273" s="54"/>
      <c r="R273" s="173"/>
      <c r="S273" s="173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F273" s="145">
        <v>38279</v>
      </c>
      <c r="BG273" s="77" t="s">
        <v>48</v>
      </c>
      <c r="BH273" s="190">
        <f t="shared" si="23"/>
        <v>986323.40500000014</v>
      </c>
      <c r="BI273" s="75">
        <f t="shared" si="21"/>
        <v>1284875.125</v>
      </c>
      <c r="BJ273" s="189"/>
      <c r="BK273" s="189">
        <v>100</v>
      </c>
      <c r="BL273" s="189"/>
      <c r="BM273" s="189"/>
      <c r="BN273" s="191">
        <f t="shared" si="20"/>
        <v>2271298.5300000003</v>
      </c>
      <c r="BO273" s="246"/>
    </row>
    <row r="274" spans="3:67" ht="15.75" hidden="1" customHeight="1">
      <c r="C274" s="45"/>
      <c r="D274" s="45"/>
      <c r="E274" s="50"/>
      <c r="F274" s="50"/>
      <c r="G274" s="45"/>
      <c r="H274" s="45"/>
      <c r="I274" s="45"/>
      <c r="J274" s="54"/>
      <c r="K274" s="51"/>
      <c r="M274" s="50"/>
      <c r="N274" s="51"/>
      <c r="O274" s="54"/>
      <c r="P274" s="50"/>
      <c r="Q274" s="54"/>
      <c r="R274" s="173"/>
      <c r="S274" s="173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>
        <f>-BM274</f>
        <v>-13938.68</v>
      </c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F274" s="145">
        <v>38288</v>
      </c>
      <c r="BG274" s="77" t="s">
        <v>210</v>
      </c>
      <c r="BH274" s="190">
        <f t="shared" si="23"/>
        <v>986323.40500000014</v>
      </c>
      <c r="BI274" s="75">
        <f t="shared" si="21"/>
        <v>1284975.125</v>
      </c>
      <c r="BJ274" s="189"/>
      <c r="BK274" s="189"/>
      <c r="BL274" s="189"/>
      <c r="BM274" s="189">
        <v>13938.68</v>
      </c>
      <c r="BN274" s="191">
        <f t="shared" si="20"/>
        <v>2257359.85</v>
      </c>
      <c r="BO274" s="246"/>
    </row>
    <row r="275" spans="3:67" ht="15.75" hidden="1" customHeight="1">
      <c r="C275" s="45"/>
      <c r="D275" s="45"/>
      <c r="E275" s="50"/>
      <c r="F275" s="50"/>
      <c r="G275" s="45"/>
      <c r="H275" s="45"/>
      <c r="I275" s="45"/>
      <c r="J275" s="54"/>
      <c r="K275" s="51"/>
      <c r="M275" s="50"/>
      <c r="N275" s="51"/>
      <c r="O275" s="54"/>
      <c r="P275" s="50"/>
      <c r="Q275" s="54"/>
      <c r="R275" s="173"/>
      <c r="S275" s="173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F275" s="174" t="s">
        <v>263</v>
      </c>
      <c r="BG275" s="77" t="s">
        <v>264</v>
      </c>
      <c r="BH275" s="190">
        <f t="shared" si="23"/>
        <v>986323.40500000014</v>
      </c>
      <c r="BI275" s="75">
        <f t="shared" si="21"/>
        <v>1271036.4450000001</v>
      </c>
      <c r="BJ275" s="189">
        <f>2885.05/2</f>
        <v>1442.5250000000001</v>
      </c>
      <c r="BK275" s="189">
        <f>2885.05/2</f>
        <v>1442.5250000000001</v>
      </c>
      <c r="BL275" s="189"/>
      <c r="BM275" s="189"/>
      <c r="BN275" s="191">
        <f t="shared" si="20"/>
        <v>2260244.9</v>
      </c>
      <c r="BO275" s="246"/>
    </row>
    <row r="276" spans="3:67" ht="15.75" hidden="1" customHeight="1">
      <c r="C276" s="45"/>
      <c r="D276" s="45"/>
      <c r="E276" s="50"/>
      <c r="F276" s="50"/>
      <c r="G276" s="45"/>
      <c r="H276" s="45"/>
      <c r="I276" s="45"/>
      <c r="J276" s="54"/>
      <c r="K276" s="51"/>
      <c r="M276" s="50"/>
      <c r="N276" s="51"/>
      <c r="O276" s="54"/>
      <c r="P276" s="50"/>
      <c r="Q276" s="54"/>
      <c r="R276" s="173"/>
      <c r="S276" s="173"/>
      <c r="T276" s="54"/>
      <c r="U276" s="54"/>
      <c r="V276" s="54"/>
      <c r="W276" s="54"/>
      <c r="X276" s="54">
        <f>-BM276</f>
        <v>-18180</v>
      </c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F276" s="145">
        <v>38300</v>
      </c>
      <c r="BG276" s="77" t="s">
        <v>228</v>
      </c>
      <c r="BH276" s="190">
        <f t="shared" si="23"/>
        <v>987765.93000000017</v>
      </c>
      <c r="BI276" s="75">
        <f t="shared" si="21"/>
        <v>1272478.97</v>
      </c>
      <c r="BJ276" s="189"/>
      <c r="BK276" s="189"/>
      <c r="BL276" s="189"/>
      <c r="BM276" s="189">
        <v>18180</v>
      </c>
      <c r="BN276" s="191">
        <f t="shared" si="20"/>
        <v>2242064.9000000004</v>
      </c>
      <c r="BO276" s="246"/>
    </row>
    <row r="277" spans="3:67" ht="15.75" hidden="1" customHeight="1">
      <c r="C277" s="45"/>
      <c r="D277" s="45"/>
      <c r="E277" s="50"/>
      <c r="F277" s="50"/>
      <c r="G277" s="45"/>
      <c r="H277" s="45"/>
      <c r="I277" s="45"/>
      <c r="J277" s="54"/>
      <c r="K277" s="51"/>
      <c r="M277" s="50"/>
      <c r="N277" s="51"/>
      <c r="O277" s="54"/>
      <c r="P277" s="50"/>
      <c r="Q277" s="54"/>
      <c r="R277" s="173"/>
      <c r="S277" s="173"/>
      <c r="T277" s="54"/>
      <c r="U277" s="54"/>
      <c r="V277" s="54"/>
      <c r="W277" s="54"/>
      <c r="X277" s="54"/>
      <c r="Y277" s="54">
        <f>-BM277</f>
        <v>-3564</v>
      </c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F277" s="145">
        <v>38300</v>
      </c>
      <c r="BG277" s="77" t="s">
        <v>227</v>
      </c>
      <c r="BH277" s="190">
        <f t="shared" si="23"/>
        <v>987765.93000000017</v>
      </c>
      <c r="BI277" s="75">
        <f t="shared" si="21"/>
        <v>1254298.97</v>
      </c>
      <c r="BJ277" s="189"/>
      <c r="BK277" s="189"/>
      <c r="BL277" s="189"/>
      <c r="BM277" s="189">
        <v>3564</v>
      </c>
      <c r="BN277" s="191">
        <f t="shared" si="20"/>
        <v>2238500.9000000004</v>
      </c>
      <c r="BO277" s="246"/>
    </row>
    <row r="278" spans="3:67" ht="15.75" hidden="1" customHeight="1">
      <c r="C278" s="45"/>
      <c r="D278" s="45"/>
      <c r="E278" s="50"/>
      <c r="F278" s="50"/>
      <c r="G278" s="45"/>
      <c r="H278" s="45"/>
      <c r="I278" s="45"/>
      <c r="J278" s="54"/>
      <c r="K278" s="51"/>
      <c r="M278" s="50"/>
      <c r="N278" s="51"/>
      <c r="O278" s="54"/>
      <c r="P278" s="50"/>
      <c r="Q278" s="54"/>
      <c r="R278" s="173"/>
      <c r="S278" s="173"/>
      <c r="T278" s="54"/>
      <c r="U278" s="54"/>
      <c r="V278" s="54"/>
      <c r="W278" s="54"/>
      <c r="X278" s="54"/>
      <c r="Y278" s="54">
        <f>-BM278</f>
        <v>-9561</v>
      </c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F278" s="145">
        <v>38300</v>
      </c>
      <c r="BG278" s="77" t="s">
        <v>227</v>
      </c>
      <c r="BH278" s="190">
        <f t="shared" si="23"/>
        <v>987765.93000000017</v>
      </c>
      <c r="BI278" s="75">
        <f t="shared" si="21"/>
        <v>1250734.97</v>
      </c>
      <c r="BJ278" s="189"/>
      <c r="BK278" s="189"/>
      <c r="BL278" s="189"/>
      <c r="BM278" s="189">
        <v>9561</v>
      </c>
      <c r="BN278" s="191">
        <f t="shared" si="20"/>
        <v>2228939.9000000004</v>
      </c>
      <c r="BO278" s="246"/>
    </row>
    <row r="279" spans="3:67" ht="15.75" hidden="1" customHeight="1">
      <c r="C279" s="45"/>
      <c r="D279" s="45"/>
      <c r="E279" s="50"/>
      <c r="F279" s="50"/>
      <c r="G279" s="45"/>
      <c r="H279" s="45"/>
      <c r="I279" s="45"/>
      <c r="J279" s="54"/>
      <c r="K279" s="51"/>
      <c r="M279" s="50"/>
      <c r="N279" s="51"/>
      <c r="O279" s="54"/>
      <c r="P279" s="50"/>
      <c r="Q279" s="54"/>
      <c r="R279" s="173"/>
      <c r="S279" s="173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F279" s="145">
        <v>38315</v>
      </c>
      <c r="BG279" s="77" t="s">
        <v>260</v>
      </c>
      <c r="BH279" s="190">
        <f t="shared" si="23"/>
        <v>987765.93000000017</v>
      </c>
      <c r="BI279" s="75">
        <f t="shared" si="21"/>
        <v>1241173.97</v>
      </c>
      <c r="BJ279" s="189">
        <v>131067.96</v>
      </c>
      <c r="BK279" s="189"/>
      <c r="BL279" s="189"/>
      <c r="BM279" s="189"/>
      <c r="BN279" s="191">
        <f t="shared" si="20"/>
        <v>2360007.8600000003</v>
      </c>
      <c r="BO279" s="246"/>
    </row>
    <row r="280" spans="3:67" ht="15.75" hidden="1" customHeight="1">
      <c r="C280" s="45"/>
      <c r="D280" s="45"/>
      <c r="E280" s="50"/>
      <c r="F280" s="50"/>
      <c r="G280" s="45"/>
      <c r="H280" s="45"/>
      <c r="I280" s="45"/>
      <c r="J280" s="54"/>
      <c r="K280" s="51"/>
      <c r="M280" s="50"/>
      <c r="N280" s="51"/>
      <c r="O280" s="54"/>
      <c r="P280" s="50"/>
      <c r="Q280" s="54"/>
      <c r="R280" s="173"/>
      <c r="S280" s="173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>
        <f>-BM280</f>
        <v>-1037.45</v>
      </c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F280" s="145">
        <v>38315</v>
      </c>
      <c r="BG280" s="77" t="s">
        <v>210</v>
      </c>
      <c r="BH280" s="190">
        <f t="shared" si="23"/>
        <v>1118833.8900000001</v>
      </c>
      <c r="BI280" s="75">
        <f t="shared" si="21"/>
        <v>1241173.97</v>
      </c>
      <c r="BJ280" s="189"/>
      <c r="BK280" s="189"/>
      <c r="BL280" s="189"/>
      <c r="BM280" s="189">
        <v>1037.45</v>
      </c>
      <c r="BN280" s="191">
        <f t="shared" si="20"/>
        <v>2358970.41</v>
      </c>
      <c r="BO280" s="246"/>
    </row>
    <row r="281" spans="3:67" ht="15.75" hidden="1" customHeight="1">
      <c r="C281" s="45"/>
      <c r="D281" s="45"/>
      <c r="E281" s="50"/>
      <c r="F281" s="50"/>
      <c r="G281" s="45"/>
      <c r="H281" s="45"/>
      <c r="I281" s="45"/>
      <c r="J281" s="54"/>
      <c r="K281" s="51"/>
      <c r="M281" s="50"/>
      <c r="N281" s="51"/>
      <c r="O281" s="54"/>
      <c r="P281" s="50"/>
      <c r="Q281" s="54"/>
      <c r="R281" s="173"/>
      <c r="S281" s="173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F281" s="174">
        <v>38320</v>
      </c>
      <c r="BG281" s="77" t="s">
        <v>265</v>
      </c>
      <c r="BH281" s="190">
        <f t="shared" si="23"/>
        <v>1118833.8900000001</v>
      </c>
      <c r="BI281" s="75">
        <f t="shared" si="21"/>
        <v>1240136.52</v>
      </c>
      <c r="BJ281" s="189">
        <f>2389.1/2</f>
        <v>1194.55</v>
      </c>
      <c r="BK281" s="189">
        <f>2389.1/2</f>
        <v>1194.55</v>
      </c>
      <c r="BL281" s="189"/>
      <c r="BM281" s="189"/>
      <c r="BN281" s="191">
        <f t="shared" si="20"/>
        <v>2361359.5099999998</v>
      </c>
      <c r="BO281" s="246"/>
    </row>
    <row r="282" spans="3:67" ht="15.75" hidden="1" customHeight="1">
      <c r="C282" s="45"/>
      <c r="D282" s="45"/>
      <c r="E282" s="50"/>
      <c r="F282" s="50"/>
      <c r="G282" s="45"/>
      <c r="H282" s="45"/>
      <c r="I282" s="45"/>
      <c r="J282" s="54"/>
      <c r="K282" s="51"/>
      <c r="M282" s="50"/>
      <c r="N282" s="51"/>
      <c r="O282" s="54"/>
      <c r="P282" s="50"/>
      <c r="Q282" s="54"/>
      <c r="R282" s="173"/>
      <c r="S282" s="173"/>
      <c r="T282" s="54"/>
      <c r="U282" s="54"/>
      <c r="V282" s="54"/>
      <c r="W282" s="54"/>
      <c r="X282" s="54"/>
      <c r="Y282" s="54"/>
      <c r="Z282" s="54"/>
      <c r="AA282" s="54">
        <f>-BM282</f>
        <v>-13300</v>
      </c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F282" s="145">
        <v>38330</v>
      </c>
      <c r="BG282" s="77" t="s">
        <v>261</v>
      </c>
      <c r="BH282" s="190">
        <f t="shared" si="23"/>
        <v>1120028.4400000002</v>
      </c>
      <c r="BI282" s="75">
        <f t="shared" si="21"/>
        <v>1241331.07</v>
      </c>
      <c r="BJ282" s="189"/>
      <c r="BK282" s="189"/>
      <c r="BL282" s="189"/>
      <c r="BM282" s="189">
        <v>13300</v>
      </c>
      <c r="BN282" s="191">
        <f t="shared" si="20"/>
        <v>2348059.5100000002</v>
      </c>
      <c r="BO282" s="246"/>
    </row>
    <row r="283" spans="3:67" ht="15.75" hidden="1" customHeight="1">
      <c r="C283" s="45"/>
      <c r="D283" s="45"/>
      <c r="E283" s="50"/>
      <c r="F283" s="50"/>
      <c r="G283" s="45"/>
      <c r="H283" s="45"/>
      <c r="I283" s="45"/>
      <c r="J283" s="54"/>
      <c r="K283" s="51"/>
      <c r="M283" s="50"/>
      <c r="N283" s="51"/>
      <c r="O283" s="54"/>
      <c r="P283" s="50"/>
      <c r="Q283" s="54"/>
      <c r="R283" s="173"/>
      <c r="S283" s="173"/>
      <c r="T283" s="54"/>
      <c r="U283" s="54"/>
      <c r="V283" s="54"/>
      <c r="W283" s="54"/>
      <c r="X283" s="54"/>
      <c r="Y283" s="54">
        <f>-BM283</f>
        <v>-6000</v>
      </c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F283" s="145">
        <v>38330</v>
      </c>
      <c r="BG283" s="77" t="s">
        <v>261</v>
      </c>
      <c r="BH283" s="190">
        <f t="shared" si="23"/>
        <v>1120028.4400000002</v>
      </c>
      <c r="BI283" s="75">
        <f t="shared" si="21"/>
        <v>1228031.07</v>
      </c>
      <c r="BJ283" s="189"/>
      <c r="BK283" s="189"/>
      <c r="BL283" s="189"/>
      <c r="BM283" s="189">
        <v>6000</v>
      </c>
      <c r="BN283" s="191">
        <f t="shared" si="20"/>
        <v>2342059.5100000002</v>
      </c>
      <c r="BO283" s="246"/>
    </row>
    <row r="284" spans="3:67" ht="15.75" hidden="1" customHeight="1">
      <c r="C284" s="45"/>
      <c r="D284" s="45"/>
      <c r="E284" s="50"/>
      <c r="F284" s="50"/>
      <c r="G284" s="45"/>
      <c r="H284" s="45"/>
      <c r="I284" s="45"/>
      <c r="J284" s="54"/>
      <c r="K284" s="51"/>
      <c r="M284" s="50"/>
      <c r="N284" s="51"/>
      <c r="O284" s="54"/>
      <c r="P284" s="50"/>
      <c r="Q284" s="54"/>
      <c r="R284" s="173"/>
      <c r="S284" s="173"/>
      <c r="T284" s="54"/>
      <c r="U284" s="54"/>
      <c r="V284" s="54"/>
      <c r="W284" s="54"/>
      <c r="X284" s="54">
        <f>-BM284</f>
        <v>-45000</v>
      </c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F284" s="145">
        <v>38330</v>
      </c>
      <c r="BG284" s="77" t="s">
        <v>261</v>
      </c>
      <c r="BH284" s="190">
        <f t="shared" si="23"/>
        <v>1120028.4400000002</v>
      </c>
      <c r="BI284" s="75">
        <f t="shared" si="21"/>
        <v>1222031.07</v>
      </c>
      <c r="BJ284" s="189"/>
      <c r="BK284" s="189"/>
      <c r="BL284" s="189"/>
      <c r="BM284" s="189">
        <v>45000</v>
      </c>
      <c r="BN284" s="191">
        <f t="shared" si="20"/>
        <v>2297059.5100000002</v>
      </c>
      <c r="BO284" s="246"/>
    </row>
    <row r="285" spans="3:67" ht="15.75" hidden="1" customHeight="1">
      <c r="C285" s="45"/>
      <c r="D285" s="45"/>
      <c r="E285" s="50"/>
      <c r="F285" s="50"/>
      <c r="G285" s="45"/>
      <c r="H285" s="45"/>
      <c r="I285" s="45"/>
      <c r="J285" s="54"/>
      <c r="K285" s="51"/>
      <c r="M285" s="50"/>
      <c r="N285" s="51"/>
      <c r="O285" s="54"/>
      <c r="P285" s="50"/>
      <c r="Q285" s="54"/>
      <c r="R285" s="173"/>
      <c r="S285" s="173"/>
      <c r="T285" s="54"/>
      <c r="U285" s="54"/>
      <c r="V285" s="54"/>
      <c r="W285" s="54"/>
      <c r="X285" s="54"/>
      <c r="Y285" s="54"/>
      <c r="Z285" s="54">
        <f>-BM285</f>
        <v>-12631.5</v>
      </c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F285" s="145">
        <v>38330</v>
      </c>
      <c r="BG285" s="77" t="s">
        <v>224</v>
      </c>
      <c r="BH285" s="190">
        <f t="shared" si="23"/>
        <v>1120028.4400000002</v>
      </c>
      <c r="BI285" s="75">
        <f t="shared" si="21"/>
        <v>1177031.07</v>
      </c>
      <c r="BJ285" s="189"/>
      <c r="BK285" s="189"/>
      <c r="BL285" s="189"/>
      <c r="BM285" s="189">
        <v>12631.5</v>
      </c>
      <c r="BN285" s="191">
        <f t="shared" si="20"/>
        <v>2284428.0100000002</v>
      </c>
      <c r="BO285" s="246"/>
    </row>
    <row r="286" spans="3:67" ht="15.75" hidden="1" customHeight="1">
      <c r="C286" s="45"/>
      <c r="D286" s="45"/>
      <c r="E286" s="50"/>
      <c r="F286" s="50"/>
      <c r="G286" s="45"/>
      <c r="H286" s="45"/>
      <c r="I286" s="45"/>
      <c r="J286" s="54"/>
      <c r="K286" s="51"/>
      <c r="M286" s="50"/>
      <c r="N286" s="51"/>
      <c r="O286" s="54"/>
      <c r="P286" s="50"/>
      <c r="Q286" s="54"/>
      <c r="R286" s="173"/>
      <c r="S286" s="173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F286" s="145">
        <v>38343</v>
      </c>
      <c r="BG286" s="77" t="s">
        <v>262</v>
      </c>
      <c r="BH286" s="190">
        <f t="shared" si="23"/>
        <v>1120028.4400000002</v>
      </c>
      <c r="BI286" s="75">
        <f t="shared" si="21"/>
        <v>1164399.57</v>
      </c>
      <c r="BJ286" s="189">
        <v>6165.31</v>
      </c>
      <c r="BK286" s="189"/>
      <c r="BL286" s="189"/>
      <c r="BM286" s="189"/>
      <c r="BN286" s="191">
        <f t="shared" si="20"/>
        <v>2290593.3200000003</v>
      </c>
      <c r="BO286" s="246"/>
    </row>
    <row r="287" spans="3:67" ht="15.75" hidden="1" customHeight="1">
      <c r="C287" s="45"/>
      <c r="D287" s="45"/>
      <c r="E287" s="50"/>
      <c r="F287" s="50"/>
      <c r="G287" s="45"/>
      <c r="H287" s="45"/>
      <c r="I287" s="45"/>
      <c r="J287" s="54"/>
      <c r="K287" s="51"/>
      <c r="M287" s="50"/>
      <c r="N287" s="51"/>
      <c r="O287" s="54"/>
      <c r="P287" s="50"/>
      <c r="Q287" s="54"/>
      <c r="R287" s="173"/>
      <c r="S287" s="173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F287" s="145">
        <v>38343</v>
      </c>
      <c r="BG287" s="77" t="s">
        <v>190</v>
      </c>
      <c r="BH287" s="190">
        <f t="shared" si="23"/>
        <v>1126193.7500000002</v>
      </c>
      <c r="BI287" s="75">
        <f t="shared" si="23"/>
        <v>1164399.57</v>
      </c>
      <c r="BJ287" s="189">
        <v>47730.35</v>
      </c>
      <c r="BK287" s="189"/>
      <c r="BL287" s="189"/>
      <c r="BM287" s="189"/>
      <c r="BN287" s="191">
        <f t="shared" si="20"/>
        <v>2338323.6700000004</v>
      </c>
      <c r="BO287" s="246"/>
    </row>
    <row r="288" spans="3:67" ht="15.75" hidden="1" customHeight="1">
      <c r="C288" s="45"/>
      <c r="D288" s="45"/>
      <c r="E288" s="50"/>
      <c r="F288" s="50"/>
      <c r="G288" s="45"/>
      <c r="H288" s="45"/>
      <c r="I288" s="45"/>
      <c r="J288" s="54"/>
      <c r="K288" s="51"/>
      <c r="M288" s="50"/>
      <c r="N288" s="51"/>
      <c r="O288" s="54"/>
      <c r="P288" s="50"/>
      <c r="Q288" s="54"/>
      <c r="R288" s="173"/>
      <c r="S288" s="173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F288" s="174" t="s">
        <v>266</v>
      </c>
      <c r="BG288" s="77" t="s">
        <v>267</v>
      </c>
      <c r="BH288" s="190">
        <f t="shared" si="23"/>
        <v>1173924.1000000003</v>
      </c>
      <c r="BI288" s="75">
        <f t="shared" si="23"/>
        <v>1164399.57</v>
      </c>
      <c r="BJ288" s="189">
        <f>11626.12/2</f>
        <v>5813.06</v>
      </c>
      <c r="BK288" s="189">
        <f>11626.12/2</f>
        <v>5813.06</v>
      </c>
      <c r="BL288" s="189"/>
      <c r="BM288" s="189"/>
      <c r="BN288" s="191">
        <f t="shared" si="20"/>
        <v>2349949.7900000005</v>
      </c>
      <c r="BO288" s="246"/>
    </row>
    <row r="289" spans="3:67" ht="15.75" hidden="1" customHeight="1">
      <c r="C289" s="45"/>
      <c r="D289" s="45"/>
      <c r="E289" s="50"/>
      <c r="F289" s="50"/>
      <c r="G289" s="45"/>
      <c r="H289" s="45"/>
      <c r="I289" s="45"/>
      <c r="J289" s="54"/>
      <c r="K289" s="51"/>
      <c r="M289" s="50"/>
      <c r="N289" s="51"/>
      <c r="O289" s="54"/>
      <c r="P289" s="50"/>
      <c r="Q289" s="54"/>
      <c r="R289" s="173"/>
      <c r="S289" s="173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>
        <f>-BM289</f>
        <v>-7500</v>
      </c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F289" s="174">
        <v>38363</v>
      </c>
      <c r="BG289" s="77" t="s">
        <v>210</v>
      </c>
      <c r="BH289" s="190">
        <f t="shared" si="23"/>
        <v>1179737.1600000004</v>
      </c>
      <c r="BI289" s="75">
        <f t="shared" si="23"/>
        <v>1170212.6300000001</v>
      </c>
      <c r="BJ289" s="189"/>
      <c r="BK289" s="189"/>
      <c r="BL289" s="189"/>
      <c r="BM289" s="189">
        <v>7500</v>
      </c>
      <c r="BN289" s="191">
        <f t="shared" si="20"/>
        <v>2342449.7900000005</v>
      </c>
      <c r="BO289" s="246"/>
    </row>
    <row r="290" spans="3:67" ht="15.75" hidden="1" customHeight="1">
      <c r="C290" s="45"/>
      <c r="D290" s="45"/>
      <c r="E290" s="50"/>
      <c r="F290" s="50"/>
      <c r="G290" s="45"/>
      <c r="H290" s="45"/>
      <c r="I290" s="45"/>
      <c r="J290" s="54"/>
      <c r="K290" s="51"/>
      <c r="M290" s="50"/>
      <c r="N290" s="51"/>
      <c r="O290" s="54"/>
      <c r="P290" s="50"/>
      <c r="Q290" s="54"/>
      <c r="R290" s="173"/>
      <c r="S290" s="173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F290" s="174">
        <v>38371</v>
      </c>
      <c r="BG290" s="77" t="s">
        <v>27</v>
      </c>
      <c r="BH290" s="190">
        <f t="shared" si="23"/>
        <v>1179737.1600000004</v>
      </c>
      <c r="BI290" s="75">
        <f t="shared" si="23"/>
        <v>1162712.6300000001</v>
      </c>
      <c r="BJ290" s="189">
        <v>6693.18</v>
      </c>
      <c r="BK290" s="189"/>
      <c r="BL290" s="189"/>
      <c r="BM290" s="189"/>
      <c r="BN290" s="191">
        <f t="shared" si="20"/>
        <v>2349142.9700000007</v>
      </c>
      <c r="BO290" s="246"/>
    </row>
    <row r="291" spans="3:67" ht="15.75" hidden="1" customHeight="1">
      <c r="C291" s="45"/>
      <c r="D291" s="45"/>
      <c r="E291" s="50"/>
      <c r="F291" s="50"/>
      <c r="G291" s="45"/>
      <c r="H291" s="45"/>
      <c r="I291" s="45"/>
      <c r="J291" s="54"/>
      <c r="K291" s="51"/>
      <c r="M291" s="50"/>
      <c r="N291" s="51"/>
      <c r="O291" s="54"/>
      <c r="P291" s="50"/>
      <c r="Q291" s="54"/>
      <c r="R291" s="173"/>
      <c r="S291" s="173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F291" s="174">
        <v>38371</v>
      </c>
      <c r="BG291" s="77" t="s">
        <v>193</v>
      </c>
      <c r="BH291" s="190">
        <f t="shared" si="23"/>
        <v>1186430.3400000003</v>
      </c>
      <c r="BI291" s="75">
        <f t="shared" si="23"/>
        <v>1162712.6300000001</v>
      </c>
      <c r="BJ291" s="189">
        <v>5777.91</v>
      </c>
      <c r="BK291" s="189"/>
      <c r="BL291" s="189"/>
      <c r="BM291" s="189"/>
      <c r="BN291" s="191">
        <f t="shared" si="20"/>
        <v>2354920.8800000008</v>
      </c>
      <c r="BO291" s="246"/>
    </row>
    <row r="292" spans="3:67" ht="15.75" hidden="1" customHeight="1">
      <c r="C292" s="45"/>
      <c r="D292" s="45"/>
      <c r="E292" s="50"/>
      <c r="F292" s="50"/>
      <c r="G292" s="45"/>
      <c r="H292" s="45"/>
      <c r="I292" s="45"/>
      <c r="J292" s="54"/>
      <c r="K292" s="51"/>
      <c r="M292" s="50"/>
      <c r="N292" s="51"/>
      <c r="O292" s="54"/>
      <c r="P292" s="50"/>
      <c r="Q292" s="54"/>
      <c r="R292" s="173"/>
      <c r="S292" s="173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F292" s="174">
        <v>38381</v>
      </c>
      <c r="BG292" s="77" t="s">
        <v>274</v>
      </c>
      <c r="BH292" s="190">
        <f t="shared" si="23"/>
        <v>1192208.2500000002</v>
      </c>
      <c r="BI292" s="75">
        <f t="shared" si="23"/>
        <v>1162712.6300000001</v>
      </c>
      <c r="BJ292" s="189">
        <f>7372.79/2</f>
        <v>3686.395</v>
      </c>
      <c r="BK292" s="189">
        <f>7372.79/2</f>
        <v>3686.395</v>
      </c>
      <c r="BL292" s="189"/>
      <c r="BM292" s="189"/>
      <c r="BN292" s="191">
        <f t="shared" si="20"/>
        <v>2362293.6700000004</v>
      </c>
      <c r="BO292" s="246"/>
    </row>
    <row r="293" spans="3:67" ht="15.75" hidden="1" customHeight="1">
      <c r="C293" s="45"/>
      <c r="D293" s="45"/>
      <c r="E293" s="50"/>
      <c r="F293" s="50"/>
      <c r="G293" s="45"/>
      <c r="H293" s="45"/>
      <c r="I293" s="45"/>
      <c r="J293" s="54"/>
      <c r="K293" s="51"/>
      <c r="M293" s="50"/>
      <c r="N293" s="51"/>
      <c r="O293" s="54"/>
      <c r="P293" s="50"/>
      <c r="Q293" s="54"/>
      <c r="R293" s="173"/>
      <c r="S293" s="173"/>
      <c r="T293" s="54"/>
      <c r="U293" s="54"/>
      <c r="V293" s="54"/>
      <c r="W293" s="54"/>
      <c r="X293" s="54"/>
      <c r="Y293" s="54"/>
      <c r="Z293" s="54">
        <f>-BM293</f>
        <v>-198</v>
      </c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F293" s="174">
        <v>38398</v>
      </c>
      <c r="BG293" s="77" t="s">
        <v>275</v>
      </c>
      <c r="BH293" s="190">
        <f t="shared" si="23"/>
        <v>1195894.6450000003</v>
      </c>
      <c r="BI293" s="75">
        <f t="shared" si="23"/>
        <v>1166399.0250000001</v>
      </c>
      <c r="BJ293" s="189"/>
      <c r="BK293" s="189"/>
      <c r="BL293" s="189"/>
      <c r="BM293" s="189">
        <v>198</v>
      </c>
      <c r="BN293" s="191">
        <f t="shared" si="20"/>
        <v>2362095.6700000004</v>
      </c>
      <c r="BO293" s="246"/>
    </row>
    <row r="294" spans="3:67" ht="15.75" hidden="1" customHeight="1">
      <c r="C294" s="45"/>
      <c r="D294" s="45"/>
      <c r="E294" s="50"/>
      <c r="F294" s="50"/>
      <c r="G294" s="45"/>
      <c r="H294" s="45"/>
      <c r="I294" s="45"/>
      <c r="J294" s="54"/>
      <c r="K294" s="51"/>
      <c r="M294" s="50"/>
      <c r="N294" s="51"/>
      <c r="O294" s="54"/>
      <c r="P294" s="50"/>
      <c r="Q294" s="54"/>
      <c r="R294" s="173"/>
      <c r="S294" s="173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>
        <f>-BM294</f>
        <v>-3561.63</v>
      </c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F294" s="174">
        <v>38407</v>
      </c>
      <c r="BG294" s="77" t="s">
        <v>210</v>
      </c>
      <c r="BH294" s="190">
        <f t="shared" si="23"/>
        <v>1195894.6450000003</v>
      </c>
      <c r="BI294" s="75">
        <f t="shared" si="23"/>
        <v>1166201.0250000001</v>
      </c>
      <c r="BJ294" s="189"/>
      <c r="BK294" s="189"/>
      <c r="BL294" s="189"/>
      <c r="BM294" s="189">
        <v>3561.63</v>
      </c>
      <c r="BN294" s="191">
        <f t="shared" si="20"/>
        <v>2358534.0400000005</v>
      </c>
      <c r="BO294" s="246"/>
    </row>
    <row r="295" spans="3:67" ht="15.75" hidden="1" customHeight="1">
      <c r="C295" s="45"/>
      <c r="D295" s="45"/>
      <c r="E295" s="50"/>
      <c r="F295" s="50"/>
      <c r="G295" s="45"/>
      <c r="H295" s="45"/>
      <c r="I295" s="45"/>
      <c r="J295" s="54"/>
      <c r="K295" s="51"/>
      <c r="M295" s="50"/>
      <c r="N295" s="51"/>
      <c r="O295" s="54"/>
      <c r="P295" s="50"/>
      <c r="Q295" s="54"/>
      <c r="R295" s="173"/>
      <c r="S295" s="173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F295" s="174">
        <v>38409</v>
      </c>
      <c r="BG295" s="77" t="s">
        <v>288</v>
      </c>
      <c r="BH295" s="190">
        <f t="shared" si="23"/>
        <v>1195894.6450000003</v>
      </c>
      <c r="BI295" s="75">
        <f t="shared" si="23"/>
        <v>1162639.3950000003</v>
      </c>
      <c r="BJ295" s="189">
        <f>638.26/2</f>
        <v>319.13</v>
      </c>
      <c r="BK295" s="189">
        <f>638.26/2</f>
        <v>319.13</v>
      </c>
      <c r="BL295" s="189"/>
      <c r="BM295" s="189"/>
      <c r="BN295" s="191">
        <f t="shared" si="20"/>
        <v>2359172.3000000003</v>
      </c>
      <c r="BO295" s="246"/>
    </row>
    <row r="296" spans="3:67" ht="15.75" hidden="1" customHeight="1">
      <c r="C296" s="45"/>
      <c r="D296" s="45"/>
      <c r="E296" s="50"/>
      <c r="F296" s="50"/>
      <c r="G296" s="45"/>
      <c r="H296" s="45"/>
      <c r="I296" s="45"/>
      <c r="J296" s="54"/>
      <c r="K296" s="51"/>
      <c r="M296" s="50"/>
      <c r="N296" s="51"/>
      <c r="O296" s="54"/>
      <c r="P296" s="54">
        <f>-BM296</f>
        <v>-8521</v>
      </c>
      <c r="Q296" s="54"/>
      <c r="R296" s="173"/>
      <c r="S296" s="173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F296" s="174">
        <v>38416</v>
      </c>
      <c r="BG296" s="77" t="s">
        <v>278</v>
      </c>
      <c r="BH296" s="190">
        <f t="shared" si="23"/>
        <v>1196213.7750000001</v>
      </c>
      <c r="BI296" s="75">
        <f t="shared" si="23"/>
        <v>1162958.5250000001</v>
      </c>
      <c r="BJ296" s="189"/>
      <c r="BK296" s="189"/>
      <c r="BL296" s="189"/>
      <c r="BM296" s="189">
        <v>8521</v>
      </c>
      <c r="BN296" s="191">
        <f t="shared" si="20"/>
        <v>2350651.3000000003</v>
      </c>
      <c r="BO296" s="246"/>
    </row>
    <row r="297" spans="3:67" ht="15.75" hidden="1" customHeight="1">
      <c r="C297" s="45"/>
      <c r="D297" s="45"/>
      <c r="E297" s="50"/>
      <c r="F297" s="50"/>
      <c r="G297" s="45"/>
      <c r="H297" s="45"/>
      <c r="I297" s="45"/>
      <c r="J297" s="54"/>
      <c r="K297" s="51"/>
      <c r="M297" s="50"/>
      <c r="N297" s="51"/>
      <c r="O297" s="54"/>
      <c r="P297" s="50"/>
      <c r="Q297" s="54"/>
      <c r="R297" s="173"/>
      <c r="S297" s="173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F297" s="174">
        <v>38426</v>
      </c>
      <c r="BG297" s="77" t="s">
        <v>276</v>
      </c>
      <c r="BH297" s="190">
        <f t="shared" si="23"/>
        <v>1196213.7750000001</v>
      </c>
      <c r="BI297" s="75">
        <f t="shared" si="23"/>
        <v>1154437.5250000001</v>
      </c>
      <c r="BJ297" s="189"/>
      <c r="BK297" s="189">
        <v>60</v>
      </c>
      <c r="BL297" s="189"/>
      <c r="BM297" s="189"/>
      <c r="BN297" s="191">
        <f t="shared" si="20"/>
        <v>2350711.3000000003</v>
      </c>
      <c r="BO297" s="246"/>
    </row>
    <row r="298" spans="3:67" ht="15.75" hidden="1" customHeight="1">
      <c r="C298" s="45"/>
      <c r="D298" s="45"/>
      <c r="E298" s="50"/>
      <c r="F298" s="50"/>
      <c r="G298" s="45"/>
      <c r="H298" s="45"/>
      <c r="I298" s="45"/>
      <c r="J298" s="54"/>
      <c r="K298" s="51"/>
      <c r="M298" s="50"/>
      <c r="N298" s="51"/>
      <c r="O298" s="54"/>
      <c r="P298" s="50"/>
      <c r="Q298" s="54"/>
      <c r="R298" s="173"/>
      <c r="S298" s="173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F298" s="174">
        <v>38426</v>
      </c>
      <c r="BG298" s="77" t="s">
        <v>277</v>
      </c>
      <c r="BH298" s="190">
        <f t="shared" si="23"/>
        <v>1196213.7750000001</v>
      </c>
      <c r="BI298" s="75">
        <f t="shared" si="23"/>
        <v>1154497.5250000001</v>
      </c>
      <c r="BJ298" s="189"/>
      <c r="BK298" s="189">
        <v>71.87</v>
      </c>
      <c r="BL298" s="189"/>
      <c r="BM298" s="189"/>
      <c r="BN298" s="191">
        <f t="shared" si="20"/>
        <v>2350783.1700000004</v>
      </c>
      <c r="BO298" s="246"/>
    </row>
    <row r="299" spans="3:67" ht="15.75" hidden="1" customHeight="1">
      <c r="C299" s="45"/>
      <c r="D299" s="45"/>
      <c r="E299" s="50"/>
      <c r="F299" s="50"/>
      <c r="G299" s="45"/>
      <c r="H299" s="45"/>
      <c r="I299" s="45"/>
      <c r="J299" s="54"/>
      <c r="K299" s="51"/>
      <c r="M299" s="50"/>
      <c r="N299" s="51"/>
      <c r="O299" s="54"/>
      <c r="P299" s="50"/>
      <c r="Q299" s="54"/>
      <c r="R299" s="173"/>
      <c r="S299" s="173"/>
      <c r="T299" s="54"/>
      <c r="U299" s="54"/>
      <c r="V299" s="54"/>
      <c r="W299" s="54"/>
      <c r="X299" s="54"/>
      <c r="Y299" s="54"/>
      <c r="Z299" s="54">
        <f>-BM299</f>
        <v>-946.7</v>
      </c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F299" s="174">
        <v>38426</v>
      </c>
      <c r="BG299" s="77" t="s">
        <v>71</v>
      </c>
      <c r="BH299" s="190">
        <f t="shared" si="23"/>
        <v>1196213.7750000001</v>
      </c>
      <c r="BI299" s="75">
        <f t="shared" si="23"/>
        <v>1154569.3950000003</v>
      </c>
      <c r="BJ299" s="189"/>
      <c r="BK299" s="189"/>
      <c r="BL299" s="189"/>
      <c r="BM299" s="189">
        <v>946.7</v>
      </c>
      <c r="BN299" s="191">
        <f t="shared" si="20"/>
        <v>2349836.4700000002</v>
      </c>
      <c r="BO299" s="246"/>
    </row>
    <row r="300" spans="3:67" ht="15.75" hidden="1" customHeight="1">
      <c r="C300" s="45"/>
      <c r="D300" s="45"/>
      <c r="E300" s="50"/>
      <c r="F300" s="50"/>
      <c r="G300" s="45"/>
      <c r="H300" s="45"/>
      <c r="I300" s="45"/>
      <c r="J300" s="54"/>
      <c r="K300" s="51"/>
      <c r="M300" s="50"/>
      <c r="N300" s="51"/>
      <c r="O300" s="54"/>
      <c r="P300" s="50"/>
      <c r="Q300" s="54"/>
      <c r="R300" s="173"/>
      <c r="S300" s="173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>
        <f>-BM300</f>
        <v>-77.5</v>
      </c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F300" s="174">
        <v>38426</v>
      </c>
      <c r="BG300" s="77" t="s">
        <v>279</v>
      </c>
      <c r="BH300" s="190">
        <f t="shared" si="23"/>
        <v>1196213.7750000001</v>
      </c>
      <c r="BI300" s="75">
        <f t="shared" si="23"/>
        <v>1153622.6950000003</v>
      </c>
      <c r="BJ300" s="189"/>
      <c r="BK300" s="189"/>
      <c r="BL300" s="189"/>
      <c r="BM300" s="189">
        <v>77.5</v>
      </c>
      <c r="BN300" s="191">
        <f t="shared" si="20"/>
        <v>2349758.9700000007</v>
      </c>
      <c r="BO300" s="246"/>
    </row>
    <row r="301" spans="3:67" ht="15.75" hidden="1" customHeight="1">
      <c r="C301" s="45"/>
      <c r="D301" s="45"/>
      <c r="E301" s="50"/>
      <c r="F301" s="50"/>
      <c r="G301" s="45"/>
      <c r="H301" s="45"/>
      <c r="I301" s="45"/>
      <c r="J301" s="54"/>
      <c r="K301" s="51"/>
      <c r="M301" s="50"/>
      <c r="N301" s="51"/>
      <c r="O301" s="54"/>
      <c r="P301" s="50"/>
      <c r="Q301" s="54"/>
      <c r="R301" s="173"/>
      <c r="S301" s="173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F301" s="174">
        <v>38430</v>
      </c>
      <c r="BG301" s="77" t="s">
        <v>200</v>
      </c>
      <c r="BH301" s="190">
        <f t="shared" si="23"/>
        <v>1196213.7750000001</v>
      </c>
      <c r="BI301" s="75">
        <f t="shared" si="23"/>
        <v>1153545.1950000003</v>
      </c>
      <c r="BJ301" s="189"/>
      <c r="BK301" s="189">
        <v>1250000</v>
      </c>
      <c r="BL301" s="189"/>
      <c r="BM301" s="189"/>
      <c r="BN301" s="191">
        <f t="shared" si="20"/>
        <v>3599758.9700000007</v>
      </c>
      <c r="BO301" s="246"/>
    </row>
    <row r="302" spans="3:67" ht="15.75" hidden="1" customHeight="1">
      <c r="C302" s="45"/>
      <c r="D302" s="45"/>
      <c r="E302" s="50"/>
      <c r="F302" s="50"/>
      <c r="G302" s="45"/>
      <c r="H302" s="45"/>
      <c r="I302" s="45"/>
      <c r="J302" s="54"/>
      <c r="K302" s="51"/>
      <c r="M302" s="50"/>
      <c r="N302" s="51"/>
      <c r="O302" s="54"/>
      <c r="P302" s="50"/>
      <c r="Q302" s="54"/>
      <c r="R302" s="173"/>
      <c r="S302" s="173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F302" s="174">
        <v>38441</v>
      </c>
      <c r="BG302" s="77" t="s">
        <v>205</v>
      </c>
      <c r="BH302" s="190">
        <f t="shared" si="23"/>
        <v>1196213.7750000001</v>
      </c>
      <c r="BI302" s="75">
        <f t="shared" si="23"/>
        <v>2403545.1950000003</v>
      </c>
      <c r="BJ302" s="189">
        <v>182.41</v>
      </c>
      <c r="BK302" s="189">
        <v>182.4</v>
      </c>
      <c r="BL302" s="189"/>
      <c r="BM302" s="189"/>
      <c r="BN302" s="191">
        <f t="shared" si="20"/>
        <v>3600123.7800000007</v>
      </c>
      <c r="BO302" s="246"/>
    </row>
    <row r="303" spans="3:67" ht="15.75" hidden="1" customHeight="1">
      <c r="C303" s="45"/>
      <c r="D303" s="45"/>
      <c r="E303" s="50"/>
      <c r="F303" s="50"/>
      <c r="G303" s="45"/>
      <c r="H303" s="45"/>
      <c r="I303" s="45"/>
      <c r="J303" s="54"/>
      <c r="K303" s="51"/>
      <c r="M303" s="50"/>
      <c r="N303" s="51"/>
      <c r="O303" s="54"/>
      <c r="P303" s="50"/>
      <c r="Q303" s="54"/>
      <c r="R303" s="173"/>
      <c r="S303" s="173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F303" s="174">
        <v>38450</v>
      </c>
      <c r="BG303" s="77" t="s">
        <v>285</v>
      </c>
      <c r="BH303" s="190">
        <f t="shared" si="23"/>
        <v>1196396.1850000001</v>
      </c>
      <c r="BI303" s="75">
        <f t="shared" si="23"/>
        <v>2403727.5950000002</v>
      </c>
      <c r="BJ303" s="189"/>
      <c r="BK303" s="189">
        <v>164.75</v>
      </c>
      <c r="BL303" s="189"/>
      <c r="BM303" s="189"/>
      <c r="BN303" s="191">
        <f t="shared" si="20"/>
        <v>3600288.5300000003</v>
      </c>
      <c r="BO303" s="246"/>
    </row>
    <row r="304" spans="3:67" ht="15.75" hidden="1" customHeight="1">
      <c r="C304" s="45"/>
      <c r="D304" s="45"/>
      <c r="E304" s="50"/>
      <c r="F304" s="50"/>
      <c r="G304" s="45"/>
      <c r="H304" s="45"/>
      <c r="I304" s="45"/>
      <c r="J304" s="54"/>
      <c r="K304" s="51"/>
      <c r="M304" s="50"/>
      <c r="N304" s="51"/>
      <c r="O304" s="54"/>
      <c r="P304" s="50"/>
      <c r="Q304" s="54"/>
      <c r="R304" s="173"/>
      <c r="S304" s="173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F304" s="174">
        <v>38450</v>
      </c>
      <c r="BG304" s="77" t="s">
        <v>286</v>
      </c>
      <c r="BH304" s="190">
        <f t="shared" si="23"/>
        <v>1196396.1850000001</v>
      </c>
      <c r="BI304" s="75">
        <f t="shared" si="23"/>
        <v>2403892.3450000002</v>
      </c>
      <c r="BJ304" s="189"/>
      <c r="BK304" s="189">
        <v>713.3</v>
      </c>
      <c r="BL304" s="189"/>
      <c r="BM304" s="189"/>
      <c r="BN304" s="191">
        <f t="shared" si="20"/>
        <v>3601001.83</v>
      </c>
      <c r="BO304" s="246"/>
    </row>
    <row r="305" spans="3:67" ht="15.75" hidden="1" customHeight="1">
      <c r="C305" s="45"/>
      <c r="D305" s="45"/>
      <c r="E305" s="50"/>
      <c r="F305" s="50"/>
      <c r="G305" s="45"/>
      <c r="H305" s="45"/>
      <c r="I305" s="45"/>
      <c r="J305" s="54"/>
      <c r="K305" s="51"/>
      <c r="M305" s="54">
        <f>-BM305</f>
        <v>-16757</v>
      </c>
      <c r="N305" s="51"/>
      <c r="O305" s="54"/>
      <c r="P305" s="50"/>
      <c r="Q305" s="54"/>
      <c r="R305" s="173"/>
      <c r="S305" s="173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F305" s="174">
        <v>38469</v>
      </c>
      <c r="BG305" s="77" t="s">
        <v>287</v>
      </c>
      <c r="BH305" s="190">
        <f t="shared" si="23"/>
        <v>1196396.1850000001</v>
      </c>
      <c r="BI305" s="75">
        <f t="shared" si="23"/>
        <v>2404605.645</v>
      </c>
      <c r="BJ305" s="189"/>
      <c r="BK305" s="189"/>
      <c r="BL305" s="189"/>
      <c r="BM305" s="189">
        <v>16757</v>
      </c>
      <c r="BN305" s="191">
        <f t="shared" si="20"/>
        <v>3584244.83</v>
      </c>
      <c r="BO305" s="246"/>
    </row>
    <row r="306" spans="3:67" ht="15.75" hidden="1" customHeight="1">
      <c r="C306" s="45"/>
      <c r="D306" s="45"/>
      <c r="E306" s="50"/>
      <c r="F306" s="50"/>
      <c r="G306" s="45"/>
      <c r="H306" s="45"/>
      <c r="I306" s="45"/>
      <c r="J306" s="54"/>
      <c r="K306" s="51"/>
      <c r="M306" s="54"/>
      <c r="N306" s="51"/>
      <c r="O306" s="54"/>
      <c r="P306" s="50"/>
      <c r="Q306" s="54"/>
      <c r="R306" s="173"/>
      <c r="S306" s="173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F306" s="174">
        <v>38471</v>
      </c>
      <c r="BG306" s="77" t="s">
        <v>220</v>
      </c>
      <c r="BH306" s="190">
        <f t="shared" si="23"/>
        <v>1196396.1850000001</v>
      </c>
      <c r="BI306" s="75">
        <f t="shared" si="23"/>
        <v>2387848.645</v>
      </c>
      <c r="BJ306" s="189">
        <f>359.12/2</f>
        <v>179.56</v>
      </c>
      <c r="BK306" s="189">
        <f>359.12/2</f>
        <v>179.56</v>
      </c>
      <c r="BL306" s="189"/>
      <c r="BM306" s="189"/>
      <c r="BN306" s="191">
        <f t="shared" si="20"/>
        <v>3584603.95</v>
      </c>
      <c r="BO306" s="246"/>
    </row>
    <row r="307" spans="3:67" ht="15.75" hidden="1" customHeight="1">
      <c r="C307" s="45"/>
      <c r="D307" s="45"/>
      <c r="E307" s="50"/>
      <c r="F307" s="50"/>
      <c r="G307" s="45"/>
      <c r="H307" s="45"/>
      <c r="I307" s="45"/>
      <c r="J307" s="54"/>
      <c r="K307" s="51"/>
      <c r="M307" s="54"/>
      <c r="N307" s="51"/>
      <c r="O307" s="54"/>
      <c r="P307" s="50"/>
      <c r="Q307" s="54"/>
      <c r="R307" s="173"/>
      <c r="S307" s="173"/>
      <c r="T307" s="54"/>
      <c r="U307" s="54"/>
      <c r="V307" s="54"/>
      <c r="W307" s="54"/>
      <c r="X307" s="54">
        <f>-BM307</f>
        <v>-98306.4</v>
      </c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F307" s="174">
        <v>38479</v>
      </c>
      <c r="BG307" s="77" t="s">
        <v>228</v>
      </c>
      <c r="BH307" s="190">
        <f t="shared" si="23"/>
        <v>1196575.7450000001</v>
      </c>
      <c r="BI307" s="75">
        <f t="shared" si="23"/>
        <v>2388028.2050000001</v>
      </c>
      <c r="BJ307" s="189"/>
      <c r="BK307" s="189"/>
      <c r="BL307" s="189"/>
      <c r="BM307" s="189">
        <v>98306.4</v>
      </c>
      <c r="BN307" s="191">
        <f t="shared" si="20"/>
        <v>3486297.5500000003</v>
      </c>
      <c r="BO307" s="246"/>
    </row>
    <row r="308" spans="3:67" ht="15.75" hidden="1" customHeight="1">
      <c r="C308" s="45"/>
      <c r="D308" s="45"/>
      <c r="E308" s="50"/>
      <c r="F308" s="50"/>
      <c r="G308" s="45"/>
      <c r="H308" s="45"/>
      <c r="I308" s="45"/>
      <c r="J308" s="54"/>
      <c r="K308" s="51"/>
      <c r="M308" s="54"/>
      <c r="N308" s="51"/>
      <c r="O308" s="54"/>
      <c r="P308" s="50"/>
      <c r="Q308" s="54"/>
      <c r="R308" s="173"/>
      <c r="S308" s="173"/>
      <c r="T308" s="54"/>
      <c r="U308" s="54"/>
      <c r="V308" s="54"/>
      <c r="W308" s="54"/>
      <c r="X308" s="54">
        <f>-BM308</f>
        <v>-13953.6</v>
      </c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F308" s="174">
        <v>38479</v>
      </c>
      <c r="BG308" s="77" t="s">
        <v>228</v>
      </c>
      <c r="BH308" s="190">
        <f t="shared" si="23"/>
        <v>1196575.7450000001</v>
      </c>
      <c r="BI308" s="75">
        <f t="shared" si="23"/>
        <v>2289721.8050000002</v>
      </c>
      <c r="BJ308" s="189"/>
      <c r="BK308" s="189"/>
      <c r="BL308" s="189"/>
      <c r="BM308" s="189">
        <v>13953.6</v>
      </c>
      <c r="BN308" s="191">
        <f t="shared" si="20"/>
        <v>3472343.95</v>
      </c>
      <c r="BO308" s="246"/>
    </row>
    <row r="309" spans="3:67" ht="15.75" hidden="1" customHeight="1">
      <c r="C309" s="45"/>
      <c r="D309" s="45"/>
      <c r="E309" s="50"/>
      <c r="F309" s="50"/>
      <c r="G309" s="45"/>
      <c r="H309" s="45"/>
      <c r="I309" s="45"/>
      <c r="J309" s="54"/>
      <c r="K309" s="51"/>
      <c r="M309" s="54"/>
      <c r="N309" s="51"/>
      <c r="O309" s="54"/>
      <c r="P309" s="50"/>
      <c r="Q309" s="54"/>
      <c r="R309" s="173"/>
      <c r="S309" s="173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F309" s="174">
        <v>38500</v>
      </c>
      <c r="BG309" s="77" t="s">
        <v>221</v>
      </c>
      <c r="BH309" s="190">
        <f t="shared" si="23"/>
        <v>1196575.7450000001</v>
      </c>
      <c r="BI309" s="75">
        <f t="shared" si="23"/>
        <v>2275768.2050000001</v>
      </c>
      <c r="BJ309" s="189">
        <v>149.02000000000001</v>
      </c>
      <c r="BK309" s="189">
        <v>149.03</v>
      </c>
      <c r="BL309" s="189"/>
      <c r="BM309" s="189"/>
      <c r="BN309" s="191">
        <f t="shared" si="20"/>
        <v>3472642</v>
      </c>
      <c r="BO309" s="246"/>
    </row>
    <row r="310" spans="3:67" ht="15.75" hidden="1" customHeight="1">
      <c r="C310" s="45"/>
      <c r="D310" s="45"/>
      <c r="E310" s="50"/>
      <c r="F310" s="50"/>
      <c r="G310" s="45"/>
      <c r="H310" s="45"/>
      <c r="I310" s="45"/>
      <c r="J310" s="54"/>
      <c r="K310" s="51"/>
      <c r="M310" s="54"/>
      <c r="N310" s="51"/>
      <c r="O310" s="54"/>
      <c r="P310" s="50"/>
      <c r="Q310" s="54"/>
      <c r="R310" s="173"/>
      <c r="S310" s="173"/>
      <c r="T310" s="54">
        <f>-75000</f>
        <v>-75000</v>
      </c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F310" s="174">
        <v>38518</v>
      </c>
      <c r="BG310" s="77" t="s">
        <v>289</v>
      </c>
      <c r="BH310" s="190">
        <f t="shared" si="23"/>
        <v>1196724.7650000001</v>
      </c>
      <c r="BI310" s="75">
        <f t="shared" si="23"/>
        <v>2275917.2349999999</v>
      </c>
      <c r="BJ310" s="189"/>
      <c r="BK310" s="189"/>
      <c r="BL310" s="189"/>
      <c r="BM310" s="189">
        <v>75000</v>
      </c>
      <c r="BN310" s="191">
        <f t="shared" si="20"/>
        <v>3397642</v>
      </c>
      <c r="BO310" s="246"/>
    </row>
    <row r="311" spans="3:67" ht="15.75" hidden="1" customHeight="1">
      <c r="C311" s="45"/>
      <c r="D311" s="45"/>
      <c r="E311" s="50"/>
      <c r="F311" s="50"/>
      <c r="G311" s="45"/>
      <c r="H311" s="45"/>
      <c r="I311" s="45"/>
      <c r="J311" s="54"/>
      <c r="K311" s="51"/>
      <c r="M311" s="54"/>
      <c r="N311" s="51"/>
      <c r="O311" s="54"/>
      <c r="P311" s="50"/>
      <c r="Q311" s="54"/>
      <c r="R311" s="173"/>
      <c r="S311" s="173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>
        <f>-BM311</f>
        <v>-7000</v>
      </c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F311" s="174">
        <v>38518</v>
      </c>
      <c r="BG311" s="77" t="s">
        <v>207</v>
      </c>
      <c r="BH311" s="190">
        <f t="shared" si="23"/>
        <v>1196724.7650000001</v>
      </c>
      <c r="BI311" s="75">
        <f t="shared" si="23"/>
        <v>2200917.2349999999</v>
      </c>
      <c r="BJ311" s="189"/>
      <c r="BK311" s="189"/>
      <c r="BL311" s="189"/>
      <c r="BM311" s="189">
        <v>7000</v>
      </c>
      <c r="BN311" s="191">
        <f t="shared" si="20"/>
        <v>3390642</v>
      </c>
      <c r="BO311" s="246"/>
    </row>
    <row r="312" spans="3:67" ht="15.75" hidden="1" customHeight="1">
      <c r="C312" s="45"/>
      <c r="D312" s="45"/>
      <c r="E312" s="50"/>
      <c r="F312" s="50"/>
      <c r="G312" s="45"/>
      <c r="H312" s="45"/>
      <c r="I312" s="45"/>
      <c r="J312" s="54"/>
      <c r="K312" s="51"/>
      <c r="M312" s="54"/>
      <c r="N312" s="51"/>
      <c r="O312" s="54"/>
      <c r="P312" s="50"/>
      <c r="Q312" s="54"/>
      <c r="R312" s="173"/>
      <c r="S312" s="173"/>
      <c r="T312" s="54">
        <f>-BM312</f>
        <v>-7500</v>
      </c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F312" s="174">
        <v>38518</v>
      </c>
      <c r="BG312" s="77" t="s">
        <v>210</v>
      </c>
      <c r="BH312" s="190">
        <f t="shared" si="23"/>
        <v>1196724.7650000001</v>
      </c>
      <c r="BI312" s="75">
        <f t="shared" si="23"/>
        <v>2193917.2349999999</v>
      </c>
      <c r="BJ312" s="189"/>
      <c r="BK312" s="189"/>
      <c r="BL312" s="189"/>
      <c r="BM312" s="189">
        <v>7500</v>
      </c>
      <c r="BN312" s="191">
        <f t="shared" si="20"/>
        <v>3383142</v>
      </c>
      <c r="BO312" s="246"/>
    </row>
    <row r="313" spans="3:67" ht="15.75" hidden="1" customHeight="1">
      <c r="C313" s="45"/>
      <c r="D313" s="45"/>
      <c r="E313" s="50"/>
      <c r="F313" s="50"/>
      <c r="G313" s="45"/>
      <c r="H313" s="45"/>
      <c r="I313" s="45"/>
      <c r="J313" s="54"/>
      <c r="K313" s="51"/>
      <c r="M313" s="54"/>
      <c r="N313" s="51"/>
      <c r="O313" s="54"/>
      <c r="P313" s="50"/>
      <c r="Q313" s="54"/>
      <c r="R313" s="173"/>
      <c r="S313" s="173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>
        <f>-BM313</f>
        <v>-266.64999999999998</v>
      </c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F313" s="174">
        <v>38518</v>
      </c>
      <c r="BG313" s="77" t="s">
        <v>291</v>
      </c>
      <c r="BH313" s="190">
        <f t="shared" si="23"/>
        <v>1196724.7650000001</v>
      </c>
      <c r="BI313" s="75">
        <f t="shared" si="23"/>
        <v>2186417.2349999999</v>
      </c>
      <c r="BJ313" s="189"/>
      <c r="BK313" s="189"/>
      <c r="BL313" s="189"/>
      <c r="BM313" s="189">
        <v>266.64999999999998</v>
      </c>
      <c r="BN313" s="191">
        <f t="shared" si="20"/>
        <v>3382875.35</v>
      </c>
      <c r="BO313" s="246"/>
    </row>
    <row r="314" spans="3:67" ht="15.75" hidden="1" customHeight="1">
      <c r="C314" s="45"/>
      <c r="D314" s="45"/>
      <c r="E314" s="50"/>
      <c r="F314" s="50"/>
      <c r="G314" s="45"/>
      <c r="H314" s="45"/>
      <c r="I314" s="45"/>
      <c r="J314" s="54"/>
      <c r="K314" s="51"/>
      <c r="M314" s="54"/>
      <c r="N314" s="51"/>
      <c r="O314" s="54"/>
      <c r="P314" s="50"/>
      <c r="Q314" s="54"/>
      <c r="R314" s="173"/>
      <c r="S314" s="173"/>
      <c r="T314" s="54">
        <f>-BM314</f>
        <v>-500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F314" s="174">
        <v>38524</v>
      </c>
      <c r="BG314" s="77" t="s">
        <v>290</v>
      </c>
      <c r="BH314" s="190">
        <f t="shared" si="23"/>
        <v>1196724.7650000001</v>
      </c>
      <c r="BI314" s="75">
        <f t="shared" si="23"/>
        <v>2186150.585</v>
      </c>
      <c r="BJ314" s="189"/>
      <c r="BK314" s="189"/>
      <c r="BL314" s="189"/>
      <c r="BM314" s="189">
        <v>500</v>
      </c>
      <c r="BN314" s="191">
        <f t="shared" si="20"/>
        <v>3382375.35</v>
      </c>
      <c r="BO314" s="246"/>
    </row>
    <row r="315" spans="3:67" ht="15.75" hidden="1" customHeight="1">
      <c r="C315" s="45"/>
      <c r="D315" s="45"/>
      <c r="E315" s="50"/>
      <c r="F315" s="50"/>
      <c r="G315" s="45"/>
      <c r="H315" s="45"/>
      <c r="I315" s="45"/>
      <c r="J315" s="54"/>
      <c r="K315" s="51"/>
      <c r="M315" s="54"/>
      <c r="N315" s="51"/>
      <c r="O315" s="54"/>
      <c r="P315" s="50"/>
      <c r="Q315" s="54"/>
      <c r="R315" s="173"/>
      <c r="S315" s="173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F315" s="174">
        <v>38532</v>
      </c>
      <c r="BG315" s="77" t="s">
        <v>222</v>
      </c>
      <c r="BH315" s="190">
        <f t="shared" si="23"/>
        <v>1196724.7650000001</v>
      </c>
      <c r="BI315" s="75">
        <f t="shared" si="23"/>
        <v>2185650.585</v>
      </c>
      <c r="BJ315" s="189">
        <f>84.14/2</f>
        <v>42.07</v>
      </c>
      <c r="BK315" s="189">
        <v>42.07</v>
      </c>
      <c r="BL315" s="189"/>
      <c r="BM315" s="189"/>
      <c r="BN315" s="191">
        <f t="shared" si="20"/>
        <v>3382459.4899999998</v>
      </c>
      <c r="BO315" s="246"/>
    </row>
    <row r="316" spans="3:67" ht="15.75" hidden="1" customHeight="1">
      <c r="C316" s="45"/>
      <c r="D316" s="45"/>
      <c r="E316" s="50"/>
      <c r="F316" s="50"/>
      <c r="G316" s="45"/>
      <c r="H316" s="45"/>
      <c r="I316" s="45"/>
      <c r="J316" s="54"/>
      <c r="K316" s="51"/>
      <c r="M316" s="54"/>
      <c r="N316" s="51"/>
      <c r="O316" s="54"/>
      <c r="P316" s="50"/>
      <c r="Q316" s="54"/>
      <c r="R316" s="173"/>
      <c r="S316" s="173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F316" s="174">
        <v>38552</v>
      </c>
      <c r="BG316" s="77" t="s">
        <v>219</v>
      </c>
      <c r="BH316" s="190">
        <f t="shared" si="23"/>
        <v>1196766.8350000002</v>
      </c>
      <c r="BI316" s="75">
        <f t="shared" si="23"/>
        <v>2185692.6549999998</v>
      </c>
      <c r="BJ316" s="189"/>
      <c r="BK316" s="189">
        <v>87.45</v>
      </c>
      <c r="BL316" s="189"/>
      <c r="BM316" s="189"/>
      <c r="BN316" s="191">
        <f t="shared" si="20"/>
        <v>3382546.9400000004</v>
      </c>
      <c r="BO316" s="246"/>
    </row>
    <row r="317" spans="3:67" ht="15.75" hidden="1" customHeight="1">
      <c r="C317" s="45"/>
      <c r="D317" s="45"/>
      <c r="E317" s="50"/>
      <c r="F317" s="50"/>
      <c r="G317" s="45"/>
      <c r="H317" s="45"/>
      <c r="I317" s="45"/>
      <c r="J317" s="54"/>
      <c r="K317" s="51"/>
      <c r="M317" s="54"/>
      <c r="N317" s="51"/>
      <c r="O317" s="54"/>
      <c r="P317" s="50"/>
      <c r="Q317" s="54"/>
      <c r="R317" s="173"/>
      <c r="S317" s="173"/>
      <c r="T317" s="54"/>
      <c r="U317" s="54"/>
      <c r="V317" s="54"/>
      <c r="W317" s="54"/>
      <c r="X317" s="54"/>
      <c r="Y317" s="54"/>
      <c r="Z317" s="54"/>
      <c r="AA317" s="54">
        <f>-BM317</f>
        <v>-20816</v>
      </c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F317" s="174">
        <v>38561</v>
      </c>
      <c r="BG317" s="77" t="s">
        <v>225</v>
      </c>
      <c r="BH317" s="190">
        <f t="shared" si="23"/>
        <v>1196766.8350000002</v>
      </c>
      <c r="BI317" s="75">
        <f t="shared" si="23"/>
        <v>2185780.105</v>
      </c>
      <c r="BJ317" s="189"/>
      <c r="BK317" s="189"/>
      <c r="BL317" s="189"/>
      <c r="BM317" s="189">
        <v>20816</v>
      </c>
      <c r="BN317" s="191">
        <f t="shared" si="20"/>
        <v>3361730.9400000004</v>
      </c>
      <c r="BO317" s="246"/>
    </row>
    <row r="318" spans="3:67" ht="15.75" hidden="1" customHeight="1">
      <c r="C318" s="45"/>
      <c r="D318" s="45"/>
      <c r="E318" s="50"/>
      <c r="F318" s="50"/>
      <c r="G318" s="45"/>
      <c r="H318" s="45"/>
      <c r="I318" s="45"/>
      <c r="J318" s="54"/>
      <c r="K318" s="51"/>
      <c r="M318" s="54"/>
      <c r="N318" s="51"/>
      <c r="O318" s="54"/>
      <c r="P318" s="50"/>
      <c r="Q318" s="54"/>
      <c r="R318" s="173"/>
      <c r="S318" s="173"/>
      <c r="T318" s="54">
        <f>-BM318</f>
        <v>-8141.47</v>
      </c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F318" s="174">
        <v>38563</v>
      </c>
      <c r="BG318" s="77" t="s">
        <v>210</v>
      </c>
      <c r="BH318" s="190">
        <f t="shared" si="23"/>
        <v>1196766.8350000002</v>
      </c>
      <c r="BI318" s="75">
        <f t="shared" si="23"/>
        <v>2164964.105</v>
      </c>
      <c r="BJ318" s="189"/>
      <c r="BK318" s="189"/>
      <c r="BL318" s="189"/>
      <c r="BM318" s="189">
        <v>8141.47</v>
      </c>
      <c r="BN318" s="191">
        <f t="shared" si="20"/>
        <v>3353589.47</v>
      </c>
      <c r="BO318" s="246"/>
    </row>
    <row r="319" spans="3:67" ht="15.75" hidden="1" customHeight="1">
      <c r="C319" s="45"/>
      <c r="D319" s="45"/>
      <c r="E319" s="50"/>
      <c r="F319" s="50"/>
      <c r="G319" s="45"/>
      <c r="H319" s="45"/>
      <c r="I319" s="45"/>
      <c r="J319" s="54"/>
      <c r="K319" s="51"/>
      <c r="M319" s="54"/>
      <c r="N319" s="51"/>
      <c r="O319" s="54"/>
      <c r="P319" s="50"/>
      <c r="Q319" s="54"/>
      <c r="R319" s="173"/>
      <c r="S319" s="173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F319" s="174">
        <v>38563</v>
      </c>
      <c r="BG319" s="77" t="s">
        <v>241</v>
      </c>
      <c r="BH319" s="190">
        <f t="shared" ref="BH319:BH332" si="24">SUM(BH318+BJ318-BL318)</f>
        <v>1196766.8350000002</v>
      </c>
      <c r="BI319" s="75">
        <f t="shared" ref="BI319:BI332" si="25">SUM(BI318+BK318-BM318)</f>
        <v>2156822.6349999998</v>
      </c>
      <c r="BJ319" s="189">
        <f>75.7/2</f>
        <v>37.85</v>
      </c>
      <c r="BK319" s="189">
        <f>75.7/2</f>
        <v>37.85</v>
      </c>
      <c r="BL319" s="189"/>
      <c r="BM319" s="189"/>
      <c r="BN319" s="191">
        <f t="shared" si="20"/>
        <v>3353665.17</v>
      </c>
      <c r="BO319" s="246"/>
    </row>
    <row r="320" spans="3:67" ht="15.75" hidden="1" customHeight="1">
      <c r="C320" s="45"/>
      <c r="D320" s="45"/>
      <c r="E320" s="50"/>
      <c r="F320" s="50"/>
      <c r="G320" s="45"/>
      <c r="H320" s="45"/>
      <c r="I320" s="45"/>
      <c r="J320" s="54"/>
      <c r="K320" s="51"/>
      <c r="M320" s="54"/>
      <c r="N320" s="51"/>
      <c r="O320" s="54"/>
      <c r="P320" s="50"/>
      <c r="Q320" s="54"/>
      <c r="R320" s="173"/>
      <c r="S320" s="173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>
        <f>-BM320</f>
        <v>-415</v>
      </c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F320" s="174">
        <v>38568</v>
      </c>
      <c r="BG320" s="77" t="s">
        <v>295</v>
      </c>
      <c r="BH320" s="190">
        <f t="shared" si="24"/>
        <v>1196804.6850000003</v>
      </c>
      <c r="BI320" s="75">
        <f t="shared" si="25"/>
        <v>2156860.4849999999</v>
      </c>
      <c r="BJ320" s="189"/>
      <c r="BK320" s="189"/>
      <c r="BL320" s="189"/>
      <c r="BM320" s="189">
        <v>415</v>
      </c>
      <c r="BN320" s="191">
        <f t="shared" si="20"/>
        <v>3353250.17</v>
      </c>
      <c r="BO320" s="246"/>
    </row>
    <row r="321" spans="3:67" ht="15.75" hidden="1" customHeight="1">
      <c r="C321" s="45"/>
      <c r="D321" s="45"/>
      <c r="E321" s="50"/>
      <c r="F321" s="50"/>
      <c r="G321" s="45"/>
      <c r="H321" s="45"/>
      <c r="I321" s="45"/>
      <c r="J321" s="54"/>
      <c r="K321" s="51"/>
      <c r="M321" s="54"/>
      <c r="N321" s="51"/>
      <c r="O321" s="54"/>
      <c r="P321" s="50"/>
      <c r="Q321" s="54"/>
      <c r="R321" s="173"/>
      <c r="S321" s="173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>
        <f>-BM321</f>
        <v>-1035.5</v>
      </c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F321" s="174">
        <v>38568</v>
      </c>
      <c r="BG321" s="77" t="s">
        <v>291</v>
      </c>
      <c r="BH321" s="190">
        <f t="shared" si="24"/>
        <v>1196804.6850000003</v>
      </c>
      <c r="BI321" s="75">
        <f t="shared" si="25"/>
        <v>2156445.4849999999</v>
      </c>
      <c r="BJ321" s="189"/>
      <c r="BK321" s="189"/>
      <c r="BL321" s="189"/>
      <c r="BM321" s="189">
        <v>1035.5</v>
      </c>
      <c r="BN321" s="191">
        <f t="shared" si="20"/>
        <v>3352214.67</v>
      </c>
      <c r="BO321" s="246"/>
    </row>
    <row r="322" spans="3:67" ht="15.75" hidden="1" customHeight="1">
      <c r="C322" s="45"/>
      <c r="D322" s="45"/>
      <c r="E322" s="50"/>
      <c r="F322" s="50"/>
      <c r="G322" s="45"/>
      <c r="H322" s="45"/>
      <c r="I322" s="45"/>
      <c r="J322" s="54"/>
      <c r="K322" s="51"/>
      <c r="M322" s="54"/>
      <c r="N322" s="51"/>
      <c r="O322" s="54"/>
      <c r="P322" s="50"/>
      <c r="Q322" s="54"/>
      <c r="R322" s="173"/>
      <c r="S322" s="173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F322" s="174">
        <v>38570</v>
      </c>
      <c r="BG322" s="77" t="s">
        <v>302</v>
      </c>
      <c r="BH322" s="190">
        <f t="shared" si="24"/>
        <v>1196804.6850000003</v>
      </c>
      <c r="BI322" s="75">
        <f t="shared" si="25"/>
        <v>2155409.9849999999</v>
      </c>
      <c r="BJ322" s="189"/>
      <c r="BK322" s="189">
        <v>2515.15</v>
      </c>
      <c r="BL322" s="189"/>
      <c r="BM322" s="189"/>
      <c r="BN322" s="191">
        <f t="shared" si="20"/>
        <v>3354729.82</v>
      </c>
      <c r="BO322" s="246"/>
    </row>
    <row r="323" spans="3:67" ht="15.75" hidden="1" customHeight="1">
      <c r="C323" s="45"/>
      <c r="D323" s="45"/>
      <c r="E323" s="50"/>
      <c r="F323" s="50"/>
      <c r="G323" s="45"/>
      <c r="H323" s="45"/>
      <c r="I323" s="45"/>
      <c r="J323" s="54"/>
      <c r="K323" s="51"/>
      <c r="M323" s="54"/>
      <c r="N323" s="51"/>
      <c r="O323" s="54"/>
      <c r="P323" s="50"/>
      <c r="Q323" s="54"/>
      <c r="R323" s="173"/>
      <c r="S323" s="173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F323" s="174">
        <v>38570</v>
      </c>
      <c r="BG323" s="77" t="s">
        <v>303</v>
      </c>
      <c r="BH323" s="190">
        <f t="shared" si="24"/>
        <v>1196804.6850000003</v>
      </c>
      <c r="BI323" s="75">
        <f t="shared" si="25"/>
        <v>2157925.1349999998</v>
      </c>
      <c r="BJ323" s="189"/>
      <c r="BK323" s="189">
        <v>2689.72</v>
      </c>
      <c r="BL323" s="189"/>
      <c r="BM323" s="189"/>
      <c r="BN323" s="191">
        <f t="shared" si="20"/>
        <v>3357419.5400000005</v>
      </c>
      <c r="BO323" s="246"/>
    </row>
    <row r="324" spans="3:67" ht="15.75" hidden="1" customHeight="1">
      <c r="C324" s="45"/>
      <c r="D324" s="45"/>
      <c r="E324" s="50"/>
      <c r="F324" s="50"/>
      <c r="G324" s="45"/>
      <c r="H324" s="45"/>
      <c r="I324" s="45"/>
      <c r="J324" s="54"/>
      <c r="K324" s="51"/>
      <c r="M324" s="54"/>
      <c r="N324" s="51"/>
      <c r="O324" s="54"/>
      <c r="P324" s="50"/>
      <c r="Q324" s="54"/>
      <c r="R324" s="173"/>
      <c r="S324" s="173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F324" s="174">
        <v>38570</v>
      </c>
      <c r="BG324" s="77" t="s">
        <v>304</v>
      </c>
      <c r="BH324" s="190">
        <f t="shared" si="24"/>
        <v>1196804.6850000003</v>
      </c>
      <c r="BI324" s="75">
        <f t="shared" si="25"/>
        <v>2160614.855</v>
      </c>
      <c r="BJ324" s="189"/>
      <c r="BK324" s="189">
        <v>18.95</v>
      </c>
      <c r="BL324" s="189"/>
      <c r="BM324" s="189"/>
      <c r="BN324" s="191">
        <f t="shared" si="20"/>
        <v>3357438.49</v>
      </c>
      <c r="BO324" s="246"/>
    </row>
    <row r="325" spans="3:67" ht="15.75" hidden="1" customHeight="1">
      <c r="C325" s="45"/>
      <c r="D325" s="45"/>
      <c r="E325" s="50"/>
      <c r="F325" s="50"/>
      <c r="G325" s="45"/>
      <c r="H325" s="45"/>
      <c r="I325" s="45"/>
      <c r="J325" s="54"/>
      <c r="K325" s="51"/>
      <c r="M325" s="54"/>
      <c r="N325" s="51"/>
      <c r="O325" s="54"/>
      <c r="P325" s="50"/>
      <c r="Q325" s="54"/>
      <c r="R325" s="173"/>
      <c r="S325" s="173"/>
      <c r="T325" s="54"/>
      <c r="U325" s="54"/>
      <c r="V325" s="54"/>
      <c r="W325" s="54"/>
      <c r="X325" s="54"/>
      <c r="Y325" s="54"/>
      <c r="Z325" s="54">
        <f>-BM325</f>
        <v>-10604</v>
      </c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F325" s="174">
        <v>38577</v>
      </c>
      <c r="BG325" s="77" t="s">
        <v>224</v>
      </c>
      <c r="BH325" s="190">
        <f t="shared" si="24"/>
        <v>1196804.6850000003</v>
      </c>
      <c r="BI325" s="75">
        <f t="shared" si="25"/>
        <v>2160633.8050000002</v>
      </c>
      <c r="BJ325" s="189"/>
      <c r="BK325" s="189"/>
      <c r="BL325" s="189"/>
      <c r="BM325" s="189">
        <v>10604</v>
      </c>
      <c r="BN325" s="191">
        <f t="shared" si="20"/>
        <v>3346834.49</v>
      </c>
      <c r="BO325" s="246"/>
    </row>
    <row r="326" spans="3:67" ht="15.75" hidden="1" customHeight="1">
      <c r="C326" s="45"/>
      <c r="D326" s="45"/>
      <c r="E326" s="50"/>
      <c r="F326" s="50"/>
      <c r="G326" s="45"/>
      <c r="H326" s="45"/>
      <c r="I326" s="45"/>
      <c r="J326" s="54"/>
      <c r="K326" s="51"/>
      <c r="M326" s="54"/>
      <c r="N326" s="51"/>
      <c r="O326" s="54"/>
      <c r="P326" s="50"/>
      <c r="Q326" s="54"/>
      <c r="R326" s="173"/>
      <c r="S326" s="173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f>-BM326</f>
        <v>-48416.4</v>
      </c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F326" s="174">
        <v>38577</v>
      </c>
      <c r="BG326" s="77" t="s">
        <v>71</v>
      </c>
      <c r="BH326" s="190">
        <f t="shared" si="24"/>
        <v>1196804.6850000003</v>
      </c>
      <c r="BI326" s="75">
        <f t="shared" si="25"/>
        <v>2150029.8050000002</v>
      </c>
      <c r="BJ326" s="189"/>
      <c r="BK326" s="189"/>
      <c r="BL326" s="189"/>
      <c r="BM326" s="189">
        <v>48416.4</v>
      </c>
      <c r="BN326" s="191">
        <f t="shared" si="20"/>
        <v>3298418.0900000003</v>
      </c>
      <c r="BO326" s="246"/>
    </row>
    <row r="327" spans="3:67" ht="15.75" hidden="1" customHeight="1">
      <c r="C327" s="45"/>
      <c r="D327" s="45"/>
      <c r="E327" s="50"/>
      <c r="F327" s="50"/>
      <c r="G327" s="45"/>
      <c r="H327" s="45"/>
      <c r="I327" s="45"/>
      <c r="J327" s="54"/>
      <c r="K327" s="51"/>
      <c r="M327" s="54"/>
      <c r="N327" s="51"/>
      <c r="O327" s="54"/>
      <c r="P327" s="50"/>
      <c r="Q327" s="54"/>
      <c r="R327" s="173"/>
      <c r="S327" s="173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>
        <f>-BM327</f>
        <v>-6092</v>
      </c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F327" s="174">
        <v>38577</v>
      </c>
      <c r="BG327" s="77" t="s">
        <v>207</v>
      </c>
      <c r="BH327" s="190">
        <f t="shared" si="24"/>
        <v>1196804.6850000003</v>
      </c>
      <c r="BI327" s="75">
        <f t="shared" si="25"/>
        <v>2101613.4050000003</v>
      </c>
      <c r="BJ327" s="189"/>
      <c r="BK327" s="189"/>
      <c r="BL327" s="189"/>
      <c r="BM327" s="189">
        <v>6092</v>
      </c>
      <c r="BN327" s="191">
        <f t="shared" si="20"/>
        <v>3292326.0900000008</v>
      </c>
      <c r="BO327" s="246"/>
    </row>
    <row r="328" spans="3:67" ht="15.75" hidden="1" customHeight="1">
      <c r="C328" s="45"/>
      <c r="D328" s="45"/>
      <c r="E328" s="50"/>
      <c r="F328" s="50"/>
      <c r="G328" s="45"/>
      <c r="H328" s="45"/>
      <c r="I328" s="45"/>
      <c r="J328" s="54"/>
      <c r="K328" s="51"/>
      <c r="M328" s="54"/>
      <c r="N328" s="51"/>
      <c r="O328" s="54"/>
      <c r="P328" s="50"/>
      <c r="Q328" s="54"/>
      <c r="R328" s="173"/>
      <c r="S328" s="173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>
        <f>-BM328</f>
        <v>-7500</v>
      </c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F328" s="174">
        <v>38577</v>
      </c>
      <c r="BG328" s="77" t="s">
        <v>210</v>
      </c>
      <c r="BH328" s="190">
        <f t="shared" si="24"/>
        <v>1196804.6850000003</v>
      </c>
      <c r="BI328" s="75">
        <f t="shared" si="25"/>
        <v>2095521.4050000003</v>
      </c>
      <c r="BJ328" s="189"/>
      <c r="BK328" s="189"/>
      <c r="BL328" s="189"/>
      <c r="BM328" s="189">
        <v>7500</v>
      </c>
      <c r="BN328" s="191">
        <f t="shared" si="20"/>
        <v>3284826.0900000008</v>
      </c>
      <c r="BO328" s="246"/>
    </row>
    <row r="329" spans="3:67" ht="15.75" hidden="1" customHeight="1">
      <c r="C329" s="45"/>
      <c r="D329" s="45"/>
      <c r="E329" s="50"/>
      <c r="F329" s="50"/>
      <c r="G329" s="45"/>
      <c r="H329" s="45"/>
      <c r="I329" s="45"/>
      <c r="J329" s="54"/>
      <c r="K329" s="51"/>
      <c r="M329" s="54"/>
      <c r="N329" s="51"/>
      <c r="O329" s="54"/>
      <c r="P329" s="50"/>
      <c r="Q329" s="54"/>
      <c r="R329" s="173"/>
      <c r="S329" s="173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F329" s="174">
        <v>38583</v>
      </c>
      <c r="BG329" s="77" t="s">
        <v>219</v>
      </c>
      <c r="BH329" s="190">
        <f t="shared" si="24"/>
        <v>1196804.6850000003</v>
      </c>
      <c r="BI329" s="75">
        <f t="shared" si="25"/>
        <v>2088021.4050000003</v>
      </c>
      <c r="BJ329" s="189"/>
      <c r="BK329" s="189">
        <v>106.7</v>
      </c>
      <c r="BL329" s="189"/>
      <c r="BM329" s="189">
        <v>7500</v>
      </c>
      <c r="BN329" s="191">
        <f t="shared" si="20"/>
        <v>3277432.790000001</v>
      </c>
      <c r="BO329" s="246"/>
    </row>
    <row r="330" spans="3:67" ht="15.75" hidden="1" customHeight="1">
      <c r="C330" s="45"/>
      <c r="D330" s="45"/>
      <c r="E330" s="50"/>
      <c r="F330" s="50"/>
      <c r="G330" s="45"/>
      <c r="H330" s="45"/>
      <c r="I330" s="45"/>
      <c r="J330" s="54"/>
      <c r="K330" s="51"/>
      <c r="M330" s="54"/>
      <c r="N330" s="51"/>
      <c r="O330" s="54"/>
      <c r="P330" s="50"/>
      <c r="Q330" s="54"/>
      <c r="R330" s="173"/>
      <c r="S330" s="173"/>
      <c r="T330" s="54">
        <f>-BM330</f>
        <v>-26618.35</v>
      </c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F330" s="174">
        <v>38594</v>
      </c>
      <c r="BG330" s="77" t="s">
        <v>298</v>
      </c>
      <c r="BH330" s="190">
        <f t="shared" si="24"/>
        <v>1196804.6850000003</v>
      </c>
      <c r="BI330" s="75">
        <f t="shared" si="25"/>
        <v>2080628.1050000002</v>
      </c>
      <c r="BJ330" s="189"/>
      <c r="BK330" s="189"/>
      <c r="BL330" s="189"/>
      <c r="BM330" s="189">
        <v>26618.35</v>
      </c>
      <c r="BN330" s="191">
        <f t="shared" si="20"/>
        <v>3250814.4400000004</v>
      </c>
      <c r="BO330" s="246"/>
    </row>
    <row r="331" spans="3:67" ht="15.75" hidden="1" customHeight="1">
      <c r="C331" s="45"/>
      <c r="D331" s="45"/>
      <c r="E331" s="50"/>
      <c r="F331" s="50"/>
      <c r="G331" s="45"/>
      <c r="H331" s="45"/>
      <c r="I331" s="45"/>
      <c r="J331" s="54"/>
      <c r="K331" s="51"/>
      <c r="M331" s="54"/>
      <c r="N331" s="51"/>
      <c r="O331" s="54"/>
      <c r="P331" s="50"/>
      <c r="Q331" s="54"/>
      <c r="R331" s="173"/>
      <c r="S331" s="173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F331" s="174">
        <v>38594</v>
      </c>
      <c r="BG331" s="77" t="s">
        <v>242</v>
      </c>
      <c r="BH331" s="190">
        <f t="shared" si="24"/>
        <v>1196804.6850000003</v>
      </c>
      <c r="BI331" s="75">
        <f t="shared" si="25"/>
        <v>2054009.7550000001</v>
      </c>
      <c r="BJ331" s="189">
        <f>106.25/2</f>
        <v>53.125</v>
      </c>
      <c r="BK331" s="189">
        <f>106.25/2</f>
        <v>53.125</v>
      </c>
      <c r="BL331" s="189"/>
      <c r="BM331" s="189"/>
      <c r="BN331" s="191">
        <f t="shared" si="20"/>
        <v>3250920.6900000004</v>
      </c>
      <c r="BO331" s="246"/>
    </row>
    <row r="332" spans="3:67" ht="15.75" hidden="1" customHeight="1">
      <c r="C332" s="45"/>
      <c r="D332" s="45"/>
      <c r="E332" s="50"/>
      <c r="F332" s="50"/>
      <c r="G332" s="45"/>
      <c r="H332" s="45"/>
      <c r="I332" s="45"/>
      <c r="J332" s="54"/>
      <c r="K332" s="51"/>
      <c r="M332" s="54"/>
      <c r="N332" s="51"/>
      <c r="O332" s="54"/>
      <c r="P332" s="50"/>
      <c r="Q332" s="54"/>
      <c r="R332" s="173"/>
      <c r="S332" s="173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>
        <f>-BL332</f>
        <v>-11393.52</v>
      </c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F332" s="174">
        <v>38602</v>
      </c>
      <c r="BG332" s="77" t="s">
        <v>70</v>
      </c>
      <c r="BH332" s="190">
        <f t="shared" si="24"/>
        <v>1196857.8100000003</v>
      </c>
      <c r="BI332" s="75">
        <f t="shared" si="25"/>
        <v>2054062.8800000001</v>
      </c>
      <c r="BJ332" s="189"/>
      <c r="BK332" s="189"/>
      <c r="BL332" s="189">
        <v>11393.52</v>
      </c>
      <c r="BM332" s="189"/>
      <c r="BN332" s="191">
        <f t="shared" si="20"/>
        <v>3239527.1700000004</v>
      </c>
      <c r="BO332" s="246"/>
    </row>
    <row r="333" spans="3:67" ht="15.75" hidden="1" customHeight="1">
      <c r="C333" s="45"/>
      <c r="D333" s="45"/>
      <c r="E333" s="50"/>
      <c r="F333" s="50"/>
      <c r="G333" s="45"/>
      <c r="H333" s="45"/>
      <c r="I333" s="45"/>
      <c r="J333" s="54"/>
      <c r="K333" s="51"/>
      <c r="M333" s="54"/>
      <c r="N333" s="51"/>
      <c r="O333" s="54"/>
      <c r="P333" s="50"/>
      <c r="Q333" s="54"/>
      <c r="R333" s="173"/>
      <c r="S333" s="173"/>
      <c r="T333" s="54">
        <f>-BM333</f>
        <v>-20472</v>
      </c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F333" s="174">
        <v>38602</v>
      </c>
      <c r="BG333" s="77" t="s">
        <v>300</v>
      </c>
      <c r="BH333" s="190">
        <f t="shared" ref="BH333:BH456" si="26">SUM(BH332+BJ332-BL332)</f>
        <v>1185464.2900000003</v>
      </c>
      <c r="BI333" s="75">
        <f t="shared" ref="BI333:BI456" si="27">SUM(BI332+BK332-BM332)</f>
        <v>2054062.8800000001</v>
      </c>
      <c r="BJ333" s="189"/>
      <c r="BK333" s="189"/>
      <c r="BL333" s="189"/>
      <c r="BM333" s="189">
        <v>20472</v>
      </c>
      <c r="BN333" s="191">
        <f t="shared" si="20"/>
        <v>3219055.1700000004</v>
      </c>
      <c r="BO333" s="246"/>
    </row>
    <row r="334" spans="3:67" ht="15.75" hidden="1" customHeight="1">
      <c r="C334" s="45"/>
      <c r="D334" s="45"/>
      <c r="E334" s="50"/>
      <c r="F334" s="50"/>
      <c r="G334" s="45"/>
      <c r="H334" s="45"/>
      <c r="I334" s="45"/>
      <c r="J334" s="54"/>
      <c r="K334" s="51"/>
      <c r="M334" s="54"/>
      <c r="N334" s="51"/>
      <c r="O334" s="54"/>
      <c r="P334" s="50"/>
      <c r="Q334" s="54"/>
      <c r="R334" s="173"/>
      <c r="S334" s="173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>
        <f>-BM334</f>
        <v>-47244.6</v>
      </c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F334" s="174">
        <v>38602</v>
      </c>
      <c r="BG334" s="77" t="s">
        <v>71</v>
      </c>
      <c r="BH334" s="190">
        <f t="shared" si="26"/>
        <v>1185464.2900000003</v>
      </c>
      <c r="BI334" s="75">
        <f t="shared" si="27"/>
        <v>2033590.8800000001</v>
      </c>
      <c r="BJ334" s="189"/>
      <c r="BK334" s="189"/>
      <c r="BL334" s="189"/>
      <c r="BM334" s="189">
        <v>47244.6</v>
      </c>
      <c r="BN334" s="191">
        <f t="shared" si="20"/>
        <v>3171810.5700000003</v>
      </c>
      <c r="BO334" s="246"/>
    </row>
    <row r="335" spans="3:67" ht="15.75" hidden="1" customHeight="1">
      <c r="C335" s="45"/>
      <c r="D335" s="45"/>
      <c r="E335" s="50"/>
      <c r="F335" s="50"/>
      <c r="G335" s="45"/>
      <c r="H335" s="45"/>
      <c r="I335" s="45"/>
      <c r="J335" s="54"/>
      <c r="K335" s="51"/>
      <c r="M335" s="54"/>
      <c r="N335" s="51"/>
      <c r="O335" s="54"/>
      <c r="P335" s="50"/>
      <c r="Q335" s="54"/>
      <c r="R335" s="173"/>
      <c r="S335" s="173"/>
      <c r="T335" s="54">
        <f>-BM335</f>
        <v>-13751.5</v>
      </c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F335" s="174">
        <v>38602</v>
      </c>
      <c r="BG335" s="77" t="s">
        <v>419</v>
      </c>
      <c r="BH335" s="190">
        <f t="shared" si="26"/>
        <v>1185464.2900000003</v>
      </c>
      <c r="BI335" s="75">
        <f t="shared" si="27"/>
        <v>1986346.28</v>
      </c>
      <c r="BJ335" s="189"/>
      <c r="BK335" s="189"/>
      <c r="BL335" s="189"/>
      <c r="BM335" s="189">
        <v>13751.5</v>
      </c>
      <c r="BN335" s="191">
        <f t="shared" si="20"/>
        <v>3158059.0700000003</v>
      </c>
      <c r="BO335" s="246"/>
    </row>
    <row r="336" spans="3:67" ht="15.75" hidden="1" customHeight="1">
      <c r="C336" s="45"/>
      <c r="D336" s="45"/>
      <c r="E336" s="50"/>
      <c r="F336" s="50"/>
      <c r="G336" s="45"/>
      <c r="H336" s="45"/>
      <c r="I336" s="45"/>
      <c r="J336" s="54"/>
      <c r="K336" s="51"/>
      <c r="M336" s="54"/>
      <c r="N336" s="51"/>
      <c r="O336" s="54"/>
      <c r="P336" s="50"/>
      <c r="Q336" s="54"/>
      <c r="R336" s="173"/>
      <c r="S336" s="173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>
        <f t="shared" ref="AI336:AI342" si="28">-BL336</f>
        <v>-630.4</v>
      </c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F336" s="174">
        <v>38604</v>
      </c>
      <c r="BG336" s="77" t="s">
        <v>301</v>
      </c>
      <c r="BH336" s="190">
        <f t="shared" si="26"/>
        <v>1185464.2900000003</v>
      </c>
      <c r="BI336" s="75">
        <f t="shared" si="27"/>
        <v>1972594.78</v>
      </c>
      <c r="BJ336" s="189"/>
      <c r="BK336" s="189"/>
      <c r="BL336" s="189">
        <v>630.4</v>
      </c>
      <c r="BM336" s="189"/>
      <c r="BN336" s="191">
        <f t="shared" si="20"/>
        <v>3157428.6700000004</v>
      </c>
      <c r="BO336" s="246"/>
    </row>
    <row r="337" spans="3:67" ht="15.75" hidden="1" customHeight="1">
      <c r="C337" s="45"/>
      <c r="D337" s="45"/>
      <c r="E337" s="50"/>
      <c r="F337" s="50"/>
      <c r="G337" s="45"/>
      <c r="H337" s="45"/>
      <c r="I337" s="45"/>
      <c r="J337" s="54"/>
      <c r="K337" s="51"/>
      <c r="M337" s="54"/>
      <c r="N337" s="51"/>
      <c r="O337" s="54"/>
      <c r="P337" s="50"/>
      <c r="Q337" s="54"/>
      <c r="R337" s="173"/>
      <c r="S337" s="173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>
        <f t="shared" si="28"/>
        <v>-28192.9</v>
      </c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F337" s="174">
        <v>38604</v>
      </c>
      <c r="BG337" s="77" t="s">
        <v>70</v>
      </c>
      <c r="BH337" s="190">
        <f t="shared" si="26"/>
        <v>1184833.8900000004</v>
      </c>
      <c r="BI337" s="75">
        <f t="shared" si="27"/>
        <v>1972594.78</v>
      </c>
      <c r="BJ337" s="189"/>
      <c r="BK337" s="189"/>
      <c r="BL337" s="189">
        <v>28192.9</v>
      </c>
      <c r="BM337" s="189"/>
      <c r="BN337" s="191">
        <f t="shared" si="20"/>
        <v>3129235.7700000005</v>
      </c>
      <c r="BO337" s="246"/>
    </row>
    <row r="338" spans="3:67" ht="15.75" hidden="1" customHeight="1">
      <c r="C338" s="45"/>
      <c r="D338" s="45"/>
      <c r="E338" s="50"/>
      <c r="F338" s="50"/>
      <c r="G338" s="45"/>
      <c r="H338" s="45"/>
      <c r="I338" s="45"/>
      <c r="J338" s="54"/>
      <c r="K338" s="51"/>
      <c r="M338" s="54"/>
      <c r="N338" s="51"/>
      <c r="O338" s="54"/>
      <c r="P338" s="50"/>
      <c r="Q338" s="54"/>
      <c r="R338" s="173"/>
      <c r="S338" s="173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>
        <f t="shared" si="28"/>
        <v>-1823.24</v>
      </c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F338" s="174">
        <v>38606</v>
      </c>
      <c r="BG338" s="77" t="s">
        <v>314</v>
      </c>
      <c r="BH338" s="190">
        <f t="shared" si="26"/>
        <v>1156640.9900000005</v>
      </c>
      <c r="BI338" s="75">
        <f t="shared" si="27"/>
        <v>1972594.78</v>
      </c>
      <c r="BJ338" s="189"/>
      <c r="BK338" s="189"/>
      <c r="BL338" s="189">
        <v>1823.24</v>
      </c>
      <c r="BM338" s="189"/>
      <c r="BN338" s="191">
        <f t="shared" si="20"/>
        <v>3127412.5300000003</v>
      </c>
      <c r="BO338" s="246"/>
    </row>
    <row r="339" spans="3:67" ht="15.75" hidden="1" customHeight="1">
      <c r="C339" s="45"/>
      <c r="D339" s="45"/>
      <c r="E339" s="50"/>
      <c r="F339" s="50"/>
      <c r="G339" s="45"/>
      <c r="H339" s="45"/>
      <c r="I339" s="45"/>
      <c r="J339" s="54"/>
      <c r="K339" s="51"/>
      <c r="M339" s="54"/>
      <c r="N339" s="51"/>
      <c r="O339" s="54"/>
      <c r="P339" s="50"/>
      <c r="Q339" s="54"/>
      <c r="R339" s="173"/>
      <c r="S339" s="173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>
        <f t="shared" si="28"/>
        <v>-1058.75</v>
      </c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F339" s="174">
        <v>38609</v>
      </c>
      <c r="BG339" s="77" t="s">
        <v>307</v>
      </c>
      <c r="BH339" s="190">
        <f t="shared" si="26"/>
        <v>1154817.7500000005</v>
      </c>
      <c r="BI339" s="75">
        <f t="shared" si="27"/>
        <v>1972594.78</v>
      </c>
      <c r="BJ339" s="189"/>
      <c r="BK339" s="189"/>
      <c r="BL339" s="189">
        <v>1058.75</v>
      </c>
      <c r="BM339" s="189"/>
      <c r="BN339" s="191">
        <f t="shared" si="20"/>
        <v>3126353.7800000003</v>
      </c>
      <c r="BO339" s="246"/>
    </row>
    <row r="340" spans="3:67" ht="15.75" hidden="1" customHeight="1">
      <c r="C340" s="45"/>
      <c r="D340" s="45"/>
      <c r="E340" s="50"/>
      <c r="F340" s="50"/>
      <c r="G340" s="45"/>
      <c r="H340" s="45"/>
      <c r="I340" s="45"/>
      <c r="J340" s="54"/>
      <c r="K340" s="51"/>
      <c r="M340" s="54"/>
      <c r="N340" s="51"/>
      <c r="O340" s="54"/>
      <c r="P340" s="50"/>
      <c r="Q340" s="54"/>
      <c r="R340" s="173"/>
      <c r="S340" s="173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>
        <f t="shared" si="28"/>
        <v>-561.32000000000005</v>
      </c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F340" s="174">
        <v>38609</v>
      </c>
      <c r="BG340" s="77" t="s">
        <v>308</v>
      </c>
      <c r="BH340" s="190">
        <f t="shared" si="26"/>
        <v>1153759.0000000005</v>
      </c>
      <c r="BI340" s="75">
        <f t="shared" si="27"/>
        <v>1972594.78</v>
      </c>
      <c r="BJ340" s="189"/>
      <c r="BK340" s="189"/>
      <c r="BL340" s="189">
        <v>561.32000000000005</v>
      </c>
      <c r="BM340" s="189"/>
      <c r="BN340" s="191">
        <f t="shared" si="20"/>
        <v>3125792.4600000004</v>
      </c>
      <c r="BO340" s="246"/>
    </row>
    <row r="341" spans="3:67" ht="15.75" hidden="1" customHeight="1">
      <c r="C341" s="45"/>
      <c r="D341" s="45"/>
      <c r="E341" s="50"/>
      <c r="F341" s="50"/>
      <c r="G341" s="45"/>
      <c r="H341" s="45"/>
      <c r="I341" s="45"/>
      <c r="J341" s="54"/>
      <c r="K341" s="51"/>
      <c r="M341" s="54"/>
      <c r="N341" s="51"/>
      <c r="O341" s="54"/>
      <c r="P341" s="50"/>
      <c r="Q341" s="54"/>
      <c r="R341" s="173"/>
      <c r="S341" s="173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>
        <f t="shared" si="28"/>
        <v>-788.01</v>
      </c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F341" s="174">
        <v>38609</v>
      </c>
      <c r="BG341" s="77" t="s">
        <v>301</v>
      </c>
      <c r="BH341" s="190">
        <f t="shared" si="26"/>
        <v>1153197.6800000004</v>
      </c>
      <c r="BI341" s="75">
        <f t="shared" si="27"/>
        <v>1972594.78</v>
      </c>
      <c r="BJ341" s="189"/>
      <c r="BK341" s="189"/>
      <c r="BL341" s="189">
        <v>788.01</v>
      </c>
      <c r="BM341" s="189"/>
      <c r="BN341" s="191">
        <f t="shared" si="20"/>
        <v>3125004.4500000007</v>
      </c>
      <c r="BO341" s="246"/>
    </row>
    <row r="342" spans="3:67" ht="15.75" hidden="1" customHeight="1">
      <c r="C342" s="45"/>
      <c r="D342" s="45"/>
      <c r="E342" s="50"/>
      <c r="F342" s="50"/>
      <c r="G342" s="45"/>
      <c r="H342" s="45"/>
      <c r="I342" s="45"/>
      <c r="J342" s="54"/>
      <c r="K342" s="51"/>
      <c r="M342" s="54"/>
      <c r="N342" s="51"/>
      <c r="O342" s="54"/>
      <c r="P342" s="50"/>
      <c r="Q342" s="54"/>
      <c r="R342" s="173"/>
      <c r="S342" s="173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>
        <f t="shared" si="28"/>
        <v>-2750</v>
      </c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F342" s="174">
        <v>38609</v>
      </c>
      <c r="BG342" s="77" t="s">
        <v>309</v>
      </c>
      <c r="BH342" s="190">
        <f t="shared" si="26"/>
        <v>1152409.6700000004</v>
      </c>
      <c r="BI342" s="75">
        <f t="shared" si="27"/>
        <v>1972594.78</v>
      </c>
      <c r="BJ342" s="189"/>
      <c r="BK342" s="189"/>
      <c r="BL342" s="189">
        <v>2750</v>
      </c>
      <c r="BM342" s="189"/>
      <c r="BN342" s="191">
        <f t="shared" si="20"/>
        <v>3122254.45</v>
      </c>
      <c r="BO342" s="246"/>
    </row>
    <row r="343" spans="3:67" ht="15.75" hidden="1" customHeight="1">
      <c r="C343" s="45"/>
      <c r="D343" s="45"/>
      <c r="E343" s="50"/>
      <c r="F343" s="50"/>
      <c r="G343" s="45"/>
      <c r="H343" s="45"/>
      <c r="I343" s="45"/>
      <c r="J343" s="54"/>
      <c r="K343" s="51"/>
      <c r="M343" s="54"/>
      <c r="N343" s="51"/>
      <c r="O343" s="54"/>
      <c r="P343" s="50"/>
      <c r="Q343" s="54"/>
      <c r="R343" s="173"/>
      <c r="S343" s="173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>
        <f>-BM343</f>
        <v>-234.12</v>
      </c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F343" s="174">
        <v>38609</v>
      </c>
      <c r="BG343" s="77" t="s">
        <v>291</v>
      </c>
      <c r="BH343" s="190">
        <f t="shared" si="26"/>
        <v>1149659.6700000004</v>
      </c>
      <c r="BI343" s="75">
        <f t="shared" si="27"/>
        <v>1972594.78</v>
      </c>
      <c r="BJ343" s="189"/>
      <c r="BK343" s="189"/>
      <c r="BL343" s="189"/>
      <c r="BM343" s="189">
        <v>234.12</v>
      </c>
      <c r="BN343" s="191">
        <f t="shared" si="20"/>
        <v>3122020.33</v>
      </c>
      <c r="BO343" s="246"/>
    </row>
    <row r="344" spans="3:67" ht="15.75" hidden="1" customHeight="1">
      <c r="C344" s="45"/>
      <c r="D344" s="45"/>
      <c r="E344" s="50"/>
      <c r="F344" s="50"/>
      <c r="G344" s="45"/>
      <c r="H344" s="45"/>
      <c r="I344" s="45"/>
      <c r="J344" s="54"/>
      <c r="K344" s="51"/>
      <c r="M344" s="54"/>
      <c r="N344" s="51"/>
      <c r="O344" s="54"/>
      <c r="P344" s="50"/>
      <c r="Q344" s="54"/>
      <c r="R344" s="173"/>
      <c r="S344" s="173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>
        <f>-BL344</f>
        <v>-93.72</v>
      </c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F344" s="174">
        <v>38609</v>
      </c>
      <c r="BG344" s="77" t="s">
        <v>310</v>
      </c>
      <c r="BH344" s="190">
        <f t="shared" si="26"/>
        <v>1149659.6700000004</v>
      </c>
      <c r="BI344" s="75">
        <f t="shared" si="27"/>
        <v>1972360.66</v>
      </c>
      <c r="BJ344" s="189"/>
      <c r="BK344" s="189"/>
      <c r="BL344" s="189">
        <v>93.72</v>
      </c>
      <c r="BM344" s="189"/>
      <c r="BN344" s="191">
        <f t="shared" si="20"/>
        <v>3121926.61</v>
      </c>
      <c r="BO344" s="246"/>
    </row>
    <row r="345" spans="3:67" ht="15.75" hidden="1" customHeight="1">
      <c r="C345" s="45"/>
      <c r="D345" s="45"/>
      <c r="E345" s="50"/>
      <c r="F345" s="50"/>
      <c r="G345" s="45"/>
      <c r="H345" s="45"/>
      <c r="I345" s="45"/>
      <c r="J345" s="54"/>
      <c r="K345" s="51"/>
      <c r="M345" s="54"/>
      <c r="N345" s="51"/>
      <c r="O345" s="54"/>
      <c r="P345" s="50"/>
      <c r="Q345" s="54"/>
      <c r="R345" s="173"/>
      <c r="S345" s="173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>
        <f>-BL345</f>
        <v>-172.04</v>
      </c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F345" s="174">
        <v>38609</v>
      </c>
      <c r="BG345" s="77" t="s">
        <v>311</v>
      </c>
      <c r="BH345" s="190">
        <f t="shared" si="26"/>
        <v>1149565.9500000004</v>
      </c>
      <c r="BI345" s="75">
        <f t="shared" si="27"/>
        <v>1972360.66</v>
      </c>
      <c r="BJ345" s="189"/>
      <c r="BK345" s="189"/>
      <c r="BL345" s="189">
        <v>172.04</v>
      </c>
      <c r="BM345" s="189"/>
      <c r="BN345" s="191">
        <f t="shared" si="20"/>
        <v>3121754.5700000003</v>
      </c>
      <c r="BO345" s="246"/>
    </row>
    <row r="346" spans="3:67" ht="15.75" hidden="1" customHeight="1">
      <c r="C346" s="45"/>
      <c r="D346" s="45"/>
      <c r="E346" s="50"/>
      <c r="F346" s="50"/>
      <c r="G346" s="45"/>
      <c r="H346" s="45"/>
      <c r="I346" s="45"/>
      <c r="J346" s="54"/>
      <c r="K346" s="51"/>
      <c r="M346" s="54"/>
      <c r="N346" s="51"/>
      <c r="O346" s="54"/>
      <c r="P346" s="50"/>
      <c r="Q346" s="54"/>
      <c r="R346" s="173"/>
      <c r="S346" s="173"/>
      <c r="T346" s="54"/>
      <c r="U346" s="54"/>
      <c r="V346" s="54"/>
      <c r="W346" s="54"/>
      <c r="X346" s="54"/>
      <c r="Y346" s="54"/>
      <c r="Z346" s="54"/>
      <c r="AA346" s="54">
        <f>-BM346</f>
        <v>-125062</v>
      </c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F346" s="174">
        <v>38611</v>
      </c>
      <c r="BG346" s="77" t="s">
        <v>225</v>
      </c>
      <c r="BH346" s="190">
        <f t="shared" si="26"/>
        <v>1149393.9100000004</v>
      </c>
      <c r="BI346" s="75">
        <f t="shared" si="27"/>
        <v>1972360.66</v>
      </c>
      <c r="BJ346" s="189"/>
      <c r="BK346" s="189"/>
      <c r="BL346" s="189"/>
      <c r="BM346" s="189">
        <v>125062</v>
      </c>
      <c r="BN346" s="191">
        <f t="shared" si="20"/>
        <v>2996692.5700000003</v>
      </c>
      <c r="BO346" s="246"/>
    </row>
    <row r="347" spans="3:67" ht="15.75" hidden="1" customHeight="1">
      <c r="C347" s="45"/>
      <c r="D347" s="45"/>
      <c r="E347" s="50"/>
      <c r="F347" s="50"/>
      <c r="G347" s="45"/>
      <c r="H347" s="45"/>
      <c r="I347" s="45"/>
      <c r="J347" s="54"/>
      <c r="K347" s="51"/>
      <c r="M347" s="54"/>
      <c r="N347" s="51"/>
      <c r="O347" s="54"/>
      <c r="P347" s="50"/>
      <c r="Q347" s="54"/>
      <c r="R347" s="173"/>
      <c r="S347" s="173"/>
      <c r="T347" s="54">
        <f>-BM347</f>
        <v>-360</v>
      </c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F347" s="174">
        <v>38622</v>
      </c>
      <c r="BG347" s="77" t="s">
        <v>312</v>
      </c>
      <c r="BH347" s="190">
        <f t="shared" si="26"/>
        <v>1149393.9100000004</v>
      </c>
      <c r="BI347" s="75">
        <f t="shared" si="27"/>
        <v>1847298.66</v>
      </c>
      <c r="BJ347" s="189"/>
      <c r="BK347" s="189"/>
      <c r="BL347" s="189"/>
      <c r="BM347" s="189">
        <v>360</v>
      </c>
      <c r="BN347" s="191">
        <f t="shared" si="20"/>
        <v>2996332.5700000003</v>
      </c>
      <c r="BO347" s="246"/>
    </row>
    <row r="348" spans="3:67" ht="15.75" hidden="1" customHeight="1">
      <c r="C348" s="45"/>
      <c r="D348" s="45"/>
      <c r="E348" s="50"/>
      <c r="F348" s="50"/>
      <c r="G348" s="45"/>
      <c r="H348" s="45"/>
      <c r="I348" s="45"/>
      <c r="J348" s="54"/>
      <c r="K348" s="51"/>
      <c r="M348" s="54"/>
      <c r="N348" s="51"/>
      <c r="O348" s="54"/>
      <c r="P348" s="50"/>
      <c r="Q348" s="54"/>
      <c r="R348" s="173"/>
      <c r="S348" s="173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F348" s="174">
        <v>38619</v>
      </c>
      <c r="BG348" s="77" t="s">
        <v>214</v>
      </c>
      <c r="BH348" s="190">
        <f t="shared" si="26"/>
        <v>1149393.9100000004</v>
      </c>
      <c r="BI348" s="75">
        <f t="shared" si="27"/>
        <v>1846938.66</v>
      </c>
      <c r="BJ348" s="189"/>
      <c r="BK348" s="189">
        <v>1800</v>
      </c>
      <c r="BL348" s="189"/>
      <c r="BM348" s="189"/>
      <c r="BN348" s="191">
        <f t="shared" si="20"/>
        <v>2998132.5700000003</v>
      </c>
      <c r="BO348" s="246"/>
    </row>
    <row r="349" spans="3:67" ht="15.75" hidden="1" customHeight="1">
      <c r="C349" s="45"/>
      <c r="D349" s="45"/>
      <c r="E349" s="50"/>
      <c r="F349" s="50"/>
      <c r="G349" s="45"/>
      <c r="H349" s="45"/>
      <c r="I349" s="45"/>
      <c r="J349" s="54"/>
      <c r="K349" s="51"/>
      <c r="M349" s="54"/>
      <c r="N349" s="51"/>
      <c r="O349" s="54"/>
      <c r="P349" s="50"/>
      <c r="Q349" s="54"/>
      <c r="R349" s="173"/>
      <c r="S349" s="173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F349" s="174">
        <v>38619</v>
      </c>
      <c r="BG349" s="77" t="s">
        <v>305</v>
      </c>
      <c r="BH349" s="190">
        <f t="shared" si="26"/>
        <v>1149393.9100000004</v>
      </c>
      <c r="BI349" s="75">
        <f t="shared" si="27"/>
        <v>1848738.66</v>
      </c>
      <c r="BJ349" s="189"/>
      <c r="BK349" s="189">
        <v>919</v>
      </c>
      <c r="BL349" s="189"/>
      <c r="BM349" s="189"/>
      <c r="BN349" s="191">
        <f t="shared" si="20"/>
        <v>2999051.5700000003</v>
      </c>
      <c r="BO349" s="246"/>
    </row>
    <row r="350" spans="3:67" ht="15.75" hidden="1" customHeight="1">
      <c r="C350" s="45"/>
      <c r="D350" s="45"/>
      <c r="E350" s="50"/>
      <c r="F350" s="50"/>
      <c r="G350" s="45"/>
      <c r="H350" s="45"/>
      <c r="I350" s="45"/>
      <c r="J350" s="54"/>
      <c r="K350" s="51"/>
      <c r="M350" s="54"/>
      <c r="N350" s="51"/>
      <c r="O350" s="54"/>
      <c r="P350" s="50"/>
      <c r="Q350" s="54"/>
      <c r="R350" s="173"/>
      <c r="S350" s="173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F350" s="174">
        <v>38619</v>
      </c>
      <c r="BG350" s="77" t="s">
        <v>219</v>
      </c>
      <c r="BH350" s="190">
        <f t="shared" si="26"/>
        <v>1149393.9100000004</v>
      </c>
      <c r="BI350" s="75">
        <f t="shared" si="27"/>
        <v>1849657.66</v>
      </c>
      <c r="BJ350" s="189"/>
      <c r="BK350" s="189">
        <v>232.95</v>
      </c>
      <c r="BL350" s="189"/>
      <c r="BM350" s="189"/>
      <c r="BN350" s="191">
        <f t="shared" si="20"/>
        <v>2999284.5200000005</v>
      </c>
      <c r="BO350" s="246"/>
    </row>
    <row r="351" spans="3:67" ht="15.75" hidden="1" customHeight="1">
      <c r="C351" s="45"/>
      <c r="D351" s="45"/>
      <c r="E351" s="50"/>
      <c r="F351" s="50"/>
      <c r="G351" s="45"/>
      <c r="H351" s="45"/>
      <c r="I351" s="45"/>
      <c r="J351" s="54"/>
      <c r="K351" s="51"/>
      <c r="M351" s="54"/>
      <c r="N351" s="51"/>
      <c r="O351" s="54"/>
      <c r="P351" s="50"/>
      <c r="Q351" s="54"/>
      <c r="R351" s="173"/>
      <c r="S351" s="173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F351" s="174">
        <v>38624</v>
      </c>
      <c r="BG351" s="77" t="s">
        <v>243</v>
      </c>
      <c r="BH351" s="190">
        <f t="shared" si="26"/>
        <v>1149393.9100000004</v>
      </c>
      <c r="BI351" s="75">
        <f t="shared" si="27"/>
        <v>1849890.6099999999</v>
      </c>
      <c r="BJ351" s="189">
        <f>971.6/2</f>
        <v>485.8</v>
      </c>
      <c r="BK351" s="189">
        <f>971.6/2</f>
        <v>485.8</v>
      </c>
      <c r="BL351" s="189"/>
      <c r="BM351" s="189"/>
      <c r="BN351" s="191">
        <f t="shared" si="20"/>
        <v>3000256.12</v>
      </c>
      <c r="BO351" s="246"/>
    </row>
    <row r="352" spans="3:67" ht="15.75" hidden="1" customHeight="1">
      <c r="C352" s="45"/>
      <c r="D352" s="45"/>
      <c r="E352" s="50"/>
      <c r="F352" s="50"/>
      <c r="G352" s="45"/>
      <c r="H352" s="45"/>
      <c r="I352" s="45"/>
      <c r="J352" s="54"/>
      <c r="K352" s="51"/>
      <c r="M352" s="54"/>
      <c r="N352" s="51"/>
      <c r="O352" s="54"/>
      <c r="P352" s="50"/>
      <c r="Q352" s="54"/>
      <c r="R352" s="173"/>
      <c r="S352" s="173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F352" s="174">
        <v>38626</v>
      </c>
      <c r="BG352" s="77" t="s">
        <v>306</v>
      </c>
      <c r="BH352" s="190">
        <f t="shared" si="26"/>
        <v>1149879.7100000004</v>
      </c>
      <c r="BI352" s="75">
        <f t="shared" si="27"/>
        <v>1850376.41</v>
      </c>
      <c r="BJ352" s="189"/>
      <c r="BK352" s="189">
        <v>14751.8</v>
      </c>
      <c r="BL352" s="189"/>
      <c r="BM352" s="189"/>
      <c r="BN352" s="191">
        <f t="shared" si="20"/>
        <v>3015007.92</v>
      </c>
      <c r="BO352" s="246"/>
    </row>
    <row r="353" spans="3:67" ht="15.75" hidden="1" customHeight="1">
      <c r="C353" s="45"/>
      <c r="D353" s="45"/>
      <c r="E353" s="50"/>
      <c r="F353" s="50"/>
      <c r="G353" s="45"/>
      <c r="H353" s="45"/>
      <c r="I353" s="45"/>
      <c r="J353" s="54"/>
      <c r="K353" s="51"/>
      <c r="M353" s="54"/>
      <c r="N353" s="51"/>
      <c r="O353" s="54"/>
      <c r="P353" s="50"/>
      <c r="Q353" s="54"/>
      <c r="R353" s="173"/>
      <c r="S353" s="173"/>
      <c r="T353" s="54">
        <f>-BM353</f>
        <v>-990</v>
      </c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F353" s="174">
        <v>38626</v>
      </c>
      <c r="BG353" s="77" t="s">
        <v>313</v>
      </c>
      <c r="BH353" s="190">
        <f t="shared" si="26"/>
        <v>1149879.7100000004</v>
      </c>
      <c r="BI353" s="75">
        <f t="shared" si="27"/>
        <v>1865128.21</v>
      </c>
      <c r="BJ353" s="189"/>
      <c r="BK353" s="189"/>
      <c r="BL353" s="189"/>
      <c r="BM353" s="189">
        <v>990</v>
      </c>
      <c r="BN353" s="191">
        <f t="shared" si="20"/>
        <v>3014017.9200000004</v>
      </c>
      <c r="BO353" s="246"/>
    </row>
    <row r="354" spans="3:67" ht="15.75" hidden="1" customHeight="1">
      <c r="C354" s="45"/>
      <c r="D354" s="45"/>
      <c r="E354" s="50"/>
      <c r="F354" s="50"/>
      <c r="G354" s="45"/>
      <c r="H354" s="45"/>
      <c r="I354" s="45"/>
      <c r="J354" s="54"/>
      <c r="K354" s="51"/>
      <c r="M354" s="54"/>
      <c r="N354" s="51"/>
      <c r="O354" s="54"/>
      <c r="P354" s="50"/>
      <c r="Q354" s="54"/>
      <c r="R354" s="173"/>
      <c r="S354" s="173"/>
      <c r="T354" s="54"/>
      <c r="U354" s="54"/>
      <c r="V354" s="54"/>
      <c r="W354" s="54"/>
      <c r="X354" s="54"/>
      <c r="Y354" s="54"/>
      <c r="Z354" s="54"/>
      <c r="AA354" s="54">
        <f>-BM354</f>
        <v>-36317</v>
      </c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F354" s="174">
        <v>38626</v>
      </c>
      <c r="BG354" s="77" t="s">
        <v>225</v>
      </c>
      <c r="BH354" s="190">
        <f t="shared" si="26"/>
        <v>1149879.7100000004</v>
      </c>
      <c r="BI354" s="75">
        <f t="shared" si="27"/>
        <v>1864138.21</v>
      </c>
      <c r="BJ354" s="189"/>
      <c r="BK354" s="189"/>
      <c r="BL354" s="189"/>
      <c r="BM354" s="189">
        <v>36317</v>
      </c>
      <c r="BN354" s="191">
        <f t="shared" si="20"/>
        <v>2977700.9200000004</v>
      </c>
      <c r="BO354" s="246"/>
    </row>
    <row r="355" spans="3:67" ht="15.75" hidden="1" customHeight="1">
      <c r="C355" s="45"/>
      <c r="D355" s="45"/>
      <c r="E355" s="50"/>
      <c r="F355" s="50"/>
      <c r="G355" s="45"/>
      <c r="H355" s="45"/>
      <c r="I355" s="45"/>
      <c r="J355" s="54"/>
      <c r="K355" s="51"/>
      <c r="M355" s="54"/>
      <c r="N355" s="51"/>
      <c r="O355" s="54"/>
      <c r="P355" s="50"/>
      <c r="Q355" s="54"/>
      <c r="R355" s="173"/>
      <c r="S355" s="173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>
        <f>-BM355</f>
        <v>-7500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F355" s="174">
        <v>38626</v>
      </c>
      <c r="BG355" s="77" t="s">
        <v>210</v>
      </c>
      <c r="BH355" s="190">
        <f t="shared" si="26"/>
        <v>1149879.7100000004</v>
      </c>
      <c r="BI355" s="75">
        <f t="shared" si="27"/>
        <v>1827821.21</v>
      </c>
      <c r="BJ355" s="189"/>
      <c r="BK355" s="189"/>
      <c r="BL355" s="189"/>
      <c r="BM355" s="189">
        <v>7500</v>
      </c>
      <c r="BN355" s="191">
        <f t="shared" si="20"/>
        <v>2970200.9200000004</v>
      </c>
      <c r="BO355" s="246"/>
    </row>
    <row r="356" spans="3:67" ht="15.75" hidden="1" customHeight="1">
      <c r="C356" s="45"/>
      <c r="D356" s="45"/>
      <c r="E356" s="50"/>
      <c r="F356" s="50"/>
      <c r="G356" s="45"/>
      <c r="H356" s="45"/>
      <c r="I356" s="45"/>
      <c r="J356" s="54"/>
      <c r="K356" s="51"/>
      <c r="M356" s="54"/>
      <c r="N356" s="51"/>
      <c r="O356" s="54"/>
      <c r="P356" s="50"/>
      <c r="Q356" s="54"/>
      <c r="R356" s="173"/>
      <c r="S356" s="173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>
        <f t="shared" ref="AI356:AI364" si="29">-BL356</f>
        <v>-576.74</v>
      </c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F356" s="174">
        <v>38626</v>
      </c>
      <c r="BG356" s="77" t="s">
        <v>308</v>
      </c>
      <c r="BH356" s="190">
        <f t="shared" si="26"/>
        <v>1149879.7100000004</v>
      </c>
      <c r="BI356" s="75">
        <f t="shared" si="27"/>
        <v>1820321.21</v>
      </c>
      <c r="BJ356" s="189"/>
      <c r="BK356" s="189"/>
      <c r="BL356" s="189">
        <v>576.74</v>
      </c>
      <c r="BM356" s="189"/>
      <c r="BN356" s="191">
        <f t="shared" si="20"/>
        <v>2969624.18</v>
      </c>
      <c r="BO356" s="246"/>
    </row>
    <row r="357" spans="3:67" ht="15.75" hidden="1" customHeight="1">
      <c r="C357" s="45"/>
      <c r="D357" s="45"/>
      <c r="E357" s="50"/>
      <c r="F357" s="50"/>
      <c r="G357" s="45"/>
      <c r="H357" s="45"/>
      <c r="I357" s="45"/>
      <c r="J357" s="54"/>
      <c r="K357" s="51"/>
      <c r="M357" s="54"/>
      <c r="N357" s="51"/>
      <c r="O357" s="54"/>
      <c r="P357" s="50"/>
      <c r="Q357" s="54"/>
      <c r="R357" s="173"/>
      <c r="S357" s="173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>
        <f t="shared" si="29"/>
        <v>-4914.97</v>
      </c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F357" s="174">
        <v>38626</v>
      </c>
      <c r="BG357" s="77" t="s">
        <v>70</v>
      </c>
      <c r="BH357" s="190">
        <f t="shared" si="26"/>
        <v>1149302.9700000004</v>
      </c>
      <c r="BI357" s="75">
        <f t="shared" si="27"/>
        <v>1820321.21</v>
      </c>
      <c r="BJ357" s="189"/>
      <c r="BK357" s="189"/>
      <c r="BL357" s="189">
        <v>4914.97</v>
      </c>
      <c r="BM357" s="189"/>
      <c r="BN357" s="191">
        <f t="shared" si="20"/>
        <v>2964709.2100000004</v>
      </c>
      <c r="BO357" s="246"/>
    </row>
    <row r="358" spans="3:67" ht="15.75" hidden="1" customHeight="1">
      <c r="C358" s="45"/>
      <c r="D358" s="45"/>
      <c r="E358" s="50"/>
      <c r="F358" s="50"/>
      <c r="G358" s="45"/>
      <c r="H358" s="45"/>
      <c r="I358" s="45"/>
      <c r="J358" s="54"/>
      <c r="K358" s="51"/>
      <c r="M358" s="54"/>
      <c r="N358" s="51"/>
      <c r="O358" s="54"/>
      <c r="P358" s="50"/>
      <c r="Q358" s="54"/>
      <c r="R358" s="173"/>
      <c r="S358" s="173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>
        <f t="shared" si="29"/>
        <v>-607.99</v>
      </c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F358" s="174">
        <v>38626</v>
      </c>
      <c r="BG358" s="77" t="s">
        <v>310</v>
      </c>
      <c r="BH358" s="190">
        <f t="shared" si="26"/>
        <v>1144388.0000000005</v>
      </c>
      <c r="BI358" s="75">
        <f t="shared" si="27"/>
        <v>1820321.21</v>
      </c>
      <c r="BJ358" s="189"/>
      <c r="BK358" s="189"/>
      <c r="BL358" s="189">
        <v>607.99</v>
      </c>
      <c r="BM358" s="189"/>
      <c r="BN358" s="191">
        <f t="shared" si="20"/>
        <v>2964101.22</v>
      </c>
      <c r="BO358" s="246"/>
    </row>
    <row r="359" spans="3:67" ht="15.75" hidden="1" customHeight="1">
      <c r="C359" s="45"/>
      <c r="D359" s="45"/>
      <c r="E359" s="50"/>
      <c r="F359" s="50"/>
      <c r="G359" s="45"/>
      <c r="H359" s="45"/>
      <c r="I359" s="45"/>
      <c r="J359" s="54"/>
      <c r="K359" s="51"/>
      <c r="M359" s="54"/>
      <c r="N359" s="51"/>
      <c r="O359" s="54"/>
      <c r="P359" s="50"/>
      <c r="Q359" s="54"/>
      <c r="R359" s="173"/>
      <c r="S359" s="173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>
        <f t="shared" si="29"/>
        <v>-933.32</v>
      </c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F359" s="174">
        <v>38629</v>
      </c>
      <c r="BG359" s="77" t="s">
        <v>316</v>
      </c>
      <c r="BH359" s="190">
        <f t="shared" si="26"/>
        <v>1143780.0100000005</v>
      </c>
      <c r="BI359" s="75">
        <f t="shared" si="27"/>
        <v>1820321.21</v>
      </c>
      <c r="BJ359" s="189"/>
      <c r="BK359" s="189"/>
      <c r="BL359" s="189">
        <v>933.32</v>
      </c>
      <c r="BM359" s="189"/>
      <c r="BN359" s="191">
        <f t="shared" si="20"/>
        <v>2963167.9000000008</v>
      </c>
      <c r="BO359" s="246"/>
    </row>
    <row r="360" spans="3:67" ht="15.75" hidden="1" customHeight="1">
      <c r="C360" s="45"/>
      <c r="D360" s="45"/>
      <c r="E360" s="50"/>
      <c r="F360" s="50"/>
      <c r="G360" s="45"/>
      <c r="H360" s="45"/>
      <c r="I360" s="45"/>
      <c r="J360" s="54"/>
      <c r="K360" s="51"/>
      <c r="M360" s="54"/>
      <c r="N360" s="51"/>
      <c r="O360" s="54"/>
      <c r="P360" s="50"/>
      <c r="Q360" s="54"/>
      <c r="R360" s="173"/>
      <c r="S360" s="173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>
        <f t="shared" si="29"/>
        <v>-1396.76</v>
      </c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F360" s="174">
        <v>38629</v>
      </c>
      <c r="BG360" s="77" t="s">
        <v>308</v>
      </c>
      <c r="BH360" s="190">
        <f t="shared" si="26"/>
        <v>1142846.6900000004</v>
      </c>
      <c r="BI360" s="75">
        <f t="shared" si="27"/>
        <v>1820321.21</v>
      </c>
      <c r="BJ360" s="189"/>
      <c r="BK360" s="189"/>
      <c r="BL360" s="189">
        <v>1396.76</v>
      </c>
      <c r="BM360" s="189"/>
      <c r="BN360" s="191">
        <f t="shared" si="20"/>
        <v>2961771.1400000006</v>
      </c>
      <c r="BO360" s="246"/>
    </row>
    <row r="361" spans="3:67" ht="15.75" hidden="1" customHeight="1">
      <c r="C361" s="45"/>
      <c r="D361" s="45"/>
      <c r="E361" s="50"/>
      <c r="F361" s="50"/>
      <c r="G361" s="45"/>
      <c r="H361" s="45"/>
      <c r="I361" s="45"/>
      <c r="J361" s="54"/>
      <c r="K361" s="51"/>
      <c r="M361" s="54"/>
      <c r="N361" s="51"/>
      <c r="O361" s="54"/>
      <c r="P361" s="50"/>
      <c r="Q361" s="54"/>
      <c r="R361" s="173"/>
      <c r="S361" s="173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>
        <f t="shared" si="29"/>
        <v>-927.95</v>
      </c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F361" s="174">
        <v>38629</v>
      </c>
      <c r="BG361" s="77" t="s">
        <v>315</v>
      </c>
      <c r="BH361" s="190">
        <f t="shared" si="26"/>
        <v>1141449.9300000004</v>
      </c>
      <c r="BI361" s="75">
        <f t="shared" si="27"/>
        <v>1820321.21</v>
      </c>
      <c r="BJ361" s="189"/>
      <c r="BK361" s="189"/>
      <c r="BL361" s="189">
        <v>927.95</v>
      </c>
      <c r="BM361" s="189"/>
      <c r="BN361" s="191">
        <f t="shared" si="20"/>
        <v>2960843.1900000004</v>
      </c>
      <c r="BO361" s="246"/>
    </row>
    <row r="362" spans="3:67" ht="15.75" hidden="1" customHeight="1">
      <c r="C362" s="45"/>
      <c r="D362" s="45"/>
      <c r="E362" s="50"/>
      <c r="F362" s="50"/>
      <c r="G362" s="45"/>
      <c r="H362" s="45"/>
      <c r="I362" s="45"/>
      <c r="J362" s="54"/>
      <c r="K362" s="51"/>
      <c r="M362" s="54"/>
      <c r="N362" s="51"/>
      <c r="O362" s="54"/>
      <c r="P362" s="50"/>
      <c r="Q362" s="54"/>
      <c r="R362" s="173"/>
      <c r="S362" s="173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>
        <f t="shared" si="29"/>
        <v>-325</v>
      </c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F362" s="174">
        <v>38629</v>
      </c>
      <c r="BG362" s="77" t="s">
        <v>309</v>
      </c>
      <c r="BH362" s="190">
        <f t="shared" si="26"/>
        <v>1140521.9800000004</v>
      </c>
      <c r="BI362" s="75">
        <f t="shared" si="27"/>
        <v>1820321.21</v>
      </c>
      <c r="BJ362" s="189"/>
      <c r="BK362" s="189"/>
      <c r="BL362" s="189">
        <v>325</v>
      </c>
      <c r="BM362" s="189"/>
      <c r="BN362" s="191">
        <f t="shared" si="20"/>
        <v>2960518.1900000004</v>
      </c>
      <c r="BO362" s="246"/>
    </row>
    <row r="363" spans="3:67" ht="15.75" hidden="1" customHeight="1">
      <c r="C363" s="45"/>
      <c r="D363" s="45"/>
      <c r="E363" s="50"/>
      <c r="F363" s="50"/>
      <c r="G363" s="45"/>
      <c r="H363" s="45"/>
      <c r="I363" s="45"/>
      <c r="J363" s="54"/>
      <c r="K363" s="51"/>
      <c r="M363" s="54"/>
      <c r="N363" s="51"/>
      <c r="O363" s="54"/>
      <c r="P363" s="50"/>
      <c r="Q363" s="54"/>
      <c r="R363" s="173"/>
      <c r="S363" s="173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>
        <f t="shared" si="29"/>
        <v>-634.12</v>
      </c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F363" s="174">
        <v>38629</v>
      </c>
      <c r="BG363" s="77" t="s">
        <v>70</v>
      </c>
      <c r="BH363" s="190">
        <f t="shared" si="26"/>
        <v>1140196.9800000004</v>
      </c>
      <c r="BI363" s="75">
        <f t="shared" si="27"/>
        <v>1820321.21</v>
      </c>
      <c r="BJ363" s="189"/>
      <c r="BK363" s="189"/>
      <c r="BL363" s="189">
        <v>634.12</v>
      </c>
      <c r="BM363" s="189"/>
      <c r="BN363" s="191">
        <f t="shared" si="20"/>
        <v>2959884.0700000003</v>
      </c>
      <c r="BO363" s="246"/>
    </row>
    <row r="364" spans="3:67" ht="15.75" hidden="1" customHeight="1">
      <c r="C364" s="45"/>
      <c r="D364" s="45"/>
      <c r="E364" s="50"/>
      <c r="F364" s="50"/>
      <c r="G364" s="45"/>
      <c r="H364" s="45"/>
      <c r="I364" s="45"/>
      <c r="J364" s="54"/>
      <c r="K364" s="51"/>
      <c r="M364" s="54"/>
      <c r="N364" s="51"/>
      <c r="O364" s="54"/>
      <c r="P364" s="50"/>
      <c r="Q364" s="54"/>
      <c r="R364" s="173"/>
      <c r="S364" s="173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>
        <f t="shared" si="29"/>
        <v>-11807.55</v>
      </c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F364" s="174">
        <v>38629</v>
      </c>
      <c r="BG364" s="77" t="s">
        <v>316</v>
      </c>
      <c r="BH364" s="190">
        <f t="shared" si="26"/>
        <v>1139562.8600000003</v>
      </c>
      <c r="BI364" s="75">
        <f t="shared" si="27"/>
        <v>1820321.21</v>
      </c>
      <c r="BJ364" s="189"/>
      <c r="BK364" s="189"/>
      <c r="BL364" s="189">
        <v>11807.55</v>
      </c>
      <c r="BM364" s="189"/>
      <c r="BN364" s="191">
        <f t="shared" si="20"/>
        <v>2948076.5200000005</v>
      </c>
      <c r="BO364" s="246"/>
    </row>
    <row r="365" spans="3:67" ht="15.75" hidden="1" customHeight="1">
      <c r="C365" s="45"/>
      <c r="D365" s="45"/>
      <c r="E365" s="50"/>
      <c r="F365" s="50"/>
      <c r="G365" s="45"/>
      <c r="H365" s="45"/>
      <c r="I365" s="45"/>
      <c r="J365" s="54"/>
      <c r="K365" s="51"/>
      <c r="M365" s="54"/>
      <c r="N365" s="51"/>
      <c r="O365" s="54"/>
      <c r="P365" s="50"/>
      <c r="Q365" s="54"/>
      <c r="R365" s="173"/>
      <c r="S365" s="173"/>
      <c r="T365" s="54">
        <f>-BM365</f>
        <v>-10937.29</v>
      </c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F365" s="174">
        <v>38636</v>
      </c>
      <c r="BG365" s="77" t="s">
        <v>227</v>
      </c>
      <c r="BH365" s="190">
        <f t="shared" si="26"/>
        <v>1127755.3100000003</v>
      </c>
      <c r="BI365" s="75">
        <f t="shared" si="27"/>
        <v>1820321.21</v>
      </c>
      <c r="BJ365" s="189"/>
      <c r="BK365" s="189"/>
      <c r="BL365" s="189"/>
      <c r="BM365" s="189">
        <v>10937.29</v>
      </c>
      <c r="BN365" s="191">
        <f t="shared" si="20"/>
        <v>2937139.2300000004</v>
      </c>
      <c r="BO365" s="246"/>
    </row>
    <row r="366" spans="3:67" ht="15.75" hidden="1" customHeight="1">
      <c r="C366" s="45"/>
      <c r="D366" s="45"/>
      <c r="E366" s="50"/>
      <c r="F366" s="50"/>
      <c r="G366" s="45"/>
      <c r="H366" s="45"/>
      <c r="I366" s="45"/>
      <c r="J366" s="54"/>
      <c r="K366" s="51"/>
      <c r="M366" s="54"/>
      <c r="N366" s="51"/>
      <c r="O366" s="54"/>
      <c r="P366" s="50"/>
      <c r="Q366" s="54"/>
      <c r="R366" s="173"/>
      <c r="S366" s="173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>
        <f>-BM366</f>
        <v>-2942.1</v>
      </c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F366" s="174">
        <v>38636</v>
      </c>
      <c r="BG366" s="77" t="s">
        <v>326</v>
      </c>
      <c r="BH366" s="190">
        <f t="shared" si="26"/>
        <v>1127755.3100000003</v>
      </c>
      <c r="BI366" s="75">
        <f t="shared" si="27"/>
        <v>1809383.92</v>
      </c>
      <c r="BJ366" s="189"/>
      <c r="BK366" s="189"/>
      <c r="BL366" s="189"/>
      <c r="BM366" s="189">
        <v>2942.1</v>
      </c>
      <c r="BN366" s="191">
        <f t="shared" si="20"/>
        <v>2934197.1300000004</v>
      </c>
      <c r="BO366" s="246"/>
    </row>
    <row r="367" spans="3:67" ht="15.75" hidden="1" customHeight="1">
      <c r="C367" s="45"/>
      <c r="D367" s="45"/>
      <c r="E367" s="50"/>
      <c r="F367" s="50"/>
      <c r="G367" s="45"/>
      <c r="H367" s="45"/>
      <c r="I367" s="45"/>
      <c r="J367" s="54"/>
      <c r="K367" s="51"/>
      <c r="M367" s="54"/>
      <c r="N367" s="51"/>
      <c r="O367" s="54"/>
      <c r="P367" s="50"/>
      <c r="Q367" s="54"/>
      <c r="R367" s="173"/>
      <c r="S367" s="173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>
        <f>-BM367</f>
        <v>-1458</v>
      </c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F367" s="174">
        <v>38636</v>
      </c>
      <c r="BG367" s="77" t="s">
        <v>207</v>
      </c>
      <c r="BH367" s="190">
        <f t="shared" si="26"/>
        <v>1127755.3100000003</v>
      </c>
      <c r="BI367" s="75">
        <f t="shared" si="27"/>
        <v>1806441.8199999998</v>
      </c>
      <c r="BJ367" s="189"/>
      <c r="BK367" s="189"/>
      <c r="BL367" s="189"/>
      <c r="BM367" s="189">
        <v>1458</v>
      </c>
      <c r="BN367" s="191">
        <f t="shared" si="20"/>
        <v>2932739.13</v>
      </c>
      <c r="BO367" s="246"/>
    </row>
    <row r="368" spans="3:67" ht="15.75" hidden="1" customHeight="1">
      <c r="C368" s="45"/>
      <c r="D368" s="45"/>
      <c r="E368" s="50"/>
      <c r="F368" s="50"/>
      <c r="G368" s="45"/>
      <c r="H368" s="45"/>
      <c r="I368" s="45"/>
      <c r="J368" s="54"/>
      <c r="K368" s="51"/>
      <c r="M368" s="54"/>
      <c r="N368" s="51"/>
      <c r="O368" s="54"/>
      <c r="P368" s="50"/>
      <c r="Q368" s="54"/>
      <c r="R368" s="173"/>
      <c r="S368" s="173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180">
        <f>-BM368</f>
        <v>-23210</v>
      </c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F368" s="174">
        <v>38636</v>
      </c>
      <c r="BG368" s="77" t="s">
        <v>225</v>
      </c>
      <c r="BH368" s="190">
        <f t="shared" si="26"/>
        <v>1127755.3100000003</v>
      </c>
      <c r="BI368" s="75">
        <f t="shared" si="27"/>
        <v>1804983.8199999998</v>
      </c>
      <c r="BJ368" s="189"/>
      <c r="BK368" s="189"/>
      <c r="BL368" s="189"/>
      <c r="BM368" s="189">
        <v>23210</v>
      </c>
      <c r="BN368" s="191">
        <f t="shared" si="20"/>
        <v>2909529.13</v>
      </c>
      <c r="BO368" s="246"/>
    </row>
    <row r="369" spans="3:67" ht="15.75" hidden="1" customHeight="1">
      <c r="C369" s="45"/>
      <c r="D369" s="45"/>
      <c r="E369" s="50"/>
      <c r="F369" s="50"/>
      <c r="G369" s="45"/>
      <c r="H369" s="45"/>
      <c r="I369" s="45"/>
      <c r="J369" s="54"/>
      <c r="K369" s="51"/>
      <c r="M369" s="54"/>
      <c r="N369" s="51"/>
      <c r="O369" s="54"/>
      <c r="P369" s="50"/>
      <c r="Q369" s="54"/>
      <c r="R369" s="173"/>
      <c r="S369" s="173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>
        <f>-BL369</f>
        <v>-927.95</v>
      </c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F369" s="174">
        <v>38636</v>
      </c>
      <c r="BG369" s="77" t="s">
        <v>314</v>
      </c>
      <c r="BH369" s="190">
        <f t="shared" si="26"/>
        <v>1127755.3100000003</v>
      </c>
      <c r="BI369" s="75">
        <f t="shared" si="27"/>
        <v>1781773.8199999998</v>
      </c>
      <c r="BJ369" s="189"/>
      <c r="BK369" s="189"/>
      <c r="BL369" s="189">
        <v>927.95</v>
      </c>
      <c r="BM369" s="189"/>
      <c r="BN369" s="191">
        <f t="shared" si="20"/>
        <v>2908601.1799999997</v>
      </c>
      <c r="BO369" s="246"/>
    </row>
    <row r="370" spans="3:67" ht="15.75" hidden="1" customHeight="1">
      <c r="C370" s="45"/>
      <c r="D370" s="45"/>
      <c r="E370" s="50"/>
      <c r="F370" s="50"/>
      <c r="G370" s="45"/>
      <c r="H370" s="45"/>
      <c r="I370" s="45"/>
      <c r="J370" s="54"/>
      <c r="K370" s="51"/>
      <c r="M370" s="54"/>
      <c r="N370" s="51"/>
      <c r="O370" s="54"/>
      <c r="P370" s="50"/>
      <c r="Q370" s="54"/>
      <c r="R370" s="173"/>
      <c r="S370" s="173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>
        <f>-BL370</f>
        <v>-107.93</v>
      </c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F370" s="174">
        <v>38644</v>
      </c>
      <c r="BG370" s="77" t="s">
        <v>308</v>
      </c>
      <c r="BH370" s="190">
        <f t="shared" si="26"/>
        <v>1126827.3600000003</v>
      </c>
      <c r="BI370" s="75">
        <f t="shared" si="27"/>
        <v>1781773.8199999998</v>
      </c>
      <c r="BJ370" s="189"/>
      <c r="BK370" s="189"/>
      <c r="BL370" s="189">
        <v>107.93</v>
      </c>
      <c r="BM370" s="189"/>
      <c r="BN370" s="191">
        <f t="shared" si="20"/>
        <v>2908493.25</v>
      </c>
      <c r="BO370" s="246"/>
    </row>
    <row r="371" spans="3:67" ht="15.75" hidden="1" customHeight="1">
      <c r="C371" s="45"/>
      <c r="D371" s="45"/>
      <c r="E371" s="50"/>
      <c r="F371" s="50"/>
      <c r="G371" s="45"/>
      <c r="H371" s="45"/>
      <c r="I371" s="45"/>
      <c r="J371" s="54"/>
      <c r="K371" s="51"/>
      <c r="M371" s="54"/>
      <c r="N371" s="51"/>
      <c r="O371" s="54"/>
      <c r="P371" s="50"/>
      <c r="Q371" s="54"/>
      <c r="R371" s="173"/>
      <c r="S371" s="173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>
        <f>-BL371</f>
        <v>-20250</v>
      </c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F371" s="174">
        <v>38644</v>
      </c>
      <c r="BG371" s="77" t="s">
        <v>318</v>
      </c>
      <c r="BH371" s="190">
        <f t="shared" si="26"/>
        <v>1126719.4300000004</v>
      </c>
      <c r="BI371" s="75">
        <f t="shared" si="27"/>
        <v>1781773.8199999998</v>
      </c>
      <c r="BJ371" s="189"/>
      <c r="BK371" s="189"/>
      <c r="BL371" s="189">
        <v>20250</v>
      </c>
      <c r="BM371" s="189"/>
      <c r="BN371" s="191">
        <f t="shared" si="20"/>
        <v>2888243.25</v>
      </c>
      <c r="BO371" s="246"/>
    </row>
    <row r="372" spans="3:67" ht="15.75" hidden="1" customHeight="1">
      <c r="C372" s="45"/>
      <c r="D372" s="45"/>
      <c r="E372" s="50"/>
      <c r="F372" s="50"/>
      <c r="G372" s="45"/>
      <c r="H372" s="45"/>
      <c r="I372" s="45"/>
      <c r="J372" s="54"/>
      <c r="K372" s="51"/>
      <c r="M372" s="54"/>
      <c r="N372" s="51"/>
      <c r="O372" s="54"/>
      <c r="P372" s="50"/>
      <c r="Q372" s="54"/>
      <c r="R372" s="173"/>
      <c r="S372" s="173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>
        <f>-BL372</f>
        <v>-759.88</v>
      </c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F372" s="174">
        <v>38644</v>
      </c>
      <c r="BG372" s="77" t="s">
        <v>319</v>
      </c>
      <c r="BH372" s="190">
        <f t="shared" si="26"/>
        <v>1106469.4300000004</v>
      </c>
      <c r="BI372" s="75">
        <f t="shared" si="27"/>
        <v>1781773.8199999998</v>
      </c>
      <c r="BJ372" s="189"/>
      <c r="BK372" s="189"/>
      <c r="BL372" s="189">
        <v>759.88</v>
      </c>
      <c r="BM372" s="189"/>
      <c r="BN372" s="191">
        <f t="shared" si="20"/>
        <v>2887483.37</v>
      </c>
      <c r="BO372" s="246"/>
    </row>
    <row r="373" spans="3:67" ht="15.75" hidden="1" customHeight="1">
      <c r="C373" s="45"/>
      <c r="D373" s="45"/>
      <c r="E373" s="50"/>
      <c r="F373" s="50"/>
      <c r="G373" s="45"/>
      <c r="H373" s="45"/>
      <c r="I373" s="45"/>
      <c r="J373" s="54"/>
      <c r="K373" s="51"/>
      <c r="M373" s="54"/>
      <c r="N373" s="51"/>
      <c r="O373" s="54"/>
      <c r="P373" s="50"/>
      <c r="Q373" s="54"/>
      <c r="R373" s="173"/>
      <c r="S373" s="173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>
        <f>-BM373</f>
        <v>-95</v>
      </c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F373" s="174">
        <v>38650</v>
      </c>
      <c r="BG373" s="77" t="s">
        <v>169</v>
      </c>
      <c r="BH373" s="190">
        <f t="shared" si="26"/>
        <v>1105709.5500000005</v>
      </c>
      <c r="BI373" s="75">
        <f t="shared" si="27"/>
        <v>1781773.8199999998</v>
      </c>
      <c r="BJ373" s="189"/>
      <c r="BK373" s="189"/>
      <c r="BL373" s="189"/>
      <c r="BM373" s="189">
        <v>95</v>
      </c>
      <c r="BN373" s="191">
        <f t="shared" si="20"/>
        <v>2887388.37</v>
      </c>
      <c r="BO373" s="246"/>
    </row>
    <row r="374" spans="3:67" ht="15.75" hidden="1" customHeight="1">
      <c r="C374" s="45"/>
      <c r="D374" s="45"/>
      <c r="E374" s="50"/>
      <c r="F374" s="50"/>
      <c r="G374" s="45"/>
      <c r="H374" s="45"/>
      <c r="I374" s="45"/>
      <c r="J374" s="54"/>
      <c r="K374" s="51"/>
      <c r="M374" s="54"/>
      <c r="N374" s="51"/>
      <c r="O374" s="54"/>
      <c r="P374" s="50"/>
      <c r="Q374" s="54"/>
      <c r="R374" s="173"/>
      <c r="S374" s="173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>
        <f>-BL374</f>
        <v>-2100</v>
      </c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F374" s="174">
        <v>38650</v>
      </c>
      <c r="BG374" s="77" t="s">
        <v>300</v>
      </c>
      <c r="BH374" s="190">
        <f t="shared" si="26"/>
        <v>1105709.5500000005</v>
      </c>
      <c r="BI374" s="75">
        <f t="shared" si="27"/>
        <v>1781678.8199999998</v>
      </c>
      <c r="BJ374" s="189"/>
      <c r="BK374" s="189"/>
      <c r="BL374" s="189">
        <v>2100</v>
      </c>
      <c r="BM374" s="189"/>
      <c r="BN374" s="191">
        <f t="shared" si="20"/>
        <v>2885288.37</v>
      </c>
      <c r="BO374" s="246"/>
    </row>
    <row r="375" spans="3:67" ht="15.75" hidden="1" customHeight="1">
      <c r="C375" s="45"/>
      <c r="D375" s="45"/>
      <c r="E375" s="50"/>
      <c r="F375" s="50"/>
      <c r="G375" s="45"/>
      <c r="H375" s="45"/>
      <c r="I375" s="45"/>
      <c r="J375" s="54"/>
      <c r="K375" s="51"/>
      <c r="M375" s="54"/>
      <c r="N375" s="51"/>
      <c r="O375" s="54"/>
      <c r="P375" s="50"/>
      <c r="Q375" s="54"/>
      <c r="R375" s="173"/>
      <c r="S375" s="173"/>
      <c r="T375" s="54">
        <f>-BM375</f>
        <v>-5281.25</v>
      </c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F375" s="174">
        <v>38650</v>
      </c>
      <c r="BG375" s="77" t="s">
        <v>227</v>
      </c>
      <c r="BH375" s="190">
        <f t="shared" si="26"/>
        <v>1103609.5500000005</v>
      </c>
      <c r="BI375" s="75">
        <f t="shared" si="27"/>
        <v>1781678.8199999998</v>
      </c>
      <c r="BJ375" s="189"/>
      <c r="BK375" s="189"/>
      <c r="BL375" s="189"/>
      <c r="BM375" s="189">
        <v>5281.25</v>
      </c>
      <c r="BN375" s="191">
        <f t="shared" si="20"/>
        <v>2880007.12</v>
      </c>
      <c r="BO375" s="246"/>
    </row>
    <row r="376" spans="3:67" ht="15.75" hidden="1" customHeight="1">
      <c r="C376" s="45"/>
      <c r="D376" s="45"/>
      <c r="E376" s="50"/>
      <c r="F376" s="50"/>
      <c r="G376" s="45"/>
      <c r="H376" s="45"/>
      <c r="I376" s="45"/>
      <c r="J376" s="54"/>
      <c r="K376" s="51"/>
      <c r="M376" s="54"/>
      <c r="N376" s="51"/>
      <c r="O376" s="54"/>
      <c r="P376" s="50"/>
      <c r="Q376" s="54"/>
      <c r="R376" s="173"/>
      <c r="S376" s="173"/>
      <c r="T376" s="54">
        <f>-BM376</f>
        <v>-1183</v>
      </c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F376" s="174">
        <v>38650</v>
      </c>
      <c r="BG376" s="77" t="s">
        <v>320</v>
      </c>
      <c r="BH376" s="190">
        <f t="shared" si="26"/>
        <v>1103609.5500000005</v>
      </c>
      <c r="BI376" s="75">
        <f t="shared" si="27"/>
        <v>1776397.5699999998</v>
      </c>
      <c r="BJ376" s="189"/>
      <c r="BK376" s="189"/>
      <c r="BL376" s="189"/>
      <c r="BM376" s="189">
        <v>1183</v>
      </c>
      <c r="BN376" s="191">
        <f t="shared" si="20"/>
        <v>2878824.12</v>
      </c>
      <c r="BO376" s="246"/>
    </row>
    <row r="377" spans="3:67" ht="15.75" hidden="1" customHeight="1">
      <c r="C377" s="45"/>
      <c r="D377" s="45"/>
      <c r="E377" s="50"/>
      <c r="F377" s="50"/>
      <c r="G377" s="45"/>
      <c r="H377" s="45"/>
      <c r="I377" s="45"/>
      <c r="J377" s="54"/>
      <c r="K377" s="51"/>
      <c r="M377" s="54"/>
      <c r="N377" s="51"/>
      <c r="O377" s="54"/>
      <c r="P377" s="50"/>
      <c r="Q377" s="54"/>
      <c r="R377" s="173"/>
      <c r="S377" s="173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F377" s="174">
        <v>38654</v>
      </c>
      <c r="BG377" s="77" t="s">
        <v>219</v>
      </c>
      <c r="BH377" s="190">
        <f t="shared" si="26"/>
        <v>1103609.5500000005</v>
      </c>
      <c r="BI377" s="75">
        <f t="shared" si="27"/>
        <v>1775214.5699999998</v>
      </c>
      <c r="BJ377" s="189"/>
      <c r="BK377" s="189">
        <v>94.2</v>
      </c>
      <c r="BL377" s="189"/>
      <c r="BM377" s="189"/>
      <c r="BN377" s="191">
        <f t="shared" si="20"/>
        <v>2878918.3200000003</v>
      </c>
      <c r="BO377" s="246"/>
    </row>
    <row r="378" spans="3:67" ht="15.75" hidden="1" customHeight="1">
      <c r="C378" s="45"/>
      <c r="D378" s="45"/>
      <c r="E378" s="50"/>
      <c r="F378" s="50"/>
      <c r="G378" s="45"/>
      <c r="H378" s="45"/>
      <c r="I378" s="45"/>
      <c r="J378" s="54"/>
      <c r="K378" s="51"/>
      <c r="M378" s="54"/>
      <c r="N378" s="51"/>
      <c r="O378" s="54"/>
      <c r="P378" s="50"/>
      <c r="Q378" s="54"/>
      <c r="R378" s="173"/>
      <c r="S378" s="173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F378" s="145">
        <v>38654</v>
      </c>
      <c r="BG378" s="77" t="s">
        <v>321</v>
      </c>
      <c r="BH378" s="190">
        <f t="shared" si="26"/>
        <v>1103609.5500000005</v>
      </c>
      <c r="BI378" s="75">
        <f t="shared" si="27"/>
        <v>1775308.7699999998</v>
      </c>
      <c r="BJ378" s="189"/>
      <c r="BK378" s="189">
        <v>1815</v>
      </c>
      <c r="BL378" s="189"/>
      <c r="BM378" s="189"/>
      <c r="BN378" s="191">
        <f t="shared" si="20"/>
        <v>2880733.3200000003</v>
      </c>
      <c r="BO378" s="246"/>
    </row>
    <row r="379" spans="3:67" ht="15.75" hidden="1" customHeight="1">
      <c r="C379" s="45"/>
      <c r="D379" s="45"/>
      <c r="E379" s="50"/>
      <c r="F379" s="50"/>
      <c r="G379" s="45"/>
      <c r="H379" s="45"/>
      <c r="I379" s="45"/>
      <c r="J379" s="54"/>
      <c r="K379" s="51"/>
      <c r="M379" s="54"/>
      <c r="N379" s="51"/>
      <c r="O379" s="54"/>
      <c r="P379" s="50"/>
      <c r="Q379" s="54"/>
      <c r="R379" s="173"/>
      <c r="S379" s="173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F379" s="145">
        <v>38654</v>
      </c>
      <c r="BG379" s="77" t="s">
        <v>235</v>
      </c>
      <c r="BH379" s="190">
        <f t="shared" si="26"/>
        <v>1103609.5500000005</v>
      </c>
      <c r="BI379" s="75">
        <f t="shared" si="27"/>
        <v>1777123.7699999998</v>
      </c>
      <c r="BJ379" s="189">
        <v>137409.94</v>
      </c>
      <c r="BK379" s="189"/>
      <c r="BL379" s="189"/>
      <c r="BM379" s="189"/>
      <c r="BN379" s="191">
        <f t="shared" si="20"/>
        <v>3018143.2600000002</v>
      </c>
      <c r="BO379" s="246"/>
    </row>
    <row r="380" spans="3:67" ht="15.75" hidden="1" customHeight="1">
      <c r="C380" s="45"/>
      <c r="D380" s="45"/>
      <c r="E380" s="50"/>
      <c r="F380" s="50"/>
      <c r="G380" s="45"/>
      <c r="H380" s="45"/>
      <c r="I380" s="45"/>
      <c r="J380" s="54"/>
      <c r="K380" s="51"/>
      <c r="M380" s="54"/>
      <c r="N380" s="51"/>
      <c r="O380" s="54"/>
      <c r="P380" s="50"/>
      <c r="Q380" s="54"/>
      <c r="R380" s="173"/>
      <c r="S380" s="173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F380" s="145">
        <v>38654</v>
      </c>
      <c r="BG380" s="77" t="s">
        <v>264</v>
      </c>
      <c r="BH380" s="190">
        <f t="shared" si="26"/>
        <v>1241019.4900000005</v>
      </c>
      <c r="BI380" s="75">
        <f t="shared" si="27"/>
        <v>1777123.7699999998</v>
      </c>
      <c r="BJ380" s="189">
        <f>1033.58/2</f>
        <v>516.79</v>
      </c>
      <c r="BK380" s="189">
        <f>1033.58/2</f>
        <v>516.79</v>
      </c>
      <c r="BL380" s="189"/>
      <c r="BM380" s="189"/>
      <c r="BN380" s="191">
        <f t="shared" si="20"/>
        <v>3019176.8400000003</v>
      </c>
      <c r="BO380" s="246"/>
    </row>
    <row r="381" spans="3:67" ht="15.75" hidden="1" customHeight="1">
      <c r="C381" s="45"/>
      <c r="D381" s="45"/>
      <c r="E381" s="50"/>
      <c r="F381" s="50"/>
      <c r="G381" s="45"/>
      <c r="H381" s="45"/>
      <c r="I381" s="45"/>
      <c r="J381" s="54"/>
      <c r="K381" s="51"/>
      <c r="M381" s="54"/>
      <c r="N381" s="51"/>
      <c r="O381" s="54"/>
      <c r="P381" s="50"/>
      <c r="Q381" s="54"/>
      <c r="R381" s="173"/>
      <c r="S381" s="173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>
        <f>-BM381</f>
        <v>-8303.5</v>
      </c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F381" s="145">
        <v>38658</v>
      </c>
      <c r="BG381" s="77" t="s">
        <v>210</v>
      </c>
      <c r="BH381" s="190">
        <f t="shared" si="26"/>
        <v>1241536.2800000005</v>
      </c>
      <c r="BI381" s="75">
        <f t="shared" si="27"/>
        <v>1777640.5599999998</v>
      </c>
      <c r="BJ381" s="189"/>
      <c r="BK381" s="189"/>
      <c r="BL381" s="189"/>
      <c r="BM381" s="189">
        <v>8303.5</v>
      </c>
      <c r="BN381" s="191">
        <f t="shared" si="20"/>
        <v>3010873.3400000003</v>
      </c>
      <c r="BO381" s="246"/>
    </row>
    <row r="382" spans="3:67" ht="15.75" hidden="1" customHeight="1">
      <c r="C382" s="45"/>
      <c r="D382" s="45"/>
      <c r="E382" s="50"/>
      <c r="F382" s="50"/>
      <c r="G382" s="45"/>
      <c r="H382" s="45"/>
      <c r="I382" s="45"/>
      <c r="J382" s="54"/>
      <c r="K382" s="51"/>
      <c r="M382" s="54"/>
      <c r="N382" s="51"/>
      <c r="O382" s="54"/>
      <c r="P382" s="50"/>
      <c r="Q382" s="54"/>
      <c r="R382" s="173"/>
      <c r="S382" s="173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180">
        <f>-BM382</f>
        <v>-25060</v>
      </c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F382" s="145">
        <v>38658</v>
      </c>
      <c r="BG382" s="77" t="s">
        <v>261</v>
      </c>
      <c r="BH382" s="190">
        <f t="shared" si="26"/>
        <v>1241536.2800000005</v>
      </c>
      <c r="BI382" s="75">
        <f t="shared" si="27"/>
        <v>1769337.0599999998</v>
      </c>
      <c r="BJ382" s="189"/>
      <c r="BK382" s="189"/>
      <c r="BL382" s="189"/>
      <c r="BM382" s="189">
        <v>25060</v>
      </c>
      <c r="BN382" s="191">
        <f t="shared" si="20"/>
        <v>2985813.3400000003</v>
      </c>
      <c r="BO382" s="246"/>
    </row>
    <row r="383" spans="3:67" ht="15.75" hidden="1" customHeight="1">
      <c r="C383" s="45"/>
      <c r="D383" s="45"/>
      <c r="E383" s="50"/>
      <c r="F383" s="50"/>
      <c r="G383" s="45"/>
      <c r="H383" s="45"/>
      <c r="I383" s="45"/>
      <c r="J383" s="54"/>
      <c r="K383" s="51"/>
      <c r="M383" s="54"/>
      <c r="N383" s="51"/>
      <c r="O383" s="54"/>
      <c r="P383" s="50"/>
      <c r="Q383" s="54"/>
      <c r="R383" s="173"/>
      <c r="S383" s="173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180">
        <f>-BM383</f>
        <v>-121815</v>
      </c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F383" s="145">
        <v>38658</v>
      </c>
      <c r="BG383" s="77" t="s">
        <v>321</v>
      </c>
      <c r="BH383" s="190">
        <f t="shared" si="26"/>
        <v>1241536.2800000005</v>
      </c>
      <c r="BI383" s="75">
        <f t="shared" si="27"/>
        <v>1744277.0599999998</v>
      </c>
      <c r="BJ383" s="189"/>
      <c r="BK383" s="189"/>
      <c r="BL383" s="189"/>
      <c r="BM383" s="189">
        <v>121815</v>
      </c>
      <c r="BN383" s="191">
        <f t="shared" si="20"/>
        <v>2863998.3400000003</v>
      </c>
      <c r="BO383" s="246"/>
    </row>
    <row r="384" spans="3:67" ht="15.75" hidden="1" customHeight="1">
      <c r="C384" s="45"/>
      <c r="D384" s="45"/>
      <c r="E384" s="50"/>
      <c r="F384" s="50"/>
      <c r="G384" s="45"/>
      <c r="H384" s="45"/>
      <c r="I384" s="45"/>
      <c r="J384" s="54"/>
      <c r="K384" s="51"/>
      <c r="M384" s="54"/>
      <c r="N384" s="51"/>
      <c r="O384" s="54"/>
      <c r="P384" s="50"/>
      <c r="Q384" s="54"/>
      <c r="R384" s="173"/>
      <c r="S384" s="173"/>
      <c r="T384" s="54"/>
      <c r="U384" s="54"/>
      <c r="V384" s="54"/>
      <c r="W384" s="54"/>
      <c r="X384" s="54"/>
      <c r="Y384" s="54"/>
      <c r="Z384" s="54"/>
      <c r="AA384" s="54">
        <f>-BM384</f>
        <v>-20506</v>
      </c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F384" s="145">
        <v>38658</v>
      </c>
      <c r="BG384" s="77" t="s">
        <v>225</v>
      </c>
      <c r="BH384" s="190">
        <f t="shared" si="26"/>
        <v>1241536.2800000005</v>
      </c>
      <c r="BI384" s="75">
        <f t="shared" si="27"/>
        <v>1622462.0599999998</v>
      </c>
      <c r="BJ384" s="189"/>
      <c r="BK384" s="189"/>
      <c r="BL384" s="189"/>
      <c r="BM384" s="189">
        <v>20506</v>
      </c>
      <c r="BN384" s="191">
        <f t="shared" si="20"/>
        <v>2843492.3400000003</v>
      </c>
      <c r="BO384" s="246"/>
    </row>
    <row r="385" spans="3:67" ht="15.75" hidden="1" customHeight="1">
      <c r="C385" s="45"/>
      <c r="D385" s="45"/>
      <c r="E385" s="50"/>
      <c r="F385" s="50"/>
      <c r="G385" s="45"/>
      <c r="H385" s="45"/>
      <c r="I385" s="45"/>
      <c r="J385" s="54"/>
      <c r="K385" s="51"/>
      <c r="M385" s="54"/>
      <c r="N385" s="51"/>
      <c r="O385" s="54"/>
      <c r="P385" s="50"/>
      <c r="Q385" s="54"/>
      <c r="R385" s="173"/>
      <c r="S385" s="173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F385" s="145">
        <v>38660</v>
      </c>
      <c r="BG385" s="77" t="s">
        <v>200</v>
      </c>
      <c r="BH385" s="190">
        <f t="shared" si="26"/>
        <v>1241536.2800000005</v>
      </c>
      <c r="BI385" s="75">
        <f t="shared" si="27"/>
        <v>1601956.0599999998</v>
      </c>
      <c r="BJ385" s="189"/>
      <c r="BK385" s="189"/>
      <c r="BL385" s="189"/>
      <c r="BM385" s="189"/>
      <c r="BN385" s="191">
        <f t="shared" si="20"/>
        <v>2843492.3400000003</v>
      </c>
      <c r="BO385" s="246"/>
    </row>
    <row r="386" spans="3:67" ht="15.75" hidden="1" customHeight="1">
      <c r="C386" s="45"/>
      <c r="D386" s="45"/>
      <c r="E386" s="50"/>
      <c r="F386" s="50"/>
      <c r="G386" s="45"/>
      <c r="H386" s="45"/>
      <c r="I386" s="45"/>
      <c r="J386" s="54"/>
      <c r="K386" s="51"/>
      <c r="M386" s="54"/>
      <c r="N386" s="51"/>
      <c r="O386" s="54"/>
      <c r="P386" s="50"/>
      <c r="Q386" s="54"/>
      <c r="R386" s="173"/>
      <c r="S386" s="173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>
        <f>-BM386</f>
        <v>-415</v>
      </c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F386" s="145">
        <v>38664</v>
      </c>
      <c r="BG386" s="77" t="s">
        <v>322</v>
      </c>
      <c r="BH386" s="190">
        <f>SUM(BH385+BJ385-BL385)</f>
        <v>1241536.2800000005</v>
      </c>
      <c r="BI386" s="75">
        <f>SUM(BI385+BK385-BM385)</f>
        <v>1601956.0599999998</v>
      </c>
      <c r="BJ386" s="189"/>
      <c r="BK386" s="189"/>
      <c r="BL386" s="189"/>
      <c r="BM386" s="189">
        <v>415</v>
      </c>
      <c r="BN386" s="191">
        <f t="shared" si="20"/>
        <v>2843077.3400000003</v>
      </c>
      <c r="BO386" s="246"/>
    </row>
    <row r="387" spans="3:67" ht="15.75" hidden="1" customHeight="1">
      <c r="C387" s="45"/>
      <c r="D387" s="45"/>
      <c r="E387" s="50"/>
      <c r="F387" s="50"/>
      <c r="G387" s="45"/>
      <c r="H387" s="45"/>
      <c r="I387" s="45"/>
      <c r="J387" s="54"/>
      <c r="K387" s="51"/>
      <c r="M387" s="54"/>
      <c r="N387" s="51"/>
      <c r="O387" s="54"/>
      <c r="P387" s="50"/>
      <c r="Q387" s="54"/>
      <c r="R387" s="173"/>
      <c r="S387" s="173"/>
      <c r="T387" s="54">
        <f>-BM387</f>
        <v>-5000</v>
      </c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F387" s="145">
        <v>38664</v>
      </c>
      <c r="BG387" s="77" t="s">
        <v>227</v>
      </c>
      <c r="BH387" s="190">
        <f t="shared" si="26"/>
        <v>1241536.2800000005</v>
      </c>
      <c r="BI387" s="75">
        <f t="shared" si="27"/>
        <v>1601541.0599999998</v>
      </c>
      <c r="BJ387" s="189"/>
      <c r="BK387" s="189"/>
      <c r="BL387" s="189"/>
      <c r="BM387" s="189">
        <v>5000</v>
      </c>
      <c r="BN387" s="191">
        <f t="shared" si="20"/>
        <v>2838077.3400000003</v>
      </c>
      <c r="BO387" s="246"/>
    </row>
    <row r="388" spans="3:67" ht="15.75" hidden="1" customHeight="1">
      <c r="C388" s="45"/>
      <c r="D388" s="45"/>
      <c r="E388" s="50"/>
      <c r="F388" s="50"/>
      <c r="G388" s="45"/>
      <c r="H388" s="45"/>
      <c r="I388" s="45"/>
      <c r="J388" s="54"/>
      <c r="K388" s="51"/>
      <c r="M388" s="54"/>
      <c r="N388" s="51"/>
      <c r="O388" s="54"/>
      <c r="P388" s="50"/>
      <c r="Q388" s="54"/>
      <c r="R388" s="173"/>
      <c r="S388" s="173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180">
        <f>-BM388</f>
        <v>-71550</v>
      </c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F388" s="145">
        <v>38664</v>
      </c>
      <c r="BG388" s="77" t="s">
        <v>225</v>
      </c>
      <c r="BH388" s="190">
        <f t="shared" si="26"/>
        <v>1241536.2800000005</v>
      </c>
      <c r="BI388" s="75">
        <f t="shared" si="27"/>
        <v>1596541.0599999998</v>
      </c>
      <c r="BJ388" s="189"/>
      <c r="BK388" s="189"/>
      <c r="BL388" s="189"/>
      <c r="BM388" s="189">
        <v>71550</v>
      </c>
      <c r="BN388" s="191">
        <f t="shared" si="20"/>
        <v>2766527.3400000003</v>
      </c>
      <c r="BO388" s="246"/>
    </row>
    <row r="389" spans="3:67" ht="15.75" hidden="1" customHeight="1">
      <c r="C389" s="45"/>
      <c r="D389" s="45"/>
      <c r="E389" s="50"/>
      <c r="F389" s="50"/>
      <c r="G389" s="45"/>
      <c r="H389" s="45"/>
      <c r="I389" s="45"/>
      <c r="J389" s="54"/>
      <c r="K389" s="51"/>
      <c r="M389" s="54"/>
      <c r="N389" s="51"/>
      <c r="O389" s="54"/>
      <c r="P389" s="50"/>
      <c r="Q389" s="54"/>
      <c r="R389" s="173"/>
      <c r="S389" s="173"/>
      <c r="T389" s="54">
        <f>-BM389</f>
        <v>-2178.98</v>
      </c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F389" s="145">
        <v>38666</v>
      </c>
      <c r="BG389" s="77" t="s">
        <v>323</v>
      </c>
      <c r="BH389" s="190">
        <f t="shared" si="26"/>
        <v>1241536.2800000005</v>
      </c>
      <c r="BI389" s="75">
        <f t="shared" si="27"/>
        <v>1524991.0599999998</v>
      </c>
      <c r="BJ389" s="189"/>
      <c r="BK389" s="189"/>
      <c r="BL389" s="189"/>
      <c r="BM389" s="189">
        <v>2178.98</v>
      </c>
      <c r="BN389" s="191">
        <f t="shared" si="20"/>
        <v>2764348.3600000003</v>
      </c>
      <c r="BO389" s="246"/>
    </row>
    <row r="390" spans="3:67" ht="15.75" hidden="1" customHeight="1">
      <c r="C390" s="45"/>
      <c r="D390" s="45"/>
      <c r="E390" s="50"/>
      <c r="F390" s="50"/>
      <c r="G390" s="45"/>
      <c r="H390" s="45"/>
      <c r="I390" s="45"/>
      <c r="J390" s="54"/>
      <c r="K390" s="51"/>
      <c r="M390" s="54"/>
      <c r="N390" s="51"/>
      <c r="O390" s="54"/>
      <c r="P390" s="50"/>
      <c r="Q390" s="54"/>
      <c r="R390" s="173"/>
      <c r="S390" s="173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181">
        <f>-BM390</f>
        <v>-143550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F390" s="145">
        <v>38672</v>
      </c>
      <c r="BG390" s="77" t="s">
        <v>324</v>
      </c>
      <c r="BH390" s="190">
        <f t="shared" si="26"/>
        <v>1241536.2800000005</v>
      </c>
      <c r="BI390" s="75">
        <f t="shared" si="27"/>
        <v>1522812.0799999998</v>
      </c>
      <c r="BJ390" s="189"/>
      <c r="BK390" s="189"/>
      <c r="BL390" s="189"/>
      <c r="BM390" s="189">
        <v>143550</v>
      </c>
      <c r="BN390" s="191">
        <f t="shared" si="20"/>
        <v>2620798.3600000003</v>
      </c>
      <c r="BO390" s="246"/>
    </row>
    <row r="391" spans="3:67" ht="15.75" hidden="1" customHeight="1">
      <c r="C391" s="45"/>
      <c r="D391" s="45"/>
      <c r="E391" s="50"/>
      <c r="F391" s="50"/>
      <c r="G391" s="45"/>
      <c r="H391" s="45"/>
      <c r="I391" s="45"/>
      <c r="J391" s="54"/>
      <c r="K391" s="51"/>
      <c r="M391" s="54"/>
      <c r="N391" s="51"/>
      <c r="O391" s="54"/>
      <c r="P391" s="50"/>
      <c r="Q391" s="54"/>
      <c r="R391" s="173"/>
      <c r="S391" s="173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f>-BM391</f>
        <v>-1062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F391" s="145">
        <v>38672</v>
      </c>
      <c r="BG391" s="77" t="s">
        <v>326</v>
      </c>
      <c r="BH391" s="190">
        <f t="shared" si="26"/>
        <v>1241536.2800000005</v>
      </c>
      <c r="BI391" s="75">
        <f t="shared" si="27"/>
        <v>1379262.0799999998</v>
      </c>
      <c r="BJ391" s="189"/>
      <c r="BK391" s="189"/>
      <c r="BL391" s="189"/>
      <c r="BM391" s="189">
        <v>1062</v>
      </c>
      <c r="BN391" s="191">
        <f t="shared" si="20"/>
        <v>2619736.3600000003</v>
      </c>
      <c r="BO391" s="246"/>
    </row>
    <row r="392" spans="3:67" ht="15.75" hidden="1" customHeight="1">
      <c r="C392" s="45"/>
      <c r="D392" s="45"/>
      <c r="E392" s="50"/>
      <c r="F392" s="50"/>
      <c r="G392" s="45"/>
      <c r="H392" s="45"/>
      <c r="I392" s="45"/>
      <c r="J392" s="54"/>
      <c r="K392" s="51"/>
      <c r="M392" s="54"/>
      <c r="N392" s="51"/>
      <c r="O392" s="54"/>
      <c r="P392" s="50"/>
      <c r="Q392" s="54"/>
      <c r="R392" s="173"/>
      <c r="S392" s="173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>
        <f>-BM392</f>
        <v>-2000</v>
      </c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F392" s="145">
        <v>38672</v>
      </c>
      <c r="BG392" s="77" t="s">
        <v>207</v>
      </c>
      <c r="BH392" s="190">
        <f t="shared" si="26"/>
        <v>1241536.2800000005</v>
      </c>
      <c r="BI392" s="75">
        <f t="shared" si="27"/>
        <v>1378200.0799999998</v>
      </c>
      <c r="BJ392" s="189"/>
      <c r="BK392" s="189"/>
      <c r="BL392" s="189"/>
      <c r="BM392" s="189">
        <v>2000</v>
      </c>
      <c r="BN392" s="191">
        <f t="shared" si="20"/>
        <v>2617736.3600000003</v>
      </c>
      <c r="BO392" s="246"/>
    </row>
    <row r="393" spans="3:67" ht="15.75" hidden="1" customHeight="1">
      <c r="C393" s="45"/>
      <c r="D393" s="45"/>
      <c r="E393" s="50"/>
      <c r="F393" s="50"/>
      <c r="G393" s="45"/>
      <c r="H393" s="45"/>
      <c r="I393" s="45"/>
      <c r="J393" s="54"/>
      <c r="K393" s="51"/>
      <c r="M393" s="54"/>
      <c r="N393" s="51"/>
      <c r="O393" s="54"/>
      <c r="P393" s="50"/>
      <c r="Q393" s="54"/>
      <c r="R393" s="173"/>
      <c r="S393" s="173"/>
      <c r="T393" s="54">
        <f>-BM393</f>
        <v>-5750</v>
      </c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F393" s="145">
        <v>38672</v>
      </c>
      <c r="BG393" s="77" t="s">
        <v>327</v>
      </c>
      <c r="BH393" s="190">
        <f t="shared" si="26"/>
        <v>1241536.2800000005</v>
      </c>
      <c r="BI393" s="75">
        <f t="shared" si="27"/>
        <v>1376200.0799999998</v>
      </c>
      <c r="BJ393" s="189"/>
      <c r="BK393" s="189"/>
      <c r="BL393" s="189"/>
      <c r="BM393" s="189">
        <v>5750</v>
      </c>
      <c r="BN393" s="191">
        <f t="shared" si="20"/>
        <v>2611986.3600000003</v>
      </c>
      <c r="BO393" s="246"/>
    </row>
    <row r="394" spans="3:67" ht="15.75" hidden="1" customHeight="1">
      <c r="C394" s="45"/>
      <c r="D394" s="45"/>
      <c r="E394" s="50"/>
      <c r="F394" s="50"/>
      <c r="G394" s="45"/>
      <c r="H394" s="45"/>
      <c r="I394" s="45"/>
      <c r="J394" s="54"/>
      <c r="K394" s="51"/>
      <c r="M394" s="54"/>
      <c r="N394" s="51"/>
      <c r="O394" s="54"/>
      <c r="P394" s="50"/>
      <c r="Q394" s="54"/>
      <c r="R394" s="173"/>
      <c r="S394" s="173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F394" s="145">
        <v>38675</v>
      </c>
      <c r="BG394" s="77" t="s">
        <v>277</v>
      </c>
      <c r="BH394" s="190">
        <f t="shared" si="26"/>
        <v>1241536.2800000005</v>
      </c>
      <c r="BI394" s="75">
        <f t="shared" si="27"/>
        <v>1370450.0799999998</v>
      </c>
      <c r="BJ394" s="189"/>
      <c r="BK394" s="189">
        <f>61.5+97.6+63.2+145.6+104+94+119.85</f>
        <v>685.75</v>
      </c>
      <c r="BL394" s="189"/>
      <c r="BM394" s="189"/>
      <c r="BN394" s="191">
        <f t="shared" si="20"/>
        <v>2612672.1100000003</v>
      </c>
      <c r="BO394" s="246"/>
    </row>
    <row r="395" spans="3:67" ht="15.75" hidden="1" customHeight="1">
      <c r="C395" s="45"/>
      <c r="D395" s="45"/>
      <c r="E395" s="50"/>
      <c r="F395" s="50"/>
      <c r="G395" s="45"/>
      <c r="H395" s="45"/>
      <c r="I395" s="45"/>
      <c r="J395" s="54"/>
      <c r="K395" s="51"/>
      <c r="M395" s="54"/>
      <c r="N395" s="51"/>
      <c r="O395" s="54"/>
      <c r="P395" s="50"/>
      <c r="Q395" s="54"/>
      <c r="R395" s="173"/>
      <c r="S395" s="173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F395" s="145">
        <v>38675</v>
      </c>
      <c r="BG395" s="77" t="s">
        <v>27</v>
      </c>
      <c r="BH395" s="190">
        <f t="shared" si="26"/>
        <v>1241536.2800000005</v>
      </c>
      <c r="BI395" s="75">
        <f t="shared" si="27"/>
        <v>1371135.8299999998</v>
      </c>
      <c r="BJ395" s="189">
        <v>5241.6000000000004</v>
      </c>
      <c r="BK395" s="189"/>
      <c r="BL395" s="189"/>
      <c r="BM395" s="189"/>
      <c r="BN395" s="191">
        <f t="shared" si="20"/>
        <v>2617913.7100000004</v>
      </c>
      <c r="BO395" s="246"/>
    </row>
    <row r="396" spans="3:67" ht="15.75" hidden="1" customHeight="1">
      <c r="C396" s="45"/>
      <c r="D396" s="45"/>
      <c r="E396" s="50"/>
      <c r="F396" s="50"/>
      <c r="G396" s="45"/>
      <c r="H396" s="45"/>
      <c r="I396" s="45"/>
      <c r="J396" s="54"/>
      <c r="K396" s="51"/>
      <c r="M396" s="54"/>
      <c r="N396" s="51"/>
      <c r="O396" s="54"/>
      <c r="P396" s="50"/>
      <c r="Q396" s="54"/>
      <c r="R396" s="173"/>
      <c r="S396" s="173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F396" s="145">
        <v>38685</v>
      </c>
      <c r="BG396" s="77" t="s">
        <v>265</v>
      </c>
      <c r="BH396" s="190">
        <f t="shared" si="26"/>
        <v>1246777.8800000006</v>
      </c>
      <c r="BI396" s="75">
        <f t="shared" si="27"/>
        <v>1371135.8299999998</v>
      </c>
      <c r="BJ396" s="189">
        <f>2579.6/2</f>
        <v>1289.8</v>
      </c>
      <c r="BK396" s="189">
        <f>2579.6/2</f>
        <v>1289.8</v>
      </c>
      <c r="BL396" s="189"/>
      <c r="BM396" s="189"/>
      <c r="BN396" s="191">
        <f t="shared" si="20"/>
        <v>2620493.31</v>
      </c>
      <c r="BO396" s="246"/>
    </row>
    <row r="397" spans="3:67" ht="15.75" hidden="1" customHeight="1">
      <c r="C397" s="45"/>
      <c r="D397" s="45"/>
      <c r="E397" s="50"/>
      <c r="F397" s="50"/>
      <c r="G397" s="45"/>
      <c r="H397" s="45"/>
      <c r="I397" s="45"/>
      <c r="J397" s="54"/>
      <c r="K397" s="51"/>
      <c r="M397" s="54"/>
      <c r="N397" s="51"/>
      <c r="O397" s="54"/>
      <c r="P397" s="50"/>
      <c r="Q397" s="54"/>
      <c r="R397" s="173"/>
      <c r="S397" s="173"/>
      <c r="T397" s="54">
        <f>-94</f>
        <v>-94</v>
      </c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F397" s="145">
        <v>38686</v>
      </c>
      <c r="BG397" s="77" t="s">
        <v>328</v>
      </c>
      <c r="BH397" s="190">
        <f t="shared" si="26"/>
        <v>1248067.6800000006</v>
      </c>
      <c r="BI397" s="75">
        <f t="shared" si="27"/>
        <v>1372425.63</v>
      </c>
      <c r="BJ397" s="189"/>
      <c r="BK397" s="189"/>
      <c r="BL397" s="189"/>
      <c r="BM397" s="189">
        <v>94</v>
      </c>
      <c r="BN397" s="191">
        <f t="shared" si="20"/>
        <v>2620399.3100000005</v>
      </c>
      <c r="BO397" s="246"/>
    </row>
    <row r="398" spans="3:67" ht="15.75" hidden="1" customHeight="1">
      <c r="C398" s="45"/>
      <c r="D398" s="45"/>
      <c r="E398" s="50"/>
      <c r="F398" s="50"/>
      <c r="G398" s="45"/>
      <c r="H398" s="45"/>
      <c r="I398" s="45"/>
      <c r="J398" s="54"/>
      <c r="K398" s="51"/>
      <c r="M398" s="54"/>
      <c r="N398" s="51"/>
      <c r="O398" s="54"/>
      <c r="P398" s="50"/>
      <c r="Q398" s="54"/>
      <c r="R398" s="173"/>
      <c r="S398" s="173"/>
      <c r="T398" s="54">
        <f>-BM398</f>
        <v>-10077</v>
      </c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F398" s="145">
        <v>38686</v>
      </c>
      <c r="BG398" s="77" t="s">
        <v>227</v>
      </c>
      <c r="BH398" s="190">
        <f t="shared" si="26"/>
        <v>1248067.6800000006</v>
      </c>
      <c r="BI398" s="75">
        <f t="shared" si="27"/>
        <v>1372331.63</v>
      </c>
      <c r="BJ398" s="189"/>
      <c r="BK398" s="189"/>
      <c r="BL398" s="189"/>
      <c r="BM398" s="189">
        <v>10077</v>
      </c>
      <c r="BN398" s="191">
        <f t="shared" si="20"/>
        <v>2610322.3100000005</v>
      </c>
      <c r="BO398" s="246"/>
    </row>
    <row r="399" spans="3:67" ht="15.75" hidden="1" customHeight="1">
      <c r="C399" s="45"/>
      <c r="D399" s="45"/>
      <c r="E399" s="50"/>
      <c r="F399" s="50"/>
      <c r="G399" s="45"/>
      <c r="H399" s="45"/>
      <c r="I399" s="45"/>
      <c r="J399" s="54"/>
      <c r="K399" s="51"/>
      <c r="M399" s="54"/>
      <c r="N399" s="51"/>
      <c r="O399" s="54"/>
      <c r="P399" s="50"/>
      <c r="Q399" s="54"/>
      <c r="R399" s="173"/>
      <c r="S399" s="173"/>
      <c r="T399" s="54">
        <f>-BM399</f>
        <v>-262.5</v>
      </c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F399" s="145">
        <v>38686</v>
      </c>
      <c r="BG399" s="77" t="s">
        <v>279</v>
      </c>
      <c r="BH399" s="190">
        <f t="shared" si="26"/>
        <v>1248067.6800000006</v>
      </c>
      <c r="BI399" s="75">
        <f t="shared" si="27"/>
        <v>1362254.63</v>
      </c>
      <c r="BJ399" s="189"/>
      <c r="BK399" s="189"/>
      <c r="BL399" s="189"/>
      <c r="BM399" s="189">
        <v>262.5</v>
      </c>
      <c r="BN399" s="191">
        <f t="shared" si="20"/>
        <v>2610059.8100000005</v>
      </c>
      <c r="BO399" s="246"/>
    </row>
    <row r="400" spans="3:67" ht="15.75" hidden="1" customHeight="1">
      <c r="C400" s="45"/>
      <c r="D400" s="45"/>
      <c r="E400" s="50"/>
      <c r="F400" s="50"/>
      <c r="G400" s="45"/>
      <c r="H400" s="45"/>
      <c r="I400" s="45"/>
      <c r="J400" s="54"/>
      <c r="K400" s="51"/>
      <c r="M400" s="54"/>
      <c r="N400" s="51"/>
      <c r="O400" s="54"/>
      <c r="P400" s="50"/>
      <c r="Q400" s="54"/>
      <c r="R400" s="173"/>
      <c r="S400" s="173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>
        <f>-BM400</f>
        <v>-5150</v>
      </c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F400" s="145">
        <v>38687</v>
      </c>
      <c r="BG400" s="77" t="s">
        <v>329</v>
      </c>
      <c r="BH400" s="190">
        <f t="shared" si="26"/>
        <v>1248067.6800000006</v>
      </c>
      <c r="BI400" s="75">
        <f t="shared" si="27"/>
        <v>1361992.13</v>
      </c>
      <c r="BJ400" s="189"/>
      <c r="BK400" s="189"/>
      <c r="BL400" s="189"/>
      <c r="BM400" s="189">
        <v>5150</v>
      </c>
      <c r="BN400" s="191">
        <f t="shared" si="20"/>
        <v>2604909.8100000005</v>
      </c>
      <c r="BO400" s="246"/>
    </row>
    <row r="401" spans="3:67" ht="15.75" hidden="1" customHeight="1">
      <c r="C401" s="45"/>
      <c r="D401" s="45"/>
      <c r="E401" s="50"/>
      <c r="F401" s="50"/>
      <c r="G401" s="45"/>
      <c r="H401" s="45"/>
      <c r="I401" s="45"/>
      <c r="J401" s="54"/>
      <c r="K401" s="51"/>
      <c r="M401" s="54"/>
      <c r="N401" s="51"/>
      <c r="O401" s="54"/>
      <c r="P401" s="50"/>
      <c r="Q401" s="54"/>
      <c r="R401" s="173"/>
      <c r="S401" s="173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>
        <f>-BM401</f>
        <v>-95</v>
      </c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F401" s="145">
        <v>38687</v>
      </c>
      <c r="BG401" s="77" t="s">
        <v>330</v>
      </c>
      <c r="BH401" s="190">
        <f t="shared" si="26"/>
        <v>1248067.6800000006</v>
      </c>
      <c r="BI401" s="75">
        <f t="shared" si="27"/>
        <v>1356842.13</v>
      </c>
      <c r="BJ401" s="189"/>
      <c r="BK401" s="189"/>
      <c r="BL401" s="189"/>
      <c r="BM401" s="189">
        <v>95</v>
      </c>
      <c r="BN401" s="191">
        <f t="shared" si="20"/>
        <v>2604814.8100000005</v>
      </c>
      <c r="BO401" s="246"/>
    </row>
    <row r="402" spans="3:67" ht="15.75" hidden="1" customHeight="1">
      <c r="C402" s="45"/>
      <c r="D402" s="45"/>
      <c r="E402" s="50"/>
      <c r="F402" s="50"/>
      <c r="G402" s="45"/>
      <c r="H402" s="45"/>
      <c r="I402" s="45"/>
      <c r="J402" s="54"/>
      <c r="K402" s="51"/>
      <c r="M402" s="54"/>
      <c r="N402" s="51"/>
      <c r="O402" s="54"/>
      <c r="P402" s="50"/>
      <c r="Q402" s="54"/>
      <c r="R402" s="173"/>
      <c r="S402" s="173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>
        <f>-BM402</f>
        <v>-7500</v>
      </c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F402" s="145">
        <v>38687</v>
      </c>
      <c r="BG402" s="77" t="s">
        <v>210</v>
      </c>
      <c r="BH402" s="190">
        <f t="shared" si="26"/>
        <v>1248067.6800000006</v>
      </c>
      <c r="BI402" s="75">
        <f t="shared" si="27"/>
        <v>1356747.13</v>
      </c>
      <c r="BJ402" s="189"/>
      <c r="BK402" s="189"/>
      <c r="BL402" s="189"/>
      <c r="BM402" s="189">
        <v>7500</v>
      </c>
      <c r="BN402" s="191">
        <f t="shared" si="20"/>
        <v>2597314.8100000005</v>
      </c>
      <c r="BO402" s="246"/>
    </row>
    <row r="403" spans="3:67" ht="15.75" hidden="1" customHeight="1">
      <c r="C403" s="45"/>
      <c r="D403" s="45"/>
      <c r="E403" s="50"/>
      <c r="F403" s="50"/>
      <c r="G403" s="45"/>
      <c r="H403" s="45"/>
      <c r="I403" s="45"/>
      <c r="J403" s="54"/>
      <c r="K403" s="51"/>
      <c r="M403" s="54"/>
      <c r="N403" s="51"/>
      <c r="O403" s="54"/>
      <c r="P403" s="50"/>
      <c r="Q403" s="54"/>
      <c r="R403" s="173"/>
      <c r="S403" s="173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F403" s="145">
        <v>38689</v>
      </c>
      <c r="BG403" s="77" t="s">
        <v>190</v>
      </c>
      <c r="BH403" s="190">
        <f t="shared" si="26"/>
        <v>1248067.6800000006</v>
      </c>
      <c r="BI403" s="75">
        <f t="shared" si="27"/>
        <v>1349247.13</v>
      </c>
      <c r="BJ403" s="189">
        <v>51409.8</v>
      </c>
      <c r="BK403" s="189"/>
      <c r="BL403" s="189"/>
      <c r="BM403" s="189"/>
      <c r="BN403" s="191">
        <f t="shared" si="20"/>
        <v>2648724.6100000003</v>
      </c>
      <c r="BO403" s="246"/>
    </row>
    <row r="404" spans="3:67" ht="15.75" hidden="1" customHeight="1">
      <c r="C404" s="45"/>
      <c r="D404" s="45"/>
      <c r="E404" s="50"/>
      <c r="F404" s="50"/>
      <c r="G404" s="45"/>
      <c r="H404" s="45"/>
      <c r="I404" s="45"/>
      <c r="J404" s="54"/>
      <c r="K404" s="51"/>
      <c r="M404" s="54"/>
      <c r="N404" s="51"/>
      <c r="O404" s="54"/>
      <c r="P404" s="50"/>
      <c r="Q404" s="54"/>
      <c r="R404" s="173"/>
      <c r="S404" s="173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F404" s="145">
        <v>38689</v>
      </c>
      <c r="BG404" s="77" t="s">
        <v>262</v>
      </c>
      <c r="BH404" s="190">
        <f t="shared" si="26"/>
        <v>1299477.4800000007</v>
      </c>
      <c r="BI404" s="75">
        <f t="shared" si="27"/>
        <v>1349247.13</v>
      </c>
      <c r="BJ404" s="189">
        <v>6193.2</v>
      </c>
      <c r="BK404" s="189"/>
      <c r="BL404" s="189"/>
      <c r="BM404" s="189"/>
      <c r="BN404" s="191">
        <f t="shared" si="20"/>
        <v>2654917.8100000005</v>
      </c>
      <c r="BO404" s="246"/>
    </row>
    <row r="405" spans="3:67" ht="15.75" hidden="1" customHeight="1">
      <c r="C405" s="45"/>
      <c r="D405" s="45"/>
      <c r="E405" s="50"/>
      <c r="F405" s="50"/>
      <c r="G405" s="45"/>
      <c r="H405" s="45"/>
      <c r="I405" s="45"/>
      <c r="J405" s="54"/>
      <c r="K405" s="51"/>
      <c r="M405" s="54"/>
      <c r="N405" s="51"/>
      <c r="O405" s="54"/>
      <c r="P405" s="50"/>
      <c r="Q405" s="54"/>
      <c r="R405" s="173"/>
      <c r="S405" s="173"/>
      <c r="T405" s="54"/>
      <c r="U405" s="54"/>
      <c r="V405" s="54"/>
      <c r="W405" s="54"/>
      <c r="X405" s="54"/>
      <c r="Y405" s="54"/>
      <c r="Z405" s="54"/>
      <c r="AA405" s="54">
        <f>-BM405</f>
        <v>-19716</v>
      </c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F405" s="145">
        <v>38699</v>
      </c>
      <c r="BG405" s="77" t="s">
        <v>225</v>
      </c>
      <c r="BH405" s="190">
        <f t="shared" si="26"/>
        <v>1305670.6800000006</v>
      </c>
      <c r="BI405" s="75">
        <f t="shared" si="27"/>
        <v>1349247.13</v>
      </c>
      <c r="BJ405" s="189"/>
      <c r="BK405" s="189"/>
      <c r="BL405" s="189"/>
      <c r="BM405" s="189">
        <v>19716</v>
      </c>
      <c r="BN405" s="191">
        <f t="shared" si="20"/>
        <v>2635201.8100000005</v>
      </c>
      <c r="BO405" s="246"/>
    </row>
    <row r="406" spans="3:67" ht="15.75" hidden="1" customHeight="1">
      <c r="C406" s="45"/>
      <c r="D406" s="45"/>
      <c r="E406" s="50"/>
      <c r="F406" s="50"/>
      <c r="G406" s="45"/>
      <c r="H406" s="45"/>
      <c r="I406" s="45"/>
      <c r="J406" s="54"/>
      <c r="K406" s="51"/>
      <c r="M406" s="54"/>
      <c r="N406" s="51"/>
      <c r="O406" s="54"/>
      <c r="P406" s="50"/>
      <c r="Q406" s="54"/>
      <c r="R406" s="173"/>
      <c r="S406" s="173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>
        <f>-BM406</f>
        <v>-37457</v>
      </c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F406" s="145">
        <v>38699</v>
      </c>
      <c r="BG406" s="77" t="s">
        <v>225</v>
      </c>
      <c r="BH406" s="190">
        <f t="shared" si="26"/>
        <v>1305670.6800000006</v>
      </c>
      <c r="BI406" s="75">
        <f t="shared" si="27"/>
        <v>1329531.1299999999</v>
      </c>
      <c r="BJ406" s="189"/>
      <c r="BK406" s="189"/>
      <c r="BL406" s="189"/>
      <c r="BM406" s="189">
        <v>37457</v>
      </c>
      <c r="BN406" s="191">
        <f t="shared" si="20"/>
        <v>2597744.8100000005</v>
      </c>
      <c r="BO406" s="246"/>
    </row>
    <row r="407" spans="3:67" ht="15.75" hidden="1" customHeight="1">
      <c r="C407" s="45"/>
      <c r="D407" s="45"/>
      <c r="E407" s="50"/>
      <c r="F407" s="50"/>
      <c r="G407" s="45"/>
      <c r="H407" s="45"/>
      <c r="I407" s="45"/>
      <c r="J407" s="54"/>
      <c r="K407" s="51"/>
      <c r="M407" s="54"/>
      <c r="N407" s="51"/>
      <c r="O407" s="54"/>
      <c r="P407" s="50"/>
      <c r="Q407" s="54"/>
      <c r="R407" s="173"/>
      <c r="S407" s="173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181">
        <f>-BM407</f>
        <v>-131184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F407" s="145">
        <v>38699</v>
      </c>
      <c r="BG407" s="77" t="s">
        <v>324</v>
      </c>
      <c r="BH407" s="190">
        <f t="shared" si="26"/>
        <v>1305670.6800000006</v>
      </c>
      <c r="BI407" s="75">
        <f t="shared" si="27"/>
        <v>1292074.1299999999</v>
      </c>
      <c r="BJ407" s="189"/>
      <c r="BK407" s="189"/>
      <c r="BL407" s="189"/>
      <c r="BM407" s="189">
        <v>131184</v>
      </c>
      <c r="BN407" s="191">
        <f t="shared" si="20"/>
        <v>2466560.8100000005</v>
      </c>
      <c r="BO407" s="246"/>
    </row>
    <row r="408" spans="3:67" ht="15.75" hidden="1" customHeight="1">
      <c r="C408" s="45"/>
      <c r="D408" s="45"/>
      <c r="E408" s="50"/>
      <c r="F408" s="50"/>
      <c r="G408" s="45"/>
      <c r="H408" s="45"/>
      <c r="I408" s="45"/>
      <c r="J408" s="54"/>
      <c r="K408" s="51"/>
      <c r="M408" s="54"/>
      <c r="N408" s="51"/>
      <c r="O408" s="54"/>
      <c r="P408" s="50"/>
      <c r="Q408" s="54"/>
      <c r="R408" s="173"/>
      <c r="S408" s="173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F408" s="145">
        <v>38700</v>
      </c>
      <c r="BG408" s="77" t="s">
        <v>193</v>
      </c>
      <c r="BH408" s="190">
        <f t="shared" si="26"/>
        <v>1305670.6800000006</v>
      </c>
      <c r="BI408" s="75">
        <f t="shared" si="27"/>
        <v>1160890.1299999999</v>
      </c>
      <c r="BJ408" s="189">
        <v>6094.53</v>
      </c>
      <c r="BK408" s="189"/>
      <c r="BL408" s="189"/>
      <c r="BM408" s="189"/>
      <c r="BN408" s="191">
        <f t="shared" si="20"/>
        <v>2472655.3400000003</v>
      </c>
      <c r="BO408" s="246"/>
    </row>
    <row r="409" spans="3:67" ht="15.75" hidden="1" customHeight="1">
      <c r="C409" s="45"/>
      <c r="D409" s="45"/>
      <c r="E409" s="50"/>
      <c r="F409" s="50"/>
      <c r="G409" s="45"/>
      <c r="H409" s="45"/>
      <c r="I409" s="45"/>
      <c r="J409" s="54"/>
      <c r="K409" s="51"/>
      <c r="M409" s="54"/>
      <c r="N409" s="51"/>
      <c r="O409" s="54"/>
      <c r="P409" s="50"/>
      <c r="Q409" s="54"/>
      <c r="R409" s="173"/>
      <c r="S409" s="173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>
        <f>-BM409</f>
        <v>-42300</v>
      </c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F409" s="145">
        <v>38701</v>
      </c>
      <c r="BG409" s="77" t="s">
        <v>331</v>
      </c>
      <c r="BH409" s="190">
        <f t="shared" si="26"/>
        <v>1311765.2100000007</v>
      </c>
      <c r="BI409" s="75">
        <f t="shared" si="27"/>
        <v>1160890.1299999999</v>
      </c>
      <c r="BJ409" s="189"/>
      <c r="BK409" s="189"/>
      <c r="BL409" s="189"/>
      <c r="BM409" s="189">
        <v>42300</v>
      </c>
      <c r="BN409" s="191">
        <f t="shared" si="20"/>
        <v>2430355.3400000008</v>
      </c>
      <c r="BO409" s="246"/>
    </row>
    <row r="410" spans="3:67" ht="15.75" hidden="1" customHeight="1">
      <c r="C410" s="45"/>
      <c r="D410" s="45"/>
      <c r="E410" s="50"/>
      <c r="F410" s="50"/>
      <c r="G410" s="45"/>
      <c r="H410" s="45"/>
      <c r="I410" s="45"/>
      <c r="J410" s="54"/>
      <c r="K410" s="51"/>
      <c r="M410" s="54"/>
      <c r="N410" s="51"/>
      <c r="O410" s="54"/>
      <c r="P410" s="50"/>
      <c r="Q410" s="54"/>
      <c r="R410" s="173"/>
      <c r="S410" s="173"/>
      <c r="T410" s="54">
        <f>-190</f>
        <v>-190</v>
      </c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F410" s="145">
        <v>38703</v>
      </c>
      <c r="BG410" s="77" t="s">
        <v>332</v>
      </c>
      <c r="BH410" s="190">
        <f t="shared" si="26"/>
        <v>1311765.2100000007</v>
      </c>
      <c r="BI410" s="75">
        <f t="shared" si="27"/>
        <v>1118590.1299999999</v>
      </c>
      <c r="BJ410" s="189"/>
      <c r="BK410" s="189"/>
      <c r="BL410" s="189"/>
      <c r="BM410" s="189">
        <v>190</v>
      </c>
      <c r="BN410" s="191">
        <f t="shared" si="20"/>
        <v>2430165.3400000008</v>
      </c>
      <c r="BO410" s="246"/>
    </row>
    <row r="411" spans="3:67" ht="15.75" hidden="1" customHeight="1">
      <c r="C411" s="45"/>
      <c r="D411" s="45"/>
      <c r="E411" s="50"/>
      <c r="F411" s="50"/>
      <c r="G411" s="45"/>
      <c r="H411" s="45"/>
      <c r="I411" s="45"/>
      <c r="J411" s="54"/>
      <c r="K411" s="51"/>
      <c r="M411" s="54"/>
      <c r="N411" s="51"/>
      <c r="O411" s="54"/>
      <c r="P411" s="50"/>
      <c r="Q411" s="54"/>
      <c r="R411" s="173"/>
      <c r="S411" s="173"/>
      <c r="T411" s="54">
        <f>-BM411</f>
        <v>-39511.839999999997</v>
      </c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F411" s="145">
        <v>38703</v>
      </c>
      <c r="BG411" s="77" t="s">
        <v>334</v>
      </c>
      <c r="BH411" s="190">
        <f t="shared" si="26"/>
        <v>1311765.2100000007</v>
      </c>
      <c r="BI411" s="75">
        <f t="shared" si="27"/>
        <v>1118400.1299999999</v>
      </c>
      <c r="BJ411" s="189"/>
      <c r="BK411" s="189"/>
      <c r="BL411" s="189"/>
      <c r="BM411" s="189">
        <v>39511.839999999997</v>
      </c>
      <c r="BN411" s="191">
        <f t="shared" si="20"/>
        <v>2390653.5000000009</v>
      </c>
      <c r="BO411" s="246"/>
    </row>
    <row r="412" spans="3:67" ht="15.75" hidden="1" customHeight="1">
      <c r="C412" s="45"/>
      <c r="D412" s="45"/>
      <c r="E412" s="50"/>
      <c r="F412" s="50"/>
      <c r="G412" s="45"/>
      <c r="H412" s="45"/>
      <c r="I412" s="45"/>
      <c r="J412" s="54"/>
      <c r="K412" s="51"/>
      <c r="M412" s="54"/>
      <c r="N412" s="51"/>
      <c r="O412" s="54"/>
      <c r="P412" s="50"/>
      <c r="Q412" s="54"/>
      <c r="R412" s="173"/>
      <c r="S412" s="173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F412" s="145">
        <v>39081</v>
      </c>
      <c r="BG412" s="77" t="s">
        <v>267</v>
      </c>
      <c r="BH412" s="190">
        <f t="shared" si="26"/>
        <v>1311765.2100000007</v>
      </c>
      <c r="BI412" s="75">
        <f t="shared" si="27"/>
        <v>1078888.2899999998</v>
      </c>
      <c r="BJ412" s="189">
        <f>2465.47/2</f>
        <v>1232.7349999999999</v>
      </c>
      <c r="BK412" s="189">
        <f>2465.47/2</f>
        <v>1232.7349999999999</v>
      </c>
      <c r="BL412" s="189"/>
      <c r="BM412" s="189"/>
      <c r="BN412" s="191">
        <f>SUM(BH412+BI412+BJ412+BK412-BL412-BM412)</f>
        <v>2393118.9700000002</v>
      </c>
      <c r="BO412" s="246"/>
    </row>
    <row r="413" spans="3:67" ht="15.75" hidden="1" customHeight="1">
      <c r="C413" s="45"/>
      <c r="D413" s="45"/>
      <c r="E413" s="50"/>
      <c r="F413" s="50"/>
      <c r="G413" s="45"/>
      <c r="H413" s="45"/>
      <c r="I413" s="45"/>
      <c r="J413" s="54"/>
      <c r="K413" s="51"/>
      <c r="M413" s="54"/>
      <c r="N413" s="51"/>
      <c r="O413" s="54"/>
      <c r="P413" s="50"/>
      <c r="Q413" s="54"/>
      <c r="R413" s="173"/>
      <c r="S413" s="173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>
        <f>-BM413</f>
        <v>-190</v>
      </c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F413" s="145">
        <v>38727</v>
      </c>
      <c r="BG413" s="77" t="s">
        <v>169</v>
      </c>
      <c r="BH413" s="190">
        <f>SUM(BH412+BJ412-BL412)</f>
        <v>1312997.9450000008</v>
      </c>
      <c r="BI413" s="75">
        <f>SUM(BI412+BK412-BM412)</f>
        <v>1080121.0249999999</v>
      </c>
      <c r="BJ413" s="189"/>
      <c r="BK413" s="189"/>
      <c r="BL413" s="189"/>
      <c r="BM413" s="189">
        <v>190</v>
      </c>
      <c r="BN413" s="191">
        <f t="shared" si="20"/>
        <v>2392928.9700000007</v>
      </c>
      <c r="BO413" s="246"/>
    </row>
    <row r="414" spans="3:67" ht="15.75" hidden="1" customHeight="1">
      <c r="C414" s="45"/>
      <c r="D414" s="45"/>
      <c r="E414" s="50"/>
      <c r="F414" s="50"/>
      <c r="G414" s="45"/>
      <c r="H414" s="45"/>
      <c r="I414" s="45"/>
      <c r="J414" s="54"/>
      <c r="K414" s="51"/>
      <c r="M414" s="54"/>
      <c r="N414" s="51"/>
      <c r="O414" s="54"/>
      <c r="P414" s="50"/>
      <c r="Q414" s="54"/>
      <c r="R414" s="173"/>
      <c r="S414" s="173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>
        <f>-BM414</f>
        <v>-930.77</v>
      </c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F414" s="145">
        <v>38727</v>
      </c>
      <c r="BG414" s="77" t="s">
        <v>210</v>
      </c>
      <c r="BH414" s="190">
        <f t="shared" si="26"/>
        <v>1312997.9450000008</v>
      </c>
      <c r="BI414" s="75">
        <f t="shared" si="27"/>
        <v>1079931.0249999999</v>
      </c>
      <c r="BJ414" s="189"/>
      <c r="BK414" s="189"/>
      <c r="BL414" s="189"/>
      <c r="BM414" s="189">
        <v>930.77</v>
      </c>
      <c r="BN414" s="191">
        <f t="shared" si="20"/>
        <v>2391998.2000000007</v>
      </c>
      <c r="BO414" s="246"/>
    </row>
    <row r="415" spans="3:67" ht="15.75" hidden="1" customHeight="1">
      <c r="C415" s="45"/>
      <c r="D415" s="45"/>
      <c r="E415" s="50"/>
      <c r="F415" s="50"/>
      <c r="G415" s="45"/>
      <c r="H415" s="45"/>
      <c r="I415" s="45"/>
      <c r="J415" s="54"/>
      <c r="K415" s="51"/>
      <c r="M415" s="54"/>
      <c r="N415" s="51"/>
      <c r="O415" s="54"/>
      <c r="P415" s="50"/>
      <c r="Q415" s="54"/>
      <c r="R415" s="173"/>
      <c r="S415" s="173"/>
      <c r="T415" s="54">
        <f>-BM415</f>
        <v>-3800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F415" s="145">
        <v>38727</v>
      </c>
      <c r="BG415" s="77" t="s">
        <v>227</v>
      </c>
      <c r="BH415" s="190">
        <f t="shared" si="26"/>
        <v>1312997.9450000008</v>
      </c>
      <c r="BI415" s="75">
        <f t="shared" si="27"/>
        <v>1079000.2549999999</v>
      </c>
      <c r="BJ415" s="189"/>
      <c r="BK415" s="189"/>
      <c r="BL415" s="189"/>
      <c r="BM415" s="189">
        <v>3800</v>
      </c>
      <c r="BN415" s="191">
        <f t="shared" si="20"/>
        <v>2388198.2000000007</v>
      </c>
      <c r="BO415" s="246"/>
    </row>
    <row r="416" spans="3:67" ht="15.75" hidden="1" customHeight="1">
      <c r="C416" s="45"/>
      <c r="D416" s="45"/>
      <c r="E416" s="50"/>
      <c r="F416" s="50"/>
      <c r="G416" s="45"/>
      <c r="H416" s="45"/>
      <c r="I416" s="45"/>
      <c r="J416" s="54"/>
      <c r="K416" s="51"/>
      <c r="M416" s="54"/>
      <c r="N416" s="51"/>
      <c r="O416" s="54"/>
      <c r="P416" s="50"/>
      <c r="Q416" s="54"/>
      <c r="R416" s="173"/>
      <c r="S416" s="173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>
        <f>-BM416</f>
        <v>-11673.9</v>
      </c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F416" s="145">
        <v>38727</v>
      </c>
      <c r="BG416" s="77" t="s">
        <v>326</v>
      </c>
      <c r="BH416" s="190">
        <f t="shared" si="26"/>
        <v>1312997.9450000008</v>
      </c>
      <c r="BI416" s="75">
        <f t="shared" si="27"/>
        <v>1075200.2549999999</v>
      </c>
      <c r="BJ416" s="189"/>
      <c r="BK416" s="189"/>
      <c r="BL416" s="189"/>
      <c r="BM416" s="189">
        <v>11673.9</v>
      </c>
      <c r="BN416" s="191">
        <f t="shared" si="20"/>
        <v>2376524.3000000007</v>
      </c>
      <c r="BO416" s="246"/>
    </row>
    <row r="417" spans="3:67" ht="15.75" hidden="1" customHeight="1">
      <c r="C417" s="45"/>
      <c r="D417" s="45"/>
      <c r="E417" s="50"/>
      <c r="F417" s="50"/>
      <c r="G417" s="45"/>
      <c r="H417" s="45"/>
      <c r="I417" s="45"/>
      <c r="J417" s="54"/>
      <c r="K417" s="51"/>
      <c r="M417" s="54"/>
      <c r="N417" s="51"/>
      <c r="O417" s="54"/>
      <c r="P417" s="50"/>
      <c r="Q417" s="54"/>
      <c r="R417" s="173"/>
      <c r="S417" s="173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>
        <f t="shared" ref="AD417:AD422" si="30">-BM417</f>
        <v>-10107</v>
      </c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F417" s="145">
        <v>38727</v>
      </c>
      <c r="BG417" s="77" t="s">
        <v>225</v>
      </c>
      <c r="BH417" s="190">
        <f t="shared" si="26"/>
        <v>1312997.9450000008</v>
      </c>
      <c r="BI417" s="75">
        <f t="shared" si="27"/>
        <v>1063526.355</v>
      </c>
      <c r="BJ417" s="189"/>
      <c r="BK417" s="189"/>
      <c r="BL417" s="189"/>
      <c r="BM417" s="189">
        <v>10107</v>
      </c>
      <c r="BN417" s="191">
        <f t="shared" si="20"/>
        <v>2366417.3000000007</v>
      </c>
      <c r="BO417" s="246"/>
    </row>
    <row r="418" spans="3:67" ht="15.75" hidden="1" customHeight="1">
      <c r="C418" s="45"/>
      <c r="D418" s="45"/>
      <c r="E418" s="50"/>
      <c r="F418" s="50"/>
      <c r="G418" s="45"/>
      <c r="H418" s="45"/>
      <c r="I418" s="45"/>
      <c r="J418" s="54"/>
      <c r="K418" s="51"/>
      <c r="M418" s="54"/>
      <c r="N418" s="51"/>
      <c r="O418" s="54"/>
      <c r="P418" s="50"/>
      <c r="Q418" s="54"/>
      <c r="R418" s="173"/>
      <c r="S418" s="173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>
        <f t="shared" si="30"/>
        <v>-8230</v>
      </c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F418" s="145">
        <v>38730</v>
      </c>
      <c r="BG418" s="77" t="s">
        <v>225</v>
      </c>
      <c r="BH418" s="190">
        <f t="shared" si="26"/>
        <v>1312997.9450000008</v>
      </c>
      <c r="BI418" s="75">
        <f t="shared" si="27"/>
        <v>1053419.355</v>
      </c>
      <c r="BJ418" s="189"/>
      <c r="BK418" s="189"/>
      <c r="BL418" s="189"/>
      <c r="BM418" s="189">
        <v>8230</v>
      </c>
      <c r="BN418" s="191">
        <f t="shared" si="20"/>
        <v>2358187.3000000007</v>
      </c>
      <c r="BO418" s="246"/>
    </row>
    <row r="419" spans="3:67" ht="15.75" hidden="1" customHeight="1">
      <c r="C419" s="45"/>
      <c r="D419" s="45"/>
      <c r="E419" s="50"/>
      <c r="F419" s="50"/>
      <c r="G419" s="45"/>
      <c r="H419" s="45"/>
      <c r="I419" s="45"/>
      <c r="J419" s="54"/>
      <c r="K419" s="51"/>
      <c r="M419" s="54"/>
      <c r="N419" s="51"/>
      <c r="O419" s="54"/>
      <c r="P419" s="50"/>
      <c r="Q419" s="54"/>
      <c r="R419" s="173"/>
      <c r="S419" s="173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F419" s="145">
        <v>38747</v>
      </c>
      <c r="BG419" s="77" t="s">
        <v>274</v>
      </c>
      <c r="BH419" s="190">
        <f t="shared" si="26"/>
        <v>1312997.9450000008</v>
      </c>
      <c r="BI419" s="75">
        <f t="shared" si="27"/>
        <v>1045189.355</v>
      </c>
      <c r="BJ419" s="189">
        <f>1748.91/2</f>
        <v>874.45500000000004</v>
      </c>
      <c r="BK419" s="189">
        <f>1748.91/2</f>
        <v>874.45500000000004</v>
      </c>
      <c r="BL419" s="189"/>
      <c r="BM419" s="189"/>
      <c r="BN419" s="191">
        <f t="shared" si="20"/>
        <v>2359936.2100000009</v>
      </c>
      <c r="BO419" s="246"/>
    </row>
    <row r="420" spans="3:67" ht="15.75" hidden="1" customHeight="1">
      <c r="C420" s="45"/>
      <c r="D420" s="45"/>
      <c r="E420" s="50"/>
      <c r="F420" s="50"/>
      <c r="G420" s="45"/>
      <c r="H420" s="45"/>
      <c r="I420" s="45"/>
      <c r="J420" s="54"/>
      <c r="K420" s="51"/>
      <c r="M420" s="54"/>
      <c r="N420" s="51"/>
      <c r="O420" s="54"/>
      <c r="P420" s="50"/>
      <c r="Q420" s="54"/>
      <c r="R420" s="173"/>
      <c r="S420" s="173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>
        <f t="shared" si="30"/>
        <v>-92</v>
      </c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F420" s="145">
        <v>38750</v>
      </c>
      <c r="BG420" s="77" t="s">
        <v>169</v>
      </c>
      <c r="BH420" s="190">
        <f t="shared" si="26"/>
        <v>1313872.4000000008</v>
      </c>
      <c r="BI420" s="75">
        <f t="shared" si="27"/>
        <v>1046063.8099999999</v>
      </c>
      <c r="BJ420" s="189"/>
      <c r="BK420" s="189"/>
      <c r="BL420" s="189"/>
      <c r="BM420" s="189">
        <v>92</v>
      </c>
      <c r="BN420" s="191">
        <f t="shared" si="20"/>
        <v>2359844.2100000009</v>
      </c>
      <c r="BO420" s="246"/>
    </row>
    <row r="421" spans="3:67" ht="15.75" hidden="1" customHeight="1">
      <c r="C421" s="45"/>
      <c r="D421" s="45"/>
      <c r="E421" s="50"/>
      <c r="F421" s="50"/>
      <c r="G421" s="45"/>
      <c r="H421" s="45"/>
      <c r="I421" s="45"/>
      <c r="J421" s="54"/>
      <c r="K421" s="51"/>
      <c r="M421" s="54"/>
      <c r="N421" s="51"/>
      <c r="O421" s="54"/>
      <c r="P421" s="50"/>
      <c r="Q421" s="54"/>
      <c r="R421" s="173"/>
      <c r="S421" s="173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>
        <f t="shared" si="30"/>
        <v>-66185</v>
      </c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F421" s="145">
        <v>38750</v>
      </c>
      <c r="BG421" s="77" t="s">
        <v>321</v>
      </c>
      <c r="BH421" s="190">
        <f t="shared" si="26"/>
        <v>1313872.4000000008</v>
      </c>
      <c r="BI421" s="75">
        <f t="shared" si="27"/>
        <v>1045971.8099999999</v>
      </c>
      <c r="BJ421" s="189"/>
      <c r="BK421" s="189"/>
      <c r="BL421" s="189"/>
      <c r="BM421" s="189">
        <v>66185</v>
      </c>
      <c r="BN421" s="191">
        <f t="shared" si="20"/>
        <v>2293659.2100000009</v>
      </c>
      <c r="BO421" s="246"/>
    </row>
    <row r="422" spans="3:67" ht="15.75" hidden="1" customHeight="1">
      <c r="C422" s="45"/>
      <c r="D422" s="45"/>
      <c r="E422" s="50"/>
      <c r="F422" s="50"/>
      <c r="G422" s="45"/>
      <c r="H422" s="45"/>
      <c r="I422" s="45"/>
      <c r="J422" s="54"/>
      <c r="K422" s="51"/>
      <c r="M422" s="54"/>
      <c r="N422" s="51"/>
      <c r="O422" s="54"/>
      <c r="P422" s="50"/>
      <c r="Q422" s="54"/>
      <c r="R422" s="173"/>
      <c r="S422" s="173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>
        <f t="shared" si="30"/>
        <v>-107906</v>
      </c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F422" s="145">
        <v>38751</v>
      </c>
      <c r="BG422" s="77" t="s">
        <v>335</v>
      </c>
      <c r="BH422" s="190">
        <f t="shared" si="26"/>
        <v>1313872.4000000008</v>
      </c>
      <c r="BI422" s="75">
        <f t="shared" si="27"/>
        <v>979786.80999999994</v>
      </c>
      <c r="BJ422" s="189"/>
      <c r="BK422" s="189"/>
      <c r="BL422" s="189"/>
      <c r="BM422" s="189">
        <v>107906</v>
      </c>
      <c r="BN422" s="191">
        <f t="shared" si="20"/>
        <v>2185753.2100000009</v>
      </c>
      <c r="BO422" s="246"/>
    </row>
    <row r="423" spans="3:67" ht="15.75" hidden="1" customHeight="1">
      <c r="C423" s="45"/>
      <c r="D423" s="45"/>
      <c r="E423" s="50"/>
      <c r="F423" s="50"/>
      <c r="G423" s="45"/>
      <c r="H423" s="45"/>
      <c r="I423" s="45"/>
      <c r="J423" s="54"/>
      <c r="K423" s="51"/>
      <c r="M423" s="54"/>
      <c r="N423" s="51"/>
      <c r="O423" s="54"/>
      <c r="P423" s="50"/>
      <c r="Q423" s="54"/>
      <c r="R423" s="173"/>
      <c r="S423" s="173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>
        <f>-BM423</f>
        <v>-85031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F423" s="145">
        <v>38756</v>
      </c>
      <c r="BG423" s="77" t="s">
        <v>324</v>
      </c>
      <c r="BH423" s="190">
        <f t="shared" si="26"/>
        <v>1313872.4000000008</v>
      </c>
      <c r="BI423" s="75">
        <f t="shared" si="27"/>
        <v>871880.80999999994</v>
      </c>
      <c r="BJ423" s="189"/>
      <c r="BK423" s="189"/>
      <c r="BL423" s="189"/>
      <c r="BM423" s="189">
        <v>85031</v>
      </c>
      <c r="BN423" s="191">
        <f t="shared" si="20"/>
        <v>2100722.2100000009</v>
      </c>
      <c r="BO423" s="246"/>
    </row>
    <row r="424" spans="3:67" ht="15.75" hidden="1" customHeight="1">
      <c r="C424" s="45"/>
      <c r="D424" s="45"/>
      <c r="E424" s="50"/>
      <c r="F424" s="50"/>
      <c r="G424" s="45"/>
      <c r="H424" s="45"/>
      <c r="I424" s="45"/>
      <c r="J424" s="54"/>
      <c r="K424" s="51"/>
      <c r="M424" s="54"/>
      <c r="N424" s="51"/>
      <c r="O424" s="54"/>
      <c r="P424" s="50"/>
      <c r="Q424" s="54"/>
      <c r="R424" s="173"/>
      <c r="S424" s="173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F424" s="145">
        <v>38766</v>
      </c>
      <c r="BG424" s="77" t="s">
        <v>219</v>
      </c>
      <c r="BH424" s="190">
        <f t="shared" si="26"/>
        <v>1313872.4000000008</v>
      </c>
      <c r="BI424" s="75">
        <f t="shared" si="27"/>
        <v>786849.80999999994</v>
      </c>
      <c r="BJ424" s="189"/>
      <c r="BK424" s="189">
        <v>103.95</v>
      </c>
      <c r="BL424" s="189"/>
      <c r="BM424" s="189"/>
      <c r="BN424" s="191">
        <f t="shared" si="20"/>
        <v>2100826.1600000011</v>
      </c>
      <c r="BO424" s="246"/>
    </row>
    <row r="425" spans="3:67" ht="15.75" hidden="1" customHeight="1">
      <c r="C425" s="45"/>
      <c r="D425" s="45"/>
      <c r="E425" s="50"/>
      <c r="F425" s="50"/>
      <c r="G425" s="45"/>
      <c r="H425" s="45"/>
      <c r="I425" s="45"/>
      <c r="J425" s="54"/>
      <c r="K425" s="51"/>
      <c r="M425" s="54"/>
      <c r="N425" s="51"/>
      <c r="O425" s="54"/>
      <c r="P425" s="50"/>
      <c r="Q425" s="54"/>
      <c r="R425" s="173"/>
      <c r="S425" s="173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F425" s="145">
        <v>38766</v>
      </c>
      <c r="BG425" s="77" t="s">
        <v>27</v>
      </c>
      <c r="BH425" s="190">
        <f t="shared" si="26"/>
        <v>1313872.4000000008</v>
      </c>
      <c r="BI425" s="75">
        <f t="shared" si="27"/>
        <v>786953.75999999989</v>
      </c>
      <c r="BJ425" s="189">
        <v>6820.42</v>
      </c>
      <c r="BK425" s="189"/>
      <c r="BL425" s="189"/>
      <c r="BM425" s="189"/>
      <c r="BN425" s="191">
        <f t="shared" si="20"/>
        <v>2107646.5800000005</v>
      </c>
      <c r="BO425" s="246"/>
    </row>
    <row r="426" spans="3:67" ht="15.75" hidden="1" customHeight="1">
      <c r="C426" s="45"/>
      <c r="D426" s="45"/>
      <c r="E426" s="50"/>
      <c r="F426" s="50"/>
      <c r="G426" s="45"/>
      <c r="H426" s="45"/>
      <c r="I426" s="45"/>
      <c r="J426" s="54"/>
      <c r="K426" s="51"/>
      <c r="M426" s="54"/>
      <c r="N426" s="51"/>
      <c r="O426" s="54"/>
      <c r="P426" s="50"/>
      <c r="Q426" s="54"/>
      <c r="R426" s="173"/>
      <c r="S426" s="173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F426" s="145">
        <v>38775</v>
      </c>
      <c r="BG426" s="77" t="s">
        <v>288</v>
      </c>
      <c r="BH426" s="190">
        <f t="shared" si="26"/>
        <v>1320692.8200000008</v>
      </c>
      <c r="BI426" s="75">
        <f t="shared" si="27"/>
        <v>786953.75999999989</v>
      </c>
      <c r="BJ426" s="189">
        <f>1969.84/2</f>
        <v>984.92</v>
      </c>
      <c r="BK426" s="189">
        <f>1969.84/2</f>
        <v>984.92</v>
      </c>
      <c r="BL426" s="189"/>
      <c r="BM426" s="189"/>
      <c r="BN426" s="191">
        <f t="shared" si="20"/>
        <v>2109616.4200000004</v>
      </c>
      <c r="BO426" s="246"/>
    </row>
    <row r="427" spans="3:67" ht="15.75" hidden="1" customHeight="1">
      <c r="C427" s="45"/>
      <c r="D427" s="45"/>
      <c r="E427" s="50"/>
      <c r="F427" s="50"/>
      <c r="G427" s="45"/>
      <c r="H427" s="45"/>
      <c r="I427" s="45"/>
      <c r="J427" s="54"/>
      <c r="K427" s="51"/>
      <c r="M427" s="54"/>
      <c r="N427" s="51"/>
      <c r="O427" s="54"/>
      <c r="P427" s="50"/>
      <c r="Q427" s="54"/>
      <c r="R427" s="173"/>
      <c r="S427" s="173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f>-BM427</f>
        <v>-6000</v>
      </c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F427" s="145">
        <v>38778</v>
      </c>
      <c r="BG427" s="77" t="s">
        <v>336</v>
      </c>
      <c r="BH427" s="190">
        <f t="shared" si="26"/>
        <v>1321677.7400000007</v>
      </c>
      <c r="BI427" s="75">
        <f t="shared" si="27"/>
        <v>787938.67999999993</v>
      </c>
      <c r="BJ427" s="189"/>
      <c r="BK427" s="189"/>
      <c r="BL427" s="189"/>
      <c r="BM427" s="189">
        <v>6000</v>
      </c>
      <c r="BN427" s="191">
        <f t="shared" si="20"/>
        <v>2103616.4200000009</v>
      </c>
      <c r="BO427" s="246"/>
    </row>
    <row r="428" spans="3:67" ht="15.75" hidden="1" customHeight="1">
      <c r="C428" s="45"/>
      <c r="D428" s="45"/>
      <c r="E428" s="50"/>
      <c r="F428" s="50"/>
      <c r="G428" s="45"/>
      <c r="H428" s="45"/>
      <c r="I428" s="45"/>
      <c r="J428" s="54"/>
      <c r="K428" s="51"/>
      <c r="M428" s="54"/>
      <c r="N428" s="51"/>
      <c r="O428" s="54"/>
      <c r="P428" s="50"/>
      <c r="Q428" s="54"/>
      <c r="R428" s="173"/>
      <c r="S428" s="173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>
        <f>-BM428</f>
        <v>-6990</v>
      </c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F428" s="145">
        <v>38793</v>
      </c>
      <c r="BG428" s="77" t="s">
        <v>339</v>
      </c>
      <c r="BH428" s="190">
        <f t="shared" si="26"/>
        <v>1321677.7400000007</v>
      </c>
      <c r="BI428" s="75">
        <f t="shared" si="27"/>
        <v>781938.67999999993</v>
      </c>
      <c r="BJ428" s="189"/>
      <c r="BK428" s="189"/>
      <c r="BL428" s="189"/>
      <c r="BM428" s="189">
        <v>6990</v>
      </c>
      <c r="BN428" s="191">
        <f t="shared" si="20"/>
        <v>2096626.4200000009</v>
      </c>
      <c r="BO428" s="246"/>
    </row>
    <row r="429" spans="3:67" ht="15.75" hidden="1" customHeight="1">
      <c r="C429" s="45"/>
      <c r="D429" s="45"/>
      <c r="E429" s="50"/>
      <c r="F429" s="50"/>
      <c r="G429" s="45"/>
      <c r="H429" s="45"/>
      <c r="I429" s="45"/>
      <c r="J429" s="54"/>
      <c r="K429" s="51"/>
      <c r="M429" s="54"/>
      <c r="N429" s="51"/>
      <c r="O429" s="54"/>
      <c r="P429" s="50"/>
      <c r="Q429" s="54"/>
      <c r="R429" s="173"/>
      <c r="S429" s="173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>
        <f>-95</f>
        <v>-95</v>
      </c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F429" s="145">
        <v>38793</v>
      </c>
      <c r="BG429" s="77" t="s">
        <v>340</v>
      </c>
      <c r="BH429" s="190">
        <f t="shared" si="26"/>
        <v>1321677.7400000007</v>
      </c>
      <c r="BI429" s="75">
        <f t="shared" si="27"/>
        <v>774948.67999999993</v>
      </c>
      <c r="BJ429" s="189"/>
      <c r="BK429" s="189"/>
      <c r="BL429" s="189"/>
      <c r="BM429" s="189">
        <v>95</v>
      </c>
      <c r="BN429" s="191">
        <f t="shared" si="20"/>
        <v>2096531.4200000006</v>
      </c>
      <c r="BO429" s="246"/>
    </row>
    <row r="430" spans="3:67" ht="15.75" hidden="1" customHeight="1">
      <c r="C430" s="45"/>
      <c r="D430" s="45"/>
      <c r="E430" s="50"/>
      <c r="F430" s="50"/>
      <c r="G430" s="45"/>
      <c r="H430" s="45"/>
      <c r="I430" s="45"/>
      <c r="J430" s="54"/>
      <c r="K430" s="51"/>
      <c r="M430" s="54"/>
      <c r="N430" s="51"/>
      <c r="O430" s="54"/>
      <c r="P430" s="50"/>
      <c r="Q430" s="54"/>
      <c r="R430" s="173"/>
      <c r="S430" s="173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F430" s="145">
        <v>38793</v>
      </c>
      <c r="BG430" s="77" t="s">
        <v>341</v>
      </c>
      <c r="BH430" s="190">
        <f t="shared" si="26"/>
        <v>1321677.7400000007</v>
      </c>
      <c r="BI430" s="75">
        <f t="shared" si="27"/>
        <v>774853.67999999993</v>
      </c>
      <c r="BJ430" s="189"/>
      <c r="BK430" s="189">
        <v>1185.1300000000001</v>
      </c>
      <c r="BL430" s="189"/>
      <c r="BM430" s="189"/>
      <c r="BN430" s="191">
        <f t="shared" si="20"/>
        <v>2097716.5500000007</v>
      </c>
      <c r="BO430" s="246"/>
    </row>
    <row r="431" spans="3:67" ht="15.75" hidden="1" customHeight="1">
      <c r="C431" s="45"/>
      <c r="D431" s="45"/>
      <c r="E431" s="50"/>
      <c r="F431" s="50"/>
      <c r="G431" s="45"/>
      <c r="H431" s="45"/>
      <c r="I431" s="45"/>
      <c r="J431" s="54"/>
      <c r="K431" s="51"/>
      <c r="M431" s="54"/>
      <c r="N431" s="51"/>
      <c r="O431" s="54"/>
      <c r="P431" s="50"/>
      <c r="Q431" s="54"/>
      <c r="R431" s="173"/>
      <c r="S431" s="173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F431" s="145">
        <v>38806</v>
      </c>
      <c r="BG431" s="77" t="s">
        <v>205</v>
      </c>
      <c r="BH431" s="190">
        <f t="shared" si="26"/>
        <v>1321677.7400000007</v>
      </c>
      <c r="BI431" s="75">
        <f t="shared" si="27"/>
        <v>776038.80999999994</v>
      </c>
      <c r="BJ431" s="189">
        <f>1483.77/2</f>
        <v>741.88499999999999</v>
      </c>
      <c r="BK431" s="189">
        <f>1483.77/2</f>
        <v>741.88499999999999</v>
      </c>
      <c r="BL431" s="189"/>
      <c r="BM431" s="189"/>
      <c r="BN431" s="191">
        <f t="shared" si="20"/>
        <v>2099200.3200000003</v>
      </c>
      <c r="BO431" s="246"/>
    </row>
    <row r="432" spans="3:67" ht="15.75" hidden="1" customHeight="1">
      <c r="C432" s="45"/>
      <c r="D432" s="45"/>
      <c r="E432" s="50"/>
      <c r="F432" s="50"/>
      <c r="G432" s="45"/>
      <c r="H432" s="45"/>
      <c r="I432" s="45"/>
      <c r="J432" s="54"/>
      <c r="K432" s="51"/>
      <c r="M432" s="54"/>
      <c r="N432" s="51"/>
      <c r="O432" s="54"/>
      <c r="P432" s="50"/>
      <c r="Q432" s="54"/>
      <c r="R432" s="173"/>
      <c r="S432" s="173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>
        <f>-BM432</f>
        <v>-95</v>
      </c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F432" s="145">
        <v>38811</v>
      </c>
      <c r="BG432" s="77" t="s">
        <v>342</v>
      </c>
      <c r="BH432" s="190">
        <f t="shared" si="26"/>
        <v>1322419.6250000007</v>
      </c>
      <c r="BI432" s="75">
        <f t="shared" si="27"/>
        <v>776780.69499999995</v>
      </c>
      <c r="BJ432" s="189"/>
      <c r="BK432" s="189"/>
      <c r="BL432" s="189"/>
      <c r="BM432" s="189">
        <v>95</v>
      </c>
      <c r="BN432" s="191">
        <f t="shared" si="20"/>
        <v>2099105.3200000008</v>
      </c>
      <c r="BO432" s="246"/>
    </row>
    <row r="433" spans="3:67" ht="15.75" hidden="1" customHeight="1">
      <c r="C433" s="45"/>
      <c r="D433" s="45"/>
      <c r="E433" s="50"/>
      <c r="F433" s="50"/>
      <c r="G433" s="45"/>
      <c r="H433" s="45"/>
      <c r="I433" s="45"/>
      <c r="J433" s="54"/>
      <c r="K433" s="51"/>
      <c r="M433" s="54"/>
      <c r="N433" s="51"/>
      <c r="O433" s="54"/>
      <c r="P433" s="50"/>
      <c r="Q433" s="54"/>
      <c r="R433" s="173"/>
      <c r="S433" s="173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>
        <f>-BM433</f>
        <v>-44.77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F433" s="145">
        <v>38819</v>
      </c>
      <c r="BG433" s="77" t="s">
        <v>291</v>
      </c>
      <c r="BH433" s="190">
        <f t="shared" si="26"/>
        <v>1322419.6250000007</v>
      </c>
      <c r="BI433" s="75">
        <f t="shared" si="27"/>
        <v>776685.69499999995</v>
      </c>
      <c r="BJ433" s="189"/>
      <c r="BK433" s="189"/>
      <c r="BL433" s="189"/>
      <c r="BM433" s="189">
        <v>44.77</v>
      </c>
      <c r="BN433" s="191">
        <f t="shared" si="20"/>
        <v>2099060.5500000007</v>
      </c>
      <c r="BO433" s="246"/>
    </row>
    <row r="434" spans="3:67" ht="15.75" hidden="1" customHeight="1">
      <c r="C434" s="45"/>
      <c r="D434" s="45"/>
      <c r="E434" s="50"/>
      <c r="F434" s="50"/>
      <c r="G434" s="45"/>
      <c r="H434" s="45"/>
      <c r="I434" s="45"/>
      <c r="J434" s="54"/>
      <c r="K434" s="51"/>
      <c r="M434" s="54"/>
      <c r="N434" s="51"/>
      <c r="O434" s="54"/>
      <c r="P434" s="50"/>
      <c r="Q434" s="54"/>
      <c r="R434" s="173"/>
      <c r="S434" s="173"/>
      <c r="T434" s="54">
        <f>-BM434</f>
        <v>-3950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F434" s="145">
        <v>38826</v>
      </c>
      <c r="BG434" s="77" t="s">
        <v>227</v>
      </c>
      <c r="BH434" s="190">
        <f t="shared" si="26"/>
        <v>1322419.6250000007</v>
      </c>
      <c r="BI434" s="75">
        <f t="shared" si="27"/>
        <v>776640.92499999993</v>
      </c>
      <c r="BJ434" s="189"/>
      <c r="BK434" s="189"/>
      <c r="BL434" s="189"/>
      <c r="BM434" s="189">
        <v>3950</v>
      </c>
      <c r="BN434" s="191">
        <f t="shared" si="20"/>
        <v>2095110.5500000007</v>
      </c>
      <c r="BO434" s="246"/>
    </row>
    <row r="435" spans="3:67" ht="15.75" hidden="1" customHeight="1">
      <c r="C435" s="45"/>
      <c r="D435" s="45"/>
      <c r="E435" s="50"/>
      <c r="F435" s="50"/>
      <c r="G435" s="45"/>
      <c r="H435" s="45"/>
      <c r="I435" s="45"/>
      <c r="J435" s="54"/>
      <c r="K435" s="51"/>
      <c r="M435" s="54"/>
      <c r="N435" s="51"/>
      <c r="O435" s="54"/>
      <c r="P435" s="50"/>
      <c r="Q435" s="54"/>
      <c r="R435" s="173"/>
      <c r="S435" s="173"/>
      <c r="T435" s="54">
        <f>-BM435</f>
        <v>-2000</v>
      </c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F435" s="145">
        <v>38826</v>
      </c>
      <c r="BG435" s="77" t="s">
        <v>343</v>
      </c>
      <c r="BH435" s="190">
        <f t="shared" si="26"/>
        <v>1322419.6250000007</v>
      </c>
      <c r="BI435" s="75">
        <f t="shared" si="27"/>
        <v>772690.92499999993</v>
      </c>
      <c r="BJ435" s="189"/>
      <c r="BK435" s="189"/>
      <c r="BL435" s="189"/>
      <c r="BM435" s="189">
        <v>2000</v>
      </c>
      <c r="BN435" s="191">
        <f t="shared" si="20"/>
        <v>2093110.5500000007</v>
      </c>
      <c r="BO435" s="246"/>
    </row>
    <row r="436" spans="3:67" ht="15.75" hidden="1" customHeight="1">
      <c r="C436" s="45"/>
      <c r="D436" s="45"/>
      <c r="E436" s="50"/>
      <c r="F436" s="50"/>
      <c r="G436" s="45"/>
      <c r="H436" s="45"/>
      <c r="I436" s="45"/>
      <c r="J436" s="54"/>
      <c r="K436" s="51"/>
      <c r="M436" s="54"/>
      <c r="N436" s="51"/>
      <c r="O436" s="54"/>
      <c r="P436" s="50"/>
      <c r="Q436" s="54"/>
      <c r="R436" s="173"/>
      <c r="S436" s="173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F436" s="145">
        <v>38826</v>
      </c>
      <c r="BG436" s="77" t="s">
        <v>219</v>
      </c>
      <c r="BH436" s="190">
        <f t="shared" si="26"/>
        <v>1322419.6250000007</v>
      </c>
      <c r="BI436" s="75">
        <f t="shared" si="27"/>
        <v>770690.92499999993</v>
      </c>
      <c r="BJ436" s="189"/>
      <c r="BK436" s="189">
        <v>30.6</v>
      </c>
      <c r="BL436" s="189"/>
      <c r="BM436" s="189"/>
      <c r="BN436" s="191">
        <f t="shared" si="20"/>
        <v>2093141.1500000008</v>
      </c>
      <c r="BO436" s="246"/>
    </row>
    <row r="437" spans="3:67" ht="15.75" hidden="1" customHeight="1">
      <c r="C437" s="45"/>
      <c r="D437" s="45"/>
      <c r="E437" s="50"/>
      <c r="F437" s="50"/>
      <c r="G437" s="45"/>
      <c r="H437" s="45"/>
      <c r="I437" s="45"/>
      <c r="J437" s="54"/>
      <c r="K437" s="51"/>
      <c r="M437" s="54"/>
      <c r="N437" s="51"/>
      <c r="O437" s="54"/>
      <c r="P437" s="50"/>
      <c r="Q437" s="54"/>
      <c r="R437" s="173"/>
      <c r="S437" s="173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F437" s="145">
        <v>38826</v>
      </c>
      <c r="BG437" s="77" t="s">
        <v>48</v>
      </c>
      <c r="BH437" s="190">
        <f t="shared" si="26"/>
        <v>1322419.6250000007</v>
      </c>
      <c r="BI437" s="75">
        <f t="shared" si="27"/>
        <v>770721.52499999991</v>
      </c>
      <c r="BJ437" s="189"/>
      <c r="BK437" s="189">
        <v>550</v>
      </c>
      <c r="BL437" s="189"/>
      <c r="BM437" s="189"/>
      <c r="BN437" s="191">
        <f t="shared" si="20"/>
        <v>2093691.1500000006</v>
      </c>
      <c r="BO437" s="246"/>
    </row>
    <row r="438" spans="3:67" ht="15.75" hidden="1" customHeight="1">
      <c r="C438" s="45"/>
      <c r="D438" s="45"/>
      <c r="E438" s="50"/>
      <c r="F438" s="50"/>
      <c r="G438" s="45"/>
      <c r="H438" s="45"/>
      <c r="I438" s="45"/>
      <c r="J438" s="54"/>
      <c r="K438" s="51"/>
      <c r="M438" s="54"/>
      <c r="N438" s="51"/>
      <c r="O438" s="54"/>
      <c r="P438" s="50"/>
      <c r="Q438" s="54"/>
      <c r="R438" s="173"/>
      <c r="S438" s="173"/>
      <c r="T438" s="54">
        <f>-BM438</f>
        <v>-11026.96</v>
      </c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F438" s="145">
        <v>38828</v>
      </c>
      <c r="BG438" s="77" t="s">
        <v>346</v>
      </c>
      <c r="BH438" s="190">
        <f t="shared" si="26"/>
        <v>1322419.6250000007</v>
      </c>
      <c r="BI438" s="75">
        <f t="shared" si="27"/>
        <v>771271.52499999991</v>
      </c>
      <c r="BJ438" s="189"/>
      <c r="BK438" s="189"/>
      <c r="BL438" s="189"/>
      <c r="BM438" s="189">
        <v>11026.96</v>
      </c>
      <c r="BN438" s="191">
        <f t="shared" si="20"/>
        <v>2082664.1900000006</v>
      </c>
      <c r="BO438" s="246"/>
    </row>
    <row r="439" spans="3:67" ht="15.75" hidden="1" customHeight="1">
      <c r="C439" s="45"/>
      <c r="D439" s="45"/>
      <c r="E439" s="50"/>
      <c r="F439" s="50"/>
      <c r="G439" s="45"/>
      <c r="H439" s="45"/>
      <c r="I439" s="45"/>
      <c r="J439" s="54"/>
      <c r="K439" s="51"/>
      <c r="M439" s="54"/>
      <c r="N439" s="51"/>
      <c r="O439" s="54"/>
      <c r="P439" s="50"/>
      <c r="Q439" s="54"/>
      <c r="R439" s="173"/>
      <c r="S439" s="173"/>
      <c r="T439" s="54">
        <f>-BM439</f>
        <v>-1055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F439" s="145">
        <v>38828</v>
      </c>
      <c r="BG439" s="77" t="s">
        <v>344</v>
      </c>
      <c r="BH439" s="190">
        <f t="shared" si="26"/>
        <v>1322419.6250000007</v>
      </c>
      <c r="BI439" s="75">
        <f t="shared" si="27"/>
        <v>760244.56499999994</v>
      </c>
      <c r="BJ439" s="189"/>
      <c r="BK439" s="189"/>
      <c r="BL439" s="189"/>
      <c r="BM439" s="189">
        <v>1055</v>
      </c>
      <c r="BN439" s="191">
        <f t="shared" si="20"/>
        <v>2081609.1900000006</v>
      </c>
      <c r="BO439" s="246"/>
    </row>
    <row r="440" spans="3:67" ht="15.75" hidden="1" customHeight="1">
      <c r="C440" s="45"/>
      <c r="D440" s="45"/>
      <c r="E440" s="50"/>
      <c r="F440" s="50"/>
      <c r="G440" s="45"/>
      <c r="H440" s="45"/>
      <c r="I440" s="45"/>
      <c r="J440" s="54"/>
      <c r="K440" s="51"/>
      <c r="M440" s="54"/>
      <c r="N440" s="51"/>
      <c r="O440" s="54"/>
      <c r="P440" s="50"/>
      <c r="Q440" s="54"/>
      <c r="R440" s="173"/>
      <c r="S440" s="173"/>
      <c r="T440" s="54">
        <f>-BM440</f>
        <v>-1000</v>
      </c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F440" s="145">
        <v>38828</v>
      </c>
      <c r="BG440" s="77" t="s">
        <v>279</v>
      </c>
      <c r="BH440" s="190">
        <f t="shared" si="26"/>
        <v>1322419.6250000007</v>
      </c>
      <c r="BI440" s="75">
        <f t="shared" si="27"/>
        <v>759189.56499999994</v>
      </c>
      <c r="BJ440" s="189"/>
      <c r="BK440" s="189"/>
      <c r="BL440" s="189"/>
      <c r="BM440" s="189">
        <v>1000</v>
      </c>
      <c r="BN440" s="191">
        <f t="shared" si="20"/>
        <v>2080609.1900000006</v>
      </c>
      <c r="BO440" s="246"/>
    </row>
    <row r="441" spans="3:67" ht="15.75" hidden="1" customHeight="1">
      <c r="C441" s="45"/>
      <c r="D441" s="45"/>
      <c r="E441" s="50"/>
      <c r="F441" s="50"/>
      <c r="G441" s="45"/>
      <c r="H441" s="45"/>
      <c r="I441" s="45"/>
      <c r="J441" s="54"/>
      <c r="K441" s="51"/>
      <c r="M441" s="54"/>
      <c r="N441" s="51"/>
      <c r="O441" s="54"/>
      <c r="P441" s="50"/>
      <c r="Q441" s="54"/>
      <c r="R441" s="173"/>
      <c r="S441" s="173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>
        <f>-BM441</f>
        <v>-24044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F441" s="145">
        <v>38835</v>
      </c>
      <c r="BG441" s="77" t="s">
        <v>261</v>
      </c>
      <c r="BH441" s="190">
        <f t="shared" si="26"/>
        <v>1322419.6250000007</v>
      </c>
      <c r="BI441" s="75">
        <f t="shared" si="27"/>
        <v>758189.56499999994</v>
      </c>
      <c r="BJ441" s="189"/>
      <c r="BK441" s="189"/>
      <c r="BL441" s="189"/>
      <c r="BM441" s="189">
        <v>24044</v>
      </c>
      <c r="BN441" s="191">
        <f t="shared" si="20"/>
        <v>2056565.1900000006</v>
      </c>
      <c r="BO441" s="246"/>
    </row>
    <row r="442" spans="3:67" ht="15.75" hidden="1" customHeight="1">
      <c r="C442" s="45"/>
      <c r="D442" s="45"/>
      <c r="E442" s="50"/>
      <c r="F442" s="50"/>
      <c r="G442" s="45"/>
      <c r="H442" s="45"/>
      <c r="I442" s="45"/>
      <c r="J442" s="54"/>
      <c r="K442" s="51"/>
      <c r="M442" s="54"/>
      <c r="N442" s="51"/>
      <c r="O442" s="54"/>
      <c r="P442" s="50"/>
      <c r="Q442" s="54"/>
      <c r="R442" s="173"/>
      <c r="S442" s="173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F442" s="145">
        <v>38836</v>
      </c>
      <c r="BG442" s="77" t="s">
        <v>220</v>
      </c>
      <c r="BH442" s="190">
        <f t="shared" si="26"/>
        <v>1322419.6250000007</v>
      </c>
      <c r="BI442" s="75">
        <f t="shared" si="27"/>
        <v>734145.56499999994</v>
      </c>
      <c r="BJ442" s="189">
        <f>1383.87/2</f>
        <v>691.93499999999995</v>
      </c>
      <c r="BK442" s="189">
        <f>1383.87/2</f>
        <v>691.93499999999995</v>
      </c>
      <c r="BL442" s="189"/>
      <c r="BM442" s="189"/>
      <c r="BN442" s="191">
        <f t="shared" si="20"/>
        <v>2057949.0600000008</v>
      </c>
      <c r="BO442" s="246"/>
    </row>
    <row r="443" spans="3:67" ht="15.75" hidden="1" customHeight="1">
      <c r="C443" s="45"/>
      <c r="D443" s="45"/>
      <c r="E443" s="50"/>
      <c r="F443" s="50"/>
      <c r="G443" s="45"/>
      <c r="H443" s="45"/>
      <c r="I443" s="45"/>
      <c r="J443" s="54"/>
      <c r="K443" s="51"/>
      <c r="M443" s="54"/>
      <c r="N443" s="51"/>
      <c r="O443" s="54"/>
      <c r="P443" s="50"/>
      <c r="Q443" s="54"/>
      <c r="R443" s="173"/>
      <c r="S443" s="173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f>-BM443</f>
        <v>-1650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F443" s="145">
        <v>38840</v>
      </c>
      <c r="BG443" s="77" t="s">
        <v>336</v>
      </c>
      <c r="BH443" s="190">
        <f t="shared" si="26"/>
        <v>1323111.5600000008</v>
      </c>
      <c r="BI443" s="75">
        <f t="shared" si="27"/>
        <v>734837.5</v>
      </c>
      <c r="BJ443" s="189"/>
      <c r="BK443" s="189"/>
      <c r="BL443" s="189"/>
      <c r="BM443" s="189">
        <v>1650</v>
      </c>
      <c r="BN443" s="191">
        <f t="shared" si="20"/>
        <v>2056299.0600000008</v>
      </c>
      <c r="BO443" s="246"/>
    </row>
    <row r="444" spans="3:67" ht="15.75" hidden="1" customHeight="1">
      <c r="C444" s="45"/>
      <c r="D444" s="45"/>
      <c r="E444" s="50"/>
      <c r="F444" s="50"/>
      <c r="G444" s="45"/>
      <c r="H444" s="45"/>
      <c r="I444" s="45"/>
      <c r="J444" s="54"/>
      <c r="K444" s="51"/>
      <c r="M444" s="54"/>
      <c r="N444" s="51"/>
      <c r="O444" s="54"/>
      <c r="P444" s="50"/>
      <c r="Q444" s="54"/>
      <c r="R444" s="173"/>
      <c r="S444" s="173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>
        <v>-190</v>
      </c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F444" s="145">
        <v>38854</v>
      </c>
      <c r="BG444" s="77" t="s">
        <v>347</v>
      </c>
      <c r="BH444" s="190">
        <f t="shared" si="26"/>
        <v>1323111.5600000008</v>
      </c>
      <c r="BI444" s="75">
        <f t="shared" si="27"/>
        <v>733187.5</v>
      </c>
      <c r="BJ444" s="189"/>
      <c r="BK444" s="189"/>
      <c r="BL444" s="189"/>
      <c r="BM444" s="189">
        <v>190</v>
      </c>
      <c r="BN444" s="191">
        <f t="shared" si="20"/>
        <v>2056109.0600000008</v>
      </c>
      <c r="BO444" s="246"/>
    </row>
    <row r="445" spans="3:67" ht="15.75" hidden="1" customHeight="1">
      <c r="C445" s="45"/>
      <c r="D445" s="45"/>
      <c r="E445" s="50"/>
      <c r="F445" s="50"/>
      <c r="G445" s="45"/>
      <c r="H445" s="45"/>
      <c r="I445" s="45"/>
      <c r="J445" s="54"/>
      <c r="K445" s="51"/>
      <c r="M445" s="54"/>
      <c r="N445" s="51"/>
      <c r="O445" s="54"/>
      <c r="P445" s="50"/>
      <c r="Q445" s="54"/>
      <c r="R445" s="173"/>
      <c r="S445" s="173"/>
      <c r="T445" s="54">
        <v>-1000</v>
      </c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F445" s="145">
        <v>38855</v>
      </c>
      <c r="BG445" s="77" t="s">
        <v>348</v>
      </c>
      <c r="BH445" s="190">
        <f t="shared" si="26"/>
        <v>1323111.5600000008</v>
      </c>
      <c r="BI445" s="75">
        <f t="shared" si="27"/>
        <v>732997.5</v>
      </c>
      <c r="BJ445" s="189"/>
      <c r="BK445" s="189"/>
      <c r="BL445" s="189"/>
      <c r="BM445" s="189">
        <v>1000</v>
      </c>
      <c r="BN445" s="191">
        <f t="shared" si="20"/>
        <v>2055109.0600000008</v>
      </c>
      <c r="BO445" s="246"/>
    </row>
    <row r="446" spans="3:67" ht="15.75" hidden="1" customHeight="1">
      <c r="C446" s="45"/>
      <c r="D446" s="45"/>
      <c r="E446" s="50"/>
      <c r="F446" s="50"/>
      <c r="G446" s="45"/>
      <c r="H446" s="45"/>
      <c r="I446" s="45"/>
      <c r="J446" s="54"/>
      <c r="K446" s="51"/>
      <c r="M446" s="54"/>
      <c r="N446" s="51"/>
      <c r="O446" s="54"/>
      <c r="P446" s="50"/>
      <c r="Q446" s="54"/>
      <c r="R446" s="173"/>
      <c r="S446" s="173"/>
      <c r="T446" s="54">
        <f>-BM446</f>
        <v>-15345.37</v>
      </c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F446" s="145">
        <v>38864</v>
      </c>
      <c r="BG446" s="77" t="s">
        <v>227</v>
      </c>
      <c r="BH446" s="190">
        <f t="shared" si="26"/>
        <v>1323111.5600000008</v>
      </c>
      <c r="BI446" s="75">
        <f t="shared" si="27"/>
        <v>731997.5</v>
      </c>
      <c r="BJ446" s="189"/>
      <c r="BK446" s="189"/>
      <c r="BL446" s="189"/>
      <c r="BM446" s="189">
        <v>15345.37</v>
      </c>
      <c r="BN446" s="191">
        <f t="shared" si="20"/>
        <v>2039763.6900000006</v>
      </c>
      <c r="BO446" s="246"/>
    </row>
    <row r="447" spans="3:67" ht="15.75" hidden="1" customHeight="1">
      <c r="C447" s="45"/>
      <c r="D447" s="45"/>
      <c r="E447" s="50"/>
      <c r="F447" s="50"/>
      <c r="G447" s="45"/>
      <c r="H447" s="45"/>
      <c r="I447" s="45"/>
      <c r="J447" s="54"/>
      <c r="K447" s="51"/>
      <c r="M447" s="54"/>
      <c r="N447" s="51"/>
      <c r="O447" s="54"/>
      <c r="P447" s="50"/>
      <c r="Q447" s="54"/>
      <c r="R447" s="173"/>
      <c r="S447" s="173"/>
      <c r="T447" s="54">
        <f>-BM447</f>
        <v>-5000</v>
      </c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F447" s="145">
        <v>38864</v>
      </c>
      <c r="BG447" s="77" t="s">
        <v>346</v>
      </c>
      <c r="BH447" s="190">
        <f t="shared" si="26"/>
        <v>1323111.5600000008</v>
      </c>
      <c r="BI447" s="75">
        <f t="shared" si="27"/>
        <v>716652.13</v>
      </c>
      <c r="BJ447" s="189"/>
      <c r="BK447" s="189"/>
      <c r="BL447" s="189"/>
      <c r="BM447" s="189">
        <v>5000</v>
      </c>
      <c r="BN447" s="191">
        <f t="shared" si="20"/>
        <v>2034763.6900000009</v>
      </c>
      <c r="BO447" s="246"/>
    </row>
    <row r="448" spans="3:67" ht="15.75" hidden="1" customHeight="1">
      <c r="C448" s="45"/>
      <c r="D448" s="45"/>
      <c r="E448" s="50"/>
      <c r="F448" s="50"/>
      <c r="G448" s="45"/>
      <c r="H448" s="45"/>
      <c r="I448" s="45"/>
      <c r="J448" s="54"/>
      <c r="K448" s="51"/>
      <c r="M448" s="54"/>
      <c r="N448" s="51"/>
      <c r="O448" s="54"/>
      <c r="P448" s="50"/>
      <c r="Q448" s="54"/>
      <c r="R448" s="173"/>
      <c r="S448" s="173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F448" s="145">
        <v>38867</v>
      </c>
      <c r="BG448" s="77" t="s">
        <v>221</v>
      </c>
      <c r="BH448" s="190">
        <f t="shared" si="26"/>
        <v>1323111.5600000008</v>
      </c>
      <c r="BI448" s="75">
        <f t="shared" si="27"/>
        <v>711652.13</v>
      </c>
      <c r="BJ448" s="189">
        <f>1306.47/2</f>
        <v>653.23500000000001</v>
      </c>
      <c r="BK448" s="189">
        <f>1306.47/2</f>
        <v>653.23500000000001</v>
      </c>
      <c r="BL448" s="189"/>
      <c r="BM448" s="189"/>
      <c r="BN448" s="191">
        <f t="shared" si="20"/>
        <v>2036070.1600000011</v>
      </c>
      <c r="BO448" s="246"/>
    </row>
    <row r="449" spans="3:70" ht="15.75" hidden="1" customHeight="1">
      <c r="C449" s="45"/>
      <c r="D449" s="45"/>
      <c r="E449" s="50"/>
      <c r="F449" s="50"/>
      <c r="G449" s="45"/>
      <c r="H449" s="45"/>
      <c r="I449" s="45"/>
      <c r="J449" s="54"/>
      <c r="K449" s="51"/>
      <c r="M449" s="54"/>
      <c r="N449" s="51"/>
      <c r="O449" s="54"/>
      <c r="P449" s="50"/>
      <c r="Q449" s="54"/>
      <c r="R449" s="173"/>
      <c r="S449" s="173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F449" s="145">
        <v>38868</v>
      </c>
      <c r="BG449" s="77" t="s">
        <v>219</v>
      </c>
      <c r="BH449" s="190">
        <f t="shared" si="26"/>
        <v>1323764.7950000009</v>
      </c>
      <c r="BI449" s="75">
        <f t="shared" si="27"/>
        <v>712305.36499999999</v>
      </c>
      <c r="BJ449" s="189"/>
      <c r="BK449" s="189">
        <v>30.6</v>
      </c>
      <c r="BL449" s="189"/>
      <c r="BM449" s="189"/>
      <c r="BN449" s="191">
        <f t="shared" si="20"/>
        <v>2036100.7600000009</v>
      </c>
      <c r="BO449" s="246"/>
    </row>
    <row r="450" spans="3:70" ht="15.75" hidden="1" customHeight="1">
      <c r="C450" s="45"/>
      <c r="D450" s="45"/>
      <c r="E450" s="50"/>
      <c r="F450" s="50"/>
      <c r="G450" s="45"/>
      <c r="H450" s="45"/>
      <c r="I450" s="45"/>
      <c r="J450" s="54"/>
      <c r="K450" s="51"/>
      <c r="M450" s="54"/>
      <c r="N450" s="51"/>
      <c r="O450" s="54"/>
      <c r="P450" s="50"/>
      <c r="Q450" s="54"/>
      <c r="R450" s="173"/>
      <c r="S450" s="173"/>
      <c r="T450" s="54">
        <f>-BM450</f>
        <v>-2250</v>
      </c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F450" s="145">
        <v>38874</v>
      </c>
      <c r="BG450" s="77" t="s">
        <v>349</v>
      </c>
      <c r="BH450" s="190">
        <f t="shared" si="26"/>
        <v>1323764.7950000009</v>
      </c>
      <c r="BI450" s="75">
        <f t="shared" si="27"/>
        <v>712335.96499999997</v>
      </c>
      <c r="BJ450" s="189"/>
      <c r="BK450" s="189"/>
      <c r="BL450" s="189"/>
      <c r="BM450" s="189">
        <v>2250</v>
      </c>
      <c r="BN450" s="191">
        <f t="shared" si="20"/>
        <v>2033850.7600000007</v>
      </c>
      <c r="BO450" s="246"/>
    </row>
    <row r="451" spans="3:70" ht="15.75" hidden="1" customHeight="1">
      <c r="C451" s="45"/>
      <c r="D451" s="45"/>
      <c r="E451" s="50"/>
      <c r="F451" s="50"/>
      <c r="G451" s="45"/>
      <c r="H451" s="45"/>
      <c r="I451" s="45"/>
      <c r="J451" s="54"/>
      <c r="K451" s="51"/>
      <c r="M451" s="54"/>
      <c r="N451" s="51"/>
      <c r="O451" s="54"/>
      <c r="P451" s="50"/>
      <c r="Q451" s="54"/>
      <c r="R451" s="173"/>
      <c r="S451" s="173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F451" s="145">
        <v>38875</v>
      </c>
      <c r="BG451" s="77" t="s">
        <v>350</v>
      </c>
      <c r="BH451" s="190">
        <f t="shared" si="26"/>
        <v>1323764.7950000009</v>
      </c>
      <c r="BI451" s="75">
        <f t="shared" si="27"/>
        <v>710085.96499999997</v>
      </c>
      <c r="BJ451" s="189"/>
      <c r="BK451" s="189">
        <v>93500</v>
      </c>
      <c r="BL451" s="189"/>
      <c r="BM451" s="189"/>
      <c r="BN451" s="191">
        <f t="shared" si="20"/>
        <v>2127350.7600000007</v>
      </c>
      <c r="BO451" s="246"/>
    </row>
    <row r="452" spans="3:70" ht="15.75" hidden="1" customHeight="1">
      <c r="C452" s="45"/>
      <c r="D452" s="45"/>
      <c r="E452" s="50"/>
      <c r="F452" s="50"/>
      <c r="G452" s="45"/>
      <c r="H452" s="45"/>
      <c r="I452" s="45"/>
      <c r="J452" s="54"/>
      <c r="K452" s="51"/>
      <c r="M452" s="54"/>
      <c r="N452" s="51"/>
      <c r="O452" s="54"/>
      <c r="P452" s="50"/>
      <c r="Q452" s="54"/>
      <c r="R452" s="173"/>
      <c r="S452" s="173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F452" s="145">
        <v>38876</v>
      </c>
      <c r="BG452" s="77" t="s">
        <v>341</v>
      </c>
      <c r="BH452" s="190">
        <f t="shared" si="26"/>
        <v>1323764.7950000009</v>
      </c>
      <c r="BI452" s="75">
        <f t="shared" si="27"/>
        <v>803585.96499999997</v>
      </c>
      <c r="BJ452" s="189"/>
      <c r="BK452" s="189"/>
      <c r="BL452" s="189"/>
      <c r="BM452" s="189">
        <v>270.88</v>
      </c>
      <c r="BN452" s="191">
        <f t="shared" si="20"/>
        <v>2127079.8800000008</v>
      </c>
      <c r="BO452" s="246"/>
    </row>
    <row r="453" spans="3:70" ht="15.75" hidden="1" customHeight="1">
      <c r="C453" s="45"/>
      <c r="D453" s="45"/>
      <c r="E453" s="50"/>
      <c r="F453" s="50"/>
      <c r="G453" s="45"/>
      <c r="H453" s="45"/>
      <c r="I453" s="45"/>
      <c r="J453" s="54"/>
      <c r="K453" s="51"/>
      <c r="M453" s="54"/>
      <c r="N453" s="51"/>
      <c r="O453" s="54"/>
      <c r="P453" s="50"/>
      <c r="Q453" s="54"/>
      <c r="R453" s="173"/>
      <c r="S453" s="173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>
        <f>-BM453</f>
        <v>-459</v>
      </c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F453" s="145">
        <v>38884</v>
      </c>
      <c r="BG453" s="77" t="s">
        <v>225</v>
      </c>
      <c r="BH453" s="190">
        <f t="shared" si="26"/>
        <v>1323764.7950000009</v>
      </c>
      <c r="BI453" s="75">
        <f t="shared" si="27"/>
        <v>803315.08499999996</v>
      </c>
      <c r="BJ453" s="189"/>
      <c r="BK453" s="189"/>
      <c r="BL453" s="189"/>
      <c r="BM453" s="189">
        <v>459</v>
      </c>
      <c r="BN453" s="191">
        <f t="shared" si="20"/>
        <v>2126620.8800000008</v>
      </c>
      <c r="BO453" s="246"/>
    </row>
    <row r="454" spans="3:70" ht="15.75" hidden="1" customHeight="1">
      <c r="C454" s="45"/>
      <c r="D454" s="45"/>
      <c r="E454" s="50"/>
      <c r="F454" s="50"/>
      <c r="G454" s="45"/>
      <c r="H454" s="45"/>
      <c r="I454" s="45"/>
      <c r="J454" s="54"/>
      <c r="K454" s="51"/>
      <c r="M454" s="54"/>
      <c r="N454" s="51"/>
      <c r="O454" s="54"/>
      <c r="P454" s="50"/>
      <c r="Q454" s="54"/>
      <c r="R454" s="173"/>
      <c r="S454" s="173"/>
      <c r="T454" s="54"/>
      <c r="U454" s="54"/>
      <c r="V454" s="54"/>
      <c r="W454" s="54"/>
      <c r="X454" s="54"/>
      <c r="Y454" s="54"/>
      <c r="Z454" s="54"/>
      <c r="AA454" s="54">
        <f>-BM454</f>
        <v>-18607</v>
      </c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F454" s="145">
        <v>38884</v>
      </c>
      <c r="BG454" s="77" t="s">
        <v>225</v>
      </c>
      <c r="BH454" s="190">
        <f t="shared" si="26"/>
        <v>1323764.7950000009</v>
      </c>
      <c r="BI454" s="75">
        <f t="shared" si="27"/>
        <v>802856.08499999996</v>
      </c>
      <c r="BJ454" s="189"/>
      <c r="BK454" s="189"/>
      <c r="BL454" s="189"/>
      <c r="BM454" s="189">
        <v>18607</v>
      </c>
      <c r="BN454" s="191">
        <f t="shared" si="20"/>
        <v>2108013.8800000008</v>
      </c>
      <c r="BO454" s="246"/>
    </row>
    <row r="455" spans="3:70" ht="15.75" hidden="1" customHeight="1">
      <c r="C455" s="45"/>
      <c r="D455" s="45"/>
      <c r="E455" s="50"/>
      <c r="F455" s="50"/>
      <c r="G455" s="45"/>
      <c r="H455" s="45"/>
      <c r="I455" s="45"/>
      <c r="J455" s="54"/>
      <c r="K455" s="51"/>
      <c r="M455" s="54"/>
      <c r="N455" s="51"/>
      <c r="O455" s="54"/>
      <c r="P455" s="50"/>
      <c r="Q455" s="54"/>
      <c r="R455" s="173"/>
      <c r="S455" s="173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>
        <f>-BM455</f>
        <v>-190</v>
      </c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F455" s="145">
        <v>38884</v>
      </c>
      <c r="BG455" s="77" t="s">
        <v>347</v>
      </c>
      <c r="BH455" s="190">
        <f t="shared" si="26"/>
        <v>1323764.7950000009</v>
      </c>
      <c r="BI455" s="75">
        <f t="shared" si="27"/>
        <v>784249.08499999996</v>
      </c>
      <c r="BJ455" s="189"/>
      <c r="BK455" s="189"/>
      <c r="BL455" s="189"/>
      <c r="BM455" s="189">
        <v>190</v>
      </c>
      <c r="BN455" s="191">
        <f t="shared" si="20"/>
        <v>2107823.8800000008</v>
      </c>
      <c r="BO455" s="246"/>
    </row>
    <row r="456" spans="3:70" ht="15.75" hidden="1" customHeight="1">
      <c r="C456" s="45"/>
      <c r="D456" s="45"/>
      <c r="E456" s="50"/>
      <c r="F456" s="50"/>
      <c r="G456" s="45"/>
      <c r="H456" s="45"/>
      <c r="I456" s="45"/>
      <c r="J456" s="54"/>
      <c r="K456" s="51"/>
      <c r="M456" s="54"/>
      <c r="N456" s="51"/>
      <c r="O456" s="54"/>
      <c r="P456" s="50"/>
      <c r="Q456" s="54"/>
      <c r="R456" s="173"/>
      <c r="S456" s="173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F456" s="145">
        <v>38895</v>
      </c>
      <c r="BG456" s="192" t="s">
        <v>48</v>
      </c>
      <c r="BH456" s="190">
        <f t="shared" si="26"/>
        <v>1323764.7950000009</v>
      </c>
      <c r="BI456" s="75">
        <f t="shared" si="27"/>
        <v>784059.08499999996</v>
      </c>
      <c r="BJ456" s="189"/>
      <c r="BK456" s="189">
        <v>1500</v>
      </c>
      <c r="BL456" s="189"/>
      <c r="BM456" s="189"/>
      <c r="BN456" s="191">
        <f t="shared" si="20"/>
        <v>2109323.8800000008</v>
      </c>
      <c r="BO456" s="246"/>
    </row>
    <row r="457" spans="3:70" ht="15.75" hidden="1" customHeight="1">
      <c r="C457" s="45"/>
      <c r="D457" s="45"/>
      <c r="E457" s="50"/>
      <c r="F457" s="50"/>
      <c r="G457" s="45"/>
      <c r="H457" s="45"/>
      <c r="I457" s="45"/>
      <c r="J457" s="54"/>
      <c r="K457" s="51"/>
      <c r="M457" s="54"/>
      <c r="N457" s="51"/>
      <c r="O457" s="54"/>
      <c r="P457" s="50"/>
      <c r="Q457" s="54"/>
      <c r="R457" s="173"/>
      <c r="S457" s="173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F457" s="145">
        <v>38895</v>
      </c>
      <c r="BG457" s="192" t="s">
        <v>219</v>
      </c>
      <c r="BH457" s="190">
        <f t="shared" ref="BH457:BI521" si="31">SUM(BH456+BJ456-BL456)</f>
        <v>1323764.7950000009</v>
      </c>
      <c r="BI457" s="75">
        <f t="shared" si="31"/>
        <v>785559.08499999996</v>
      </c>
      <c r="BJ457" s="189"/>
      <c r="BK457" s="189">
        <v>87</v>
      </c>
      <c r="BL457" s="189"/>
      <c r="BM457" s="189"/>
      <c r="BN457" s="191">
        <f t="shared" si="20"/>
        <v>2109410.8800000008</v>
      </c>
      <c r="BO457" s="246"/>
    </row>
    <row r="458" spans="3:70" ht="15.75" hidden="1" customHeight="1">
      <c r="C458" s="45"/>
      <c r="D458" s="45"/>
      <c r="E458" s="50"/>
      <c r="F458" s="50"/>
      <c r="G458" s="45"/>
      <c r="H458" s="45"/>
      <c r="I458" s="45"/>
      <c r="J458" s="54"/>
      <c r="K458" s="51"/>
      <c r="M458" s="54"/>
      <c r="N458" s="51"/>
      <c r="O458" s="54"/>
      <c r="P458" s="50"/>
      <c r="Q458" s="54"/>
      <c r="R458" s="173"/>
      <c r="S458" s="173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F458" s="145">
        <v>38897</v>
      </c>
      <c r="BG458" s="192" t="s">
        <v>222</v>
      </c>
      <c r="BH458" s="190">
        <f t="shared" si="31"/>
        <v>1323764.7950000009</v>
      </c>
      <c r="BI458" s="75">
        <f t="shared" si="31"/>
        <v>785646.08499999996</v>
      </c>
      <c r="BJ458" s="189">
        <f>1290.57/2</f>
        <v>645.28499999999997</v>
      </c>
      <c r="BK458" s="189">
        <f>1290.57/2</f>
        <v>645.28499999999997</v>
      </c>
      <c r="BL458" s="189"/>
      <c r="BM458" s="189"/>
      <c r="BN458" s="191">
        <f t="shared" si="20"/>
        <v>2110701.4500000011</v>
      </c>
      <c r="BO458" s="246"/>
    </row>
    <row r="459" spans="3:70" ht="15.75">
      <c r="C459" s="45"/>
      <c r="D459" s="45"/>
      <c r="E459" s="50"/>
      <c r="F459" s="50"/>
      <c r="G459" s="45"/>
      <c r="H459" s="45"/>
      <c r="I459" s="45"/>
      <c r="J459" s="54"/>
      <c r="K459" s="51"/>
      <c r="M459" s="54"/>
      <c r="N459" s="51"/>
      <c r="O459" s="54"/>
      <c r="P459" s="50"/>
      <c r="Q459" s="54"/>
      <c r="R459" s="173"/>
      <c r="S459" s="173"/>
      <c r="T459" s="54">
        <f>-BM459</f>
        <v>-1540</v>
      </c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F459" s="145">
        <v>38918</v>
      </c>
      <c r="BG459" s="192" t="s">
        <v>351</v>
      </c>
      <c r="BH459" s="190">
        <f t="shared" si="31"/>
        <v>1324410.0800000008</v>
      </c>
      <c r="BI459" s="75">
        <f t="shared" si="31"/>
        <v>786291.37</v>
      </c>
      <c r="BJ459" s="189"/>
      <c r="BK459" s="189"/>
      <c r="BL459" s="189"/>
      <c r="BM459" s="189">
        <v>1540</v>
      </c>
      <c r="BN459" s="191">
        <f t="shared" si="20"/>
        <v>2109161.4500000007</v>
      </c>
      <c r="BO459" s="246"/>
      <c r="BP459" s="149"/>
      <c r="BQ459" s="112" t="s">
        <v>352</v>
      </c>
      <c r="BR459" s="2"/>
    </row>
    <row r="460" spans="3:70" ht="15.75">
      <c r="C460" s="45"/>
      <c r="D460" s="45"/>
      <c r="E460" s="50"/>
      <c r="F460" s="50"/>
      <c r="G460" s="45"/>
      <c r="H460" s="45"/>
      <c r="I460" s="45"/>
      <c r="J460" s="54"/>
      <c r="K460" s="51"/>
      <c r="M460" s="54"/>
      <c r="N460" s="51"/>
      <c r="O460" s="54"/>
      <c r="P460" s="50"/>
      <c r="Q460" s="54"/>
      <c r="R460" s="173"/>
      <c r="S460" s="173"/>
      <c r="T460" s="54">
        <f>-BM460</f>
        <v>-3996</v>
      </c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F460" s="145">
        <v>38918</v>
      </c>
      <c r="BG460" s="192" t="s">
        <v>353</v>
      </c>
      <c r="BH460" s="190">
        <f t="shared" si="31"/>
        <v>1324410.0800000008</v>
      </c>
      <c r="BI460" s="75">
        <f t="shared" si="31"/>
        <v>784751.37</v>
      </c>
      <c r="BJ460" s="189"/>
      <c r="BK460" s="189"/>
      <c r="BL460" s="189"/>
      <c r="BM460" s="189">
        <v>3996</v>
      </c>
      <c r="BN460" s="191">
        <f>SUM(BH460+BI460+BJ460+BK460-BL460-BM460)</f>
        <v>2105165.4500000007</v>
      </c>
      <c r="BO460" s="246"/>
      <c r="BP460" s="149"/>
      <c r="BQ460" s="112" t="s">
        <v>354</v>
      </c>
      <c r="BR460" s="2"/>
    </row>
    <row r="461" spans="3:70" ht="15.75">
      <c r="C461" s="45"/>
      <c r="D461" s="45"/>
      <c r="E461" s="50"/>
      <c r="F461" s="50"/>
      <c r="G461" s="45"/>
      <c r="H461" s="45"/>
      <c r="I461" s="45"/>
      <c r="J461" s="54"/>
      <c r="K461" s="51"/>
      <c r="M461" s="54"/>
      <c r="N461" s="51"/>
      <c r="O461" s="54"/>
      <c r="P461" s="50"/>
      <c r="Q461" s="54"/>
      <c r="R461" s="173"/>
      <c r="S461" s="173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>
        <f>-BM461</f>
        <v>-95</v>
      </c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F461" s="145">
        <v>38918</v>
      </c>
      <c r="BG461" s="192" t="s">
        <v>342</v>
      </c>
      <c r="BH461" s="190">
        <f t="shared" si="31"/>
        <v>1324410.0800000008</v>
      </c>
      <c r="BI461" s="75">
        <f t="shared" si="31"/>
        <v>780755.37</v>
      </c>
      <c r="BJ461" s="189"/>
      <c r="BK461" s="189"/>
      <c r="BL461" s="189"/>
      <c r="BM461" s="189">
        <v>95</v>
      </c>
      <c r="BN461" s="191">
        <f t="shared" si="20"/>
        <v>2105070.4500000007</v>
      </c>
      <c r="BO461" s="246"/>
      <c r="BP461" s="149"/>
      <c r="BQ461" s="112" t="s">
        <v>333</v>
      </c>
      <c r="BR461" s="2"/>
    </row>
    <row r="462" spans="3:70" ht="15.75">
      <c r="C462" s="45"/>
      <c r="D462" s="45"/>
      <c r="E462" s="50"/>
      <c r="F462" s="50"/>
      <c r="G462" s="45"/>
      <c r="H462" s="45"/>
      <c r="I462" s="45"/>
      <c r="J462" s="54"/>
      <c r="K462" s="51"/>
      <c r="M462" s="54"/>
      <c r="N462" s="51"/>
      <c r="O462" s="54"/>
      <c r="P462" s="50"/>
      <c r="Q462" s="54"/>
      <c r="R462" s="173"/>
      <c r="S462" s="173"/>
      <c r="T462" s="54"/>
      <c r="U462" s="54"/>
      <c r="V462" s="54"/>
      <c r="W462" s="54"/>
      <c r="X462" s="54"/>
      <c r="Y462" s="54"/>
      <c r="Z462" s="54"/>
      <c r="AA462" s="54">
        <f>-BM462</f>
        <v>-39583</v>
      </c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F462" s="145">
        <v>38918</v>
      </c>
      <c r="BG462" s="192" t="s">
        <v>225</v>
      </c>
      <c r="BH462" s="190">
        <f t="shared" si="31"/>
        <v>1324410.0800000008</v>
      </c>
      <c r="BI462" s="75">
        <f t="shared" si="31"/>
        <v>780660.37</v>
      </c>
      <c r="BJ462" s="189"/>
      <c r="BK462" s="189"/>
      <c r="BL462" s="189"/>
      <c r="BM462" s="189">
        <v>39583</v>
      </c>
      <c r="BN462" s="191">
        <f t="shared" si="20"/>
        <v>2065487.4500000007</v>
      </c>
      <c r="BO462" s="246"/>
      <c r="BP462" s="149" t="s">
        <v>247</v>
      </c>
      <c r="BQ462" s="112" t="s">
        <v>355</v>
      </c>
      <c r="BR462" s="2"/>
    </row>
    <row r="463" spans="3:70" ht="15.75">
      <c r="C463" s="45"/>
      <c r="D463" s="45"/>
      <c r="E463" s="50"/>
      <c r="F463" s="50"/>
      <c r="G463" s="45"/>
      <c r="H463" s="45"/>
      <c r="I463" s="45"/>
      <c r="J463" s="54"/>
      <c r="K463" s="51"/>
      <c r="M463" s="54"/>
      <c r="N463" s="51"/>
      <c r="O463" s="54"/>
      <c r="P463" s="50"/>
      <c r="Q463" s="54"/>
      <c r="R463" s="173"/>
      <c r="S463" s="173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F463" s="145">
        <v>38920</v>
      </c>
      <c r="BG463" s="192" t="s">
        <v>356</v>
      </c>
      <c r="BH463" s="190">
        <f t="shared" si="31"/>
        <v>1324410.0800000008</v>
      </c>
      <c r="BI463" s="75">
        <f t="shared" si="31"/>
        <v>741077.37</v>
      </c>
      <c r="BJ463" s="189"/>
      <c r="BK463" s="189">
        <v>12200</v>
      </c>
      <c r="BL463" s="189"/>
      <c r="BM463" s="189"/>
      <c r="BN463" s="191">
        <f t="shared" si="20"/>
        <v>2077687.4500000007</v>
      </c>
      <c r="BO463" s="246"/>
      <c r="BP463" s="149"/>
      <c r="BQ463" s="112"/>
      <c r="BR463" s="2"/>
    </row>
    <row r="464" spans="3:70" ht="15.75">
      <c r="C464" s="45"/>
      <c r="D464" s="45"/>
      <c r="E464" s="50"/>
      <c r="F464" s="50"/>
      <c r="G464" s="45"/>
      <c r="H464" s="45"/>
      <c r="I464" s="45"/>
      <c r="J464" s="54"/>
      <c r="K464" s="51"/>
      <c r="M464" s="54"/>
      <c r="N464" s="51"/>
      <c r="O464" s="54"/>
      <c r="P464" s="50"/>
      <c r="Q464" s="54"/>
      <c r="R464" s="173"/>
      <c r="S464" s="173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F464" s="145">
        <v>38928</v>
      </c>
      <c r="BG464" s="192" t="s">
        <v>241</v>
      </c>
      <c r="BH464" s="190">
        <f t="shared" si="31"/>
        <v>1324410.0800000008</v>
      </c>
      <c r="BI464" s="75">
        <f t="shared" si="31"/>
        <v>753277.37</v>
      </c>
      <c r="BJ464" s="189">
        <f>1337.46/2</f>
        <v>668.73</v>
      </c>
      <c r="BK464" s="189">
        <f>1337.46/2</f>
        <v>668.73</v>
      </c>
      <c r="BL464" s="189"/>
      <c r="BM464" s="189"/>
      <c r="BN464" s="191">
        <f t="shared" ref="BN464:BN469" si="32">SUM(BH464+BI464+BJ464+BK464-BL464-BM464)</f>
        <v>2079024.9100000006</v>
      </c>
      <c r="BO464" s="246"/>
      <c r="BP464" s="149"/>
      <c r="BQ464" s="112"/>
      <c r="BR464" s="2"/>
    </row>
    <row r="465" spans="3:70" ht="15.75">
      <c r="C465" s="45"/>
      <c r="D465" s="45"/>
      <c r="E465" s="50"/>
      <c r="F465" s="50"/>
      <c r="G465" s="45"/>
      <c r="H465" s="45"/>
      <c r="I465" s="45"/>
      <c r="J465" s="54"/>
      <c r="K465" s="51"/>
      <c r="M465" s="54"/>
      <c r="N465" s="51"/>
      <c r="O465" s="54"/>
      <c r="P465" s="50"/>
      <c r="Q465" s="54"/>
      <c r="R465" s="173"/>
      <c r="S465" s="173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>
        <f>-BM465</f>
        <v>-17200</v>
      </c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F465" s="145">
        <v>38930</v>
      </c>
      <c r="BG465" s="192" t="s">
        <v>335</v>
      </c>
      <c r="BH465" s="190">
        <f t="shared" si="31"/>
        <v>1325078.8100000008</v>
      </c>
      <c r="BI465" s="75">
        <f t="shared" si="31"/>
        <v>753946.1</v>
      </c>
      <c r="BJ465" s="189"/>
      <c r="BK465" s="189"/>
      <c r="BL465" s="189"/>
      <c r="BM465" s="189">
        <v>17200</v>
      </c>
      <c r="BN465" s="191">
        <f t="shared" si="32"/>
        <v>2061824.9100000006</v>
      </c>
      <c r="BO465" s="246"/>
      <c r="BP465" s="149" t="s">
        <v>270</v>
      </c>
      <c r="BQ465" s="112" t="s">
        <v>317</v>
      </c>
      <c r="BR465" s="2"/>
    </row>
    <row r="466" spans="3:70" ht="15.75">
      <c r="C466" s="45"/>
      <c r="D466" s="45"/>
      <c r="E466" s="50"/>
      <c r="F466" s="50"/>
      <c r="G466" s="45"/>
      <c r="H466" s="45"/>
      <c r="I466" s="45"/>
      <c r="J466" s="54"/>
      <c r="K466" s="51"/>
      <c r="M466" s="54"/>
      <c r="N466" s="51"/>
      <c r="O466" s="54"/>
      <c r="P466" s="50"/>
      <c r="Q466" s="54"/>
      <c r="R466" s="173"/>
      <c r="S466" s="173"/>
      <c r="T466" s="54">
        <f>-BM466</f>
        <v>-20154.55</v>
      </c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F466" s="145">
        <v>38930</v>
      </c>
      <c r="BG466" s="192" t="s">
        <v>357</v>
      </c>
      <c r="BH466" s="190">
        <f t="shared" si="31"/>
        <v>1325078.8100000008</v>
      </c>
      <c r="BI466" s="75">
        <f t="shared" si="31"/>
        <v>736746.1</v>
      </c>
      <c r="BJ466" s="189"/>
      <c r="BK466" s="189"/>
      <c r="BL466" s="189"/>
      <c r="BM466" s="189">
        <v>20154.55</v>
      </c>
      <c r="BN466" s="191">
        <f t="shared" si="32"/>
        <v>2041670.3600000006</v>
      </c>
      <c r="BO466" s="246"/>
      <c r="BP466" s="149"/>
      <c r="BQ466" s="112" t="s">
        <v>358</v>
      </c>
      <c r="BR466" s="2"/>
    </row>
    <row r="467" spans="3:70" ht="15.75">
      <c r="C467" s="45"/>
      <c r="D467" s="45"/>
      <c r="E467" s="50"/>
      <c r="F467" s="50"/>
      <c r="G467" s="45"/>
      <c r="H467" s="45"/>
      <c r="I467" s="45"/>
      <c r="J467" s="54"/>
      <c r="K467" s="51"/>
      <c r="M467" s="54"/>
      <c r="N467" s="51"/>
      <c r="O467" s="54"/>
      <c r="P467" s="50"/>
      <c r="Q467" s="54"/>
      <c r="R467" s="173"/>
      <c r="S467" s="173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F467" s="145">
        <v>38937</v>
      </c>
      <c r="BG467" s="192" t="s">
        <v>48</v>
      </c>
      <c r="BH467" s="190">
        <f t="shared" si="31"/>
        <v>1325078.8100000008</v>
      </c>
      <c r="BI467" s="75">
        <f t="shared" si="31"/>
        <v>716591.54999999993</v>
      </c>
      <c r="BJ467" s="189"/>
      <c r="BK467" s="189">
        <v>700</v>
      </c>
      <c r="BL467" s="189"/>
      <c r="BM467" s="189"/>
      <c r="BN467" s="191">
        <f t="shared" si="32"/>
        <v>2042370.3600000008</v>
      </c>
      <c r="BO467" s="246"/>
      <c r="BP467" s="149"/>
      <c r="BQ467" s="112"/>
      <c r="BR467" s="2"/>
    </row>
    <row r="468" spans="3:70" ht="15.75">
      <c r="C468" s="45"/>
      <c r="D468" s="45"/>
      <c r="E468" s="50"/>
      <c r="F468" s="50"/>
      <c r="G468" s="45"/>
      <c r="H468" s="45"/>
      <c r="I468" s="45"/>
      <c r="J468" s="54"/>
      <c r="K468" s="51"/>
      <c r="M468" s="54"/>
      <c r="N468" s="51"/>
      <c r="O468" s="54"/>
      <c r="P468" s="50"/>
      <c r="Q468" s="54"/>
      <c r="R468" s="173"/>
      <c r="S468" s="173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>
        <f>-BM468</f>
        <v>-52200</v>
      </c>
      <c r="AP468" s="54"/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F468" s="145">
        <v>38941</v>
      </c>
      <c r="BG468" s="192" t="s">
        <v>359</v>
      </c>
      <c r="BH468" s="190">
        <f t="shared" si="31"/>
        <v>1325078.8100000008</v>
      </c>
      <c r="BI468" s="75">
        <f t="shared" si="31"/>
        <v>717291.54999999993</v>
      </c>
      <c r="BJ468" s="189"/>
      <c r="BK468" s="189"/>
      <c r="BL468" s="189"/>
      <c r="BM468" s="189">
        <v>52200</v>
      </c>
      <c r="BN468" s="191">
        <f t="shared" si="32"/>
        <v>1990170.3600000008</v>
      </c>
      <c r="BO468" s="246"/>
      <c r="BP468" s="149" t="s">
        <v>360</v>
      </c>
      <c r="BQ468" s="112" t="s">
        <v>345</v>
      </c>
      <c r="BR468" s="2"/>
    </row>
    <row r="469" spans="3:70" ht="15.75">
      <c r="C469" s="45"/>
      <c r="D469" s="45"/>
      <c r="E469" s="50"/>
      <c r="F469" s="50"/>
      <c r="G469" s="45"/>
      <c r="H469" s="45"/>
      <c r="I469" s="45"/>
      <c r="J469" s="54"/>
      <c r="K469" s="51"/>
      <c r="M469" s="54"/>
      <c r="N469" s="51"/>
      <c r="O469" s="54"/>
      <c r="P469" s="50"/>
      <c r="Q469" s="54"/>
      <c r="R469" s="173"/>
      <c r="S469" s="173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>
        <f>-BM469</f>
        <v>-3466.8</v>
      </c>
      <c r="AP469" s="54"/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F469" s="145">
        <v>38941</v>
      </c>
      <c r="BG469" s="192" t="s">
        <v>361</v>
      </c>
      <c r="BH469" s="190">
        <f t="shared" si="31"/>
        <v>1325078.8100000008</v>
      </c>
      <c r="BI469" s="75">
        <f t="shared" si="31"/>
        <v>665091.54999999993</v>
      </c>
      <c r="BJ469" s="189"/>
      <c r="BK469" s="189"/>
      <c r="BL469" s="189"/>
      <c r="BM469" s="189">
        <v>3466.8</v>
      </c>
      <c r="BN469" s="191">
        <f t="shared" si="32"/>
        <v>1986703.5600000008</v>
      </c>
      <c r="BO469" s="246"/>
      <c r="BP469" s="149" t="s">
        <v>360</v>
      </c>
      <c r="BQ469" s="112" t="s">
        <v>345</v>
      </c>
      <c r="BR469" s="2"/>
    </row>
    <row r="470" spans="3:70" ht="15.75">
      <c r="C470" s="45"/>
      <c r="D470" s="45"/>
      <c r="E470" s="50"/>
      <c r="F470" s="50"/>
      <c r="G470" s="45"/>
      <c r="H470" s="45"/>
      <c r="I470" s="45"/>
      <c r="J470" s="54"/>
      <c r="K470" s="51"/>
      <c r="M470" s="54"/>
      <c r="N470" s="51"/>
      <c r="O470" s="54"/>
      <c r="P470" s="50"/>
      <c r="Q470" s="54"/>
      <c r="R470" s="173"/>
      <c r="S470" s="173"/>
      <c r="T470" s="54">
        <f>-BM470</f>
        <v>-10852.67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F470" s="145">
        <v>38941</v>
      </c>
      <c r="BG470" s="192" t="s">
        <v>346</v>
      </c>
      <c r="BH470" s="190">
        <f t="shared" si="31"/>
        <v>1325078.8100000008</v>
      </c>
      <c r="BI470" s="75">
        <f t="shared" si="31"/>
        <v>661624.74999999988</v>
      </c>
      <c r="BJ470" s="189"/>
      <c r="BK470" s="189"/>
      <c r="BL470" s="189"/>
      <c r="BM470" s="189">
        <v>10852.67</v>
      </c>
      <c r="BN470" s="191">
        <f t="shared" ref="BN470:BN640" si="33">SUM(BH470+BI470+BJ470+BK470-BL470-BM470)</f>
        <v>1975850.8900000006</v>
      </c>
      <c r="BO470" s="246"/>
      <c r="BP470" s="149"/>
      <c r="BQ470" s="112" t="s">
        <v>362</v>
      </c>
      <c r="BR470" s="2"/>
    </row>
    <row r="471" spans="3:70" ht="15.75">
      <c r="C471" s="45"/>
      <c r="D471" s="45"/>
      <c r="E471" s="50"/>
      <c r="F471" s="50"/>
      <c r="G471" s="45"/>
      <c r="H471" s="45"/>
      <c r="I471" s="45"/>
      <c r="J471" s="54"/>
      <c r="K471" s="51"/>
      <c r="M471" s="54"/>
      <c r="N471" s="51"/>
      <c r="O471" s="54"/>
      <c r="P471" s="50"/>
      <c r="Q471" s="54"/>
      <c r="R471" s="173"/>
      <c r="S471" s="173"/>
      <c r="T471" s="54">
        <f>-BM471</f>
        <v>-660</v>
      </c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F471" s="145">
        <v>38941</v>
      </c>
      <c r="BG471" s="192" t="s">
        <v>344</v>
      </c>
      <c r="BH471" s="190">
        <f t="shared" si="31"/>
        <v>1325078.8100000008</v>
      </c>
      <c r="BI471" s="75">
        <f t="shared" si="31"/>
        <v>650772.07999999984</v>
      </c>
      <c r="BJ471" s="189"/>
      <c r="BK471" s="189"/>
      <c r="BL471" s="189"/>
      <c r="BM471" s="189">
        <v>660</v>
      </c>
      <c r="BN471" s="191">
        <f t="shared" si="33"/>
        <v>1975190.8900000006</v>
      </c>
      <c r="BO471" s="246"/>
      <c r="BP471" s="149"/>
      <c r="BQ471" s="112" t="s">
        <v>363</v>
      </c>
      <c r="BR471" s="2"/>
    </row>
    <row r="472" spans="3:70" ht="15.75">
      <c r="C472" s="45"/>
      <c r="D472" s="45"/>
      <c r="E472" s="50"/>
      <c r="F472" s="50"/>
      <c r="G472" s="45"/>
      <c r="H472" s="45"/>
      <c r="I472" s="45"/>
      <c r="J472" s="54"/>
      <c r="K472" s="51"/>
      <c r="M472" s="54"/>
      <c r="N472" s="51"/>
      <c r="O472" s="54"/>
      <c r="P472" s="50"/>
      <c r="Q472" s="54"/>
      <c r="R472" s="173"/>
      <c r="S472" s="173"/>
      <c r="T472" s="54"/>
      <c r="U472" s="54"/>
      <c r="V472" s="54"/>
      <c r="W472" s="54"/>
      <c r="X472" s="54"/>
      <c r="Y472" s="54"/>
      <c r="Z472" s="54"/>
      <c r="AA472" s="54">
        <f>-BM472</f>
        <v>-53169</v>
      </c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F472" s="145">
        <v>38941</v>
      </c>
      <c r="BG472" s="192" t="s">
        <v>225</v>
      </c>
      <c r="BH472" s="190">
        <f t="shared" si="31"/>
        <v>1325078.8100000008</v>
      </c>
      <c r="BI472" s="75">
        <f t="shared" si="31"/>
        <v>650112.07999999984</v>
      </c>
      <c r="BJ472" s="189"/>
      <c r="BK472" s="189"/>
      <c r="BL472" s="189"/>
      <c r="BM472" s="189">
        <v>53169</v>
      </c>
      <c r="BN472" s="191">
        <f t="shared" si="33"/>
        <v>1922021.8900000006</v>
      </c>
      <c r="BO472" s="246"/>
      <c r="BP472" s="149" t="s">
        <v>247</v>
      </c>
      <c r="BQ472" s="112" t="s">
        <v>226</v>
      </c>
      <c r="BR472" s="2"/>
    </row>
    <row r="473" spans="3:70" ht="15.75">
      <c r="C473" s="45"/>
      <c r="D473" s="45"/>
      <c r="E473" s="50"/>
      <c r="F473" s="50"/>
      <c r="G473" s="45"/>
      <c r="H473" s="45"/>
      <c r="I473" s="45"/>
      <c r="J473" s="54"/>
      <c r="K473" s="51"/>
      <c r="M473" s="54"/>
      <c r="N473" s="51"/>
      <c r="O473" s="54"/>
      <c r="P473" s="50"/>
      <c r="Q473" s="54"/>
      <c r="R473" s="173"/>
      <c r="S473" s="173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>
        <f>-BM473+2250</f>
        <v>-2450</v>
      </c>
      <c r="AM473" s="54">
        <f>-BM473+2450</f>
        <v>-2250</v>
      </c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F473" s="145">
        <v>38941</v>
      </c>
      <c r="BG473" s="192" t="s">
        <v>331</v>
      </c>
      <c r="BH473" s="190">
        <f t="shared" si="31"/>
        <v>1325078.8100000008</v>
      </c>
      <c r="BI473" s="75">
        <f t="shared" si="31"/>
        <v>596943.07999999984</v>
      </c>
      <c r="BJ473" s="189"/>
      <c r="BK473" s="189"/>
      <c r="BL473" s="189"/>
      <c r="BM473" s="189">
        <v>4700</v>
      </c>
      <c r="BN473" s="191">
        <f t="shared" si="33"/>
        <v>1917321.8900000006</v>
      </c>
      <c r="BO473" s="246"/>
      <c r="BP473" s="149" t="s">
        <v>364</v>
      </c>
      <c r="BQ473" s="112" t="s">
        <v>365</v>
      </c>
      <c r="BR473" s="2"/>
    </row>
    <row r="474" spans="3:70" ht="15.75">
      <c r="C474" s="45"/>
      <c r="D474" s="45"/>
      <c r="E474" s="50"/>
      <c r="F474" s="50"/>
      <c r="G474" s="45"/>
      <c r="H474" s="45"/>
      <c r="I474" s="45"/>
      <c r="J474" s="54"/>
      <c r="K474" s="51"/>
      <c r="M474" s="54"/>
      <c r="N474" s="51"/>
      <c r="O474" s="54"/>
      <c r="P474" s="50"/>
      <c r="Q474" s="54"/>
      <c r="R474" s="173"/>
      <c r="S474" s="173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>
        <f>-BM474+596.68+370.04</f>
        <v>-436.2000000000001</v>
      </c>
      <c r="AP474" s="54">
        <f>-BM474+436.2+596.68</f>
        <v>-370.04000000000008</v>
      </c>
      <c r="AQ474" s="54">
        <f>-BM474+370.04+436.2</f>
        <v>-596.68000000000006</v>
      </c>
      <c r="AR474" s="54"/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F474" s="145">
        <v>38941</v>
      </c>
      <c r="BG474" s="192" t="s">
        <v>291</v>
      </c>
      <c r="BH474" s="190">
        <f t="shared" si="31"/>
        <v>1325078.8100000008</v>
      </c>
      <c r="BI474" s="75">
        <f t="shared" si="31"/>
        <v>592243.07999999984</v>
      </c>
      <c r="BJ474" s="189"/>
      <c r="BK474" s="189"/>
      <c r="BL474" s="189"/>
      <c r="BM474" s="189">
        <v>1402.92</v>
      </c>
      <c r="BN474" s="191">
        <f t="shared" si="33"/>
        <v>1915918.9700000007</v>
      </c>
      <c r="BO474" s="246"/>
      <c r="BP474" s="149"/>
      <c r="BQ474" s="112" t="s">
        <v>370</v>
      </c>
      <c r="BR474" s="2"/>
    </row>
    <row r="475" spans="3:70" ht="15.75">
      <c r="C475" s="45"/>
      <c r="D475" s="45"/>
      <c r="E475" s="50"/>
      <c r="F475" s="50"/>
      <c r="G475" s="45"/>
      <c r="H475" s="45"/>
      <c r="I475" s="45"/>
      <c r="J475" s="54"/>
      <c r="K475" s="51"/>
      <c r="M475" s="54"/>
      <c r="N475" s="51"/>
      <c r="O475" s="54"/>
      <c r="P475" s="50"/>
      <c r="Q475" s="54"/>
      <c r="R475" s="173"/>
      <c r="S475" s="173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>
        <f>-BM475</f>
        <v>-3800</v>
      </c>
      <c r="AR475" s="54"/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F475" s="145">
        <v>38945</v>
      </c>
      <c r="BG475" s="192" t="s">
        <v>207</v>
      </c>
      <c r="BH475" s="190">
        <f t="shared" si="31"/>
        <v>1325078.8100000008</v>
      </c>
      <c r="BI475" s="75">
        <f t="shared" si="31"/>
        <v>590840.1599999998</v>
      </c>
      <c r="BJ475" s="189"/>
      <c r="BK475" s="189"/>
      <c r="BL475" s="189"/>
      <c r="BM475" s="189">
        <v>3800</v>
      </c>
      <c r="BN475" s="191">
        <f t="shared" si="33"/>
        <v>1912118.9700000007</v>
      </c>
      <c r="BO475" s="246"/>
      <c r="BP475" s="149" t="s">
        <v>366</v>
      </c>
      <c r="BQ475" s="112" t="s">
        <v>368</v>
      </c>
      <c r="BR475" s="2"/>
    </row>
    <row r="476" spans="3:70" ht="15.75">
      <c r="C476" s="45"/>
      <c r="D476" s="45"/>
      <c r="E476" s="50"/>
      <c r="F476" s="50"/>
      <c r="G476" s="45"/>
      <c r="H476" s="45"/>
      <c r="I476" s="45"/>
      <c r="J476" s="54"/>
      <c r="K476" s="51"/>
      <c r="M476" s="54"/>
      <c r="N476" s="51"/>
      <c r="O476" s="54"/>
      <c r="P476" s="50"/>
      <c r="Q476" s="54"/>
      <c r="R476" s="173"/>
      <c r="S476" s="173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F476" s="145">
        <v>38952</v>
      </c>
      <c r="BG476" s="192" t="s">
        <v>219</v>
      </c>
      <c r="BH476" s="190">
        <f t="shared" si="31"/>
        <v>1325078.8100000008</v>
      </c>
      <c r="BI476" s="75">
        <f t="shared" si="31"/>
        <v>587040.1599999998</v>
      </c>
      <c r="BJ476" s="189"/>
      <c r="BK476" s="189">
        <v>78.400000000000006</v>
      </c>
      <c r="BL476" s="189"/>
      <c r="BM476" s="189"/>
      <c r="BN476" s="191">
        <f t="shared" si="33"/>
        <v>1912197.3700000006</v>
      </c>
      <c r="BO476" s="246"/>
      <c r="BP476" s="149"/>
      <c r="BQ476" s="112"/>
      <c r="BR476" s="2"/>
    </row>
    <row r="477" spans="3:70" ht="15.75">
      <c r="C477" s="45"/>
      <c r="D477" s="45"/>
      <c r="E477" s="50"/>
      <c r="F477" s="50"/>
      <c r="G477" s="45"/>
      <c r="H477" s="45"/>
      <c r="I477" s="45"/>
      <c r="J477" s="54"/>
      <c r="K477" s="51"/>
      <c r="M477" s="54"/>
      <c r="N477" s="51"/>
      <c r="O477" s="54"/>
      <c r="P477" s="50"/>
      <c r="Q477" s="54"/>
      <c r="R477" s="173"/>
      <c r="S477" s="173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>
        <f>-BM477</f>
        <v>-119</v>
      </c>
      <c r="AR477" s="54"/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F477" s="145">
        <v>38958</v>
      </c>
      <c r="BG477" s="192" t="s">
        <v>328</v>
      </c>
      <c r="BH477" s="190">
        <f t="shared" si="31"/>
        <v>1325078.8100000008</v>
      </c>
      <c r="BI477" s="75">
        <f t="shared" si="31"/>
        <v>587118.55999999982</v>
      </c>
      <c r="BJ477" s="189"/>
      <c r="BK477" s="189"/>
      <c r="BL477" s="189"/>
      <c r="BM477" s="189">
        <v>119</v>
      </c>
      <c r="BN477" s="191">
        <f t="shared" si="33"/>
        <v>1912078.3700000006</v>
      </c>
      <c r="BO477" s="246"/>
      <c r="BP477" s="149" t="s">
        <v>366</v>
      </c>
      <c r="BQ477" s="112" t="s">
        <v>368</v>
      </c>
      <c r="BR477" s="2"/>
    </row>
    <row r="478" spans="3:70" ht="15.75">
      <c r="C478" s="45"/>
      <c r="D478" s="45"/>
      <c r="E478" s="50"/>
      <c r="F478" s="50"/>
      <c r="G478" s="45"/>
      <c r="H478" s="45"/>
      <c r="I478" s="45"/>
      <c r="J478" s="54"/>
      <c r="K478" s="51"/>
      <c r="M478" s="54"/>
      <c r="N478" s="51"/>
      <c r="O478" s="54"/>
      <c r="P478" s="50"/>
      <c r="Q478" s="54"/>
      <c r="R478" s="173"/>
      <c r="S478" s="173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F478" s="145">
        <v>38959</v>
      </c>
      <c r="BG478" s="192" t="s">
        <v>219</v>
      </c>
      <c r="BH478" s="190">
        <f t="shared" si="31"/>
        <v>1325078.8100000008</v>
      </c>
      <c r="BI478" s="75">
        <f t="shared" si="31"/>
        <v>586999.55999999982</v>
      </c>
      <c r="BJ478" s="189"/>
      <c r="BK478" s="189">
        <v>265.25</v>
      </c>
      <c r="BL478" s="189"/>
      <c r="BM478" s="189"/>
      <c r="BN478" s="191">
        <f t="shared" si="33"/>
        <v>1912343.6200000006</v>
      </c>
      <c r="BO478" s="246"/>
      <c r="BP478" s="149"/>
      <c r="BQ478" s="112"/>
      <c r="BR478" s="2"/>
    </row>
    <row r="479" spans="3:70" ht="15.75">
      <c r="C479" s="45"/>
      <c r="D479" s="45"/>
      <c r="E479" s="50"/>
      <c r="F479" s="50"/>
      <c r="G479" s="45"/>
      <c r="H479" s="45"/>
      <c r="I479" s="45"/>
      <c r="J479" s="54"/>
      <c r="K479" s="51"/>
      <c r="M479" s="54"/>
      <c r="N479" s="51"/>
      <c r="O479" s="54"/>
      <c r="P479" s="50"/>
      <c r="Q479" s="54"/>
      <c r="R479" s="173"/>
      <c r="S479" s="173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F479" s="145">
        <v>39324</v>
      </c>
      <c r="BG479" s="192" t="s">
        <v>242</v>
      </c>
      <c r="BH479" s="190">
        <f t="shared" si="31"/>
        <v>1325078.8100000008</v>
      </c>
      <c r="BI479" s="75">
        <f t="shared" si="31"/>
        <v>587264.80999999982</v>
      </c>
      <c r="BJ479" s="189">
        <f>1245.5/2</f>
        <v>622.75</v>
      </c>
      <c r="BK479" s="189">
        <f>1245.5/2</f>
        <v>622.75</v>
      </c>
      <c r="BL479" s="189"/>
      <c r="BM479" s="189"/>
      <c r="BN479" s="191">
        <f t="shared" si="33"/>
        <v>1913589.1200000006</v>
      </c>
      <c r="BO479" s="246"/>
      <c r="BP479" s="149"/>
      <c r="BQ479" s="112"/>
      <c r="BR479" s="2"/>
    </row>
    <row r="480" spans="3:70" ht="15.75">
      <c r="C480" s="45"/>
      <c r="D480" s="45"/>
      <c r="E480" s="50"/>
      <c r="F480" s="50"/>
      <c r="G480" s="45"/>
      <c r="H480" s="45"/>
      <c r="I480" s="45"/>
      <c r="J480" s="54"/>
      <c r="K480" s="51"/>
      <c r="M480" s="54"/>
      <c r="N480" s="51"/>
      <c r="O480" s="54"/>
      <c r="P480" s="50"/>
      <c r="Q480" s="54"/>
      <c r="R480" s="173"/>
      <c r="S480" s="173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>
        <f>-BM480</f>
        <v>-30452.6</v>
      </c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F480" s="145">
        <v>38966</v>
      </c>
      <c r="BG480" s="192" t="s">
        <v>374</v>
      </c>
      <c r="BH480" s="190">
        <f t="shared" si="31"/>
        <v>1325701.5600000008</v>
      </c>
      <c r="BI480" s="75">
        <f t="shared" si="31"/>
        <v>587887.55999999982</v>
      </c>
      <c r="BJ480" s="189"/>
      <c r="BK480" s="189"/>
      <c r="BL480" s="189"/>
      <c r="BM480" s="189">
        <v>30452.6</v>
      </c>
      <c r="BN480" s="191">
        <f t="shared" si="33"/>
        <v>1883136.5200000005</v>
      </c>
      <c r="BO480" s="246"/>
      <c r="BP480" s="149" t="s">
        <v>375</v>
      </c>
      <c r="BQ480" s="112" t="s">
        <v>376</v>
      </c>
      <c r="BR480" s="2"/>
    </row>
    <row r="481" spans="3:70" ht="15.75">
      <c r="C481" s="45"/>
      <c r="D481" s="45"/>
      <c r="E481" s="50"/>
      <c r="F481" s="50"/>
      <c r="G481" s="45"/>
      <c r="H481" s="45"/>
      <c r="I481" s="45"/>
      <c r="J481" s="54"/>
      <c r="K481" s="51"/>
      <c r="M481" s="54"/>
      <c r="N481" s="51"/>
      <c r="O481" s="54"/>
      <c r="P481" s="50"/>
      <c r="Q481" s="54"/>
      <c r="R481" s="173"/>
      <c r="S481" s="173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F481" s="145">
        <v>38967</v>
      </c>
      <c r="BG481" s="192" t="s">
        <v>379</v>
      </c>
      <c r="BH481" s="190">
        <f t="shared" si="31"/>
        <v>1325701.5600000008</v>
      </c>
      <c r="BI481" s="75">
        <f t="shared" si="31"/>
        <v>557434.95999999985</v>
      </c>
      <c r="BJ481" s="189"/>
      <c r="BK481" s="189">
        <v>500</v>
      </c>
      <c r="BL481" s="189"/>
      <c r="BM481" s="189"/>
      <c r="BN481" s="191">
        <f t="shared" si="33"/>
        <v>1883636.5200000005</v>
      </c>
      <c r="BO481" s="246"/>
      <c r="BP481" s="149"/>
      <c r="BQ481" s="112"/>
      <c r="BR481" s="2"/>
    </row>
    <row r="482" spans="3:70" ht="15.75">
      <c r="C482" s="45"/>
      <c r="D482" s="45"/>
      <c r="E482" s="50"/>
      <c r="F482" s="50"/>
      <c r="G482" s="45"/>
      <c r="H482" s="45"/>
      <c r="I482" s="45"/>
      <c r="J482" s="54"/>
      <c r="K482" s="51"/>
      <c r="M482" s="54"/>
      <c r="N482" s="51"/>
      <c r="O482" s="54"/>
      <c r="P482" s="50"/>
      <c r="Q482" s="54"/>
      <c r="R482" s="173"/>
      <c r="S482" s="173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F482" s="145">
        <v>38967</v>
      </c>
      <c r="BG482" s="192" t="s">
        <v>380</v>
      </c>
      <c r="BH482" s="190">
        <f t="shared" si="31"/>
        <v>1325701.5600000008</v>
      </c>
      <c r="BI482" s="75">
        <f t="shared" si="31"/>
        <v>557934.95999999985</v>
      </c>
      <c r="BJ482" s="189"/>
      <c r="BK482" s="189">
        <v>2000</v>
      </c>
      <c r="BL482" s="189"/>
      <c r="BM482" s="189"/>
      <c r="BN482" s="191">
        <f t="shared" si="33"/>
        <v>1885636.5200000005</v>
      </c>
      <c r="BO482" s="246"/>
      <c r="BP482" s="149"/>
      <c r="BQ482" s="112"/>
      <c r="BR482" s="2"/>
    </row>
    <row r="483" spans="3:70" ht="15.75">
      <c r="C483" s="45"/>
      <c r="D483" s="45"/>
      <c r="E483" s="50"/>
      <c r="F483" s="50"/>
      <c r="G483" s="45"/>
      <c r="H483" s="45"/>
      <c r="I483" s="45"/>
      <c r="J483" s="54"/>
      <c r="K483" s="51"/>
      <c r="M483" s="54"/>
      <c r="N483" s="51"/>
      <c r="O483" s="54"/>
      <c r="P483" s="50"/>
      <c r="Q483" s="54"/>
      <c r="R483" s="173"/>
      <c r="S483" s="173"/>
      <c r="T483" s="54">
        <f>-BM483</f>
        <v>-125736.11</v>
      </c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F483" s="174">
        <v>38967</v>
      </c>
      <c r="BG483" s="77" t="s">
        <v>298</v>
      </c>
      <c r="BH483" s="190">
        <f t="shared" si="31"/>
        <v>1325701.5600000008</v>
      </c>
      <c r="BI483" s="75">
        <f t="shared" si="31"/>
        <v>559934.95999999985</v>
      </c>
      <c r="BJ483" s="189"/>
      <c r="BK483" s="189"/>
      <c r="BL483" s="189"/>
      <c r="BM483" s="189">
        <v>125736.11</v>
      </c>
      <c r="BN483" s="191">
        <f t="shared" si="33"/>
        <v>1759900.4100000004</v>
      </c>
      <c r="BO483" s="246"/>
      <c r="BP483" s="149"/>
      <c r="BQ483" s="112" t="s">
        <v>381</v>
      </c>
      <c r="BR483" s="2"/>
    </row>
    <row r="484" spans="3:70" ht="15.75">
      <c r="C484" s="45"/>
      <c r="D484" s="45"/>
      <c r="E484" s="50"/>
      <c r="F484" s="50"/>
      <c r="G484" s="45"/>
      <c r="H484" s="45"/>
      <c r="I484" s="45"/>
      <c r="J484" s="54"/>
      <c r="K484" s="51"/>
      <c r="M484" s="54"/>
      <c r="N484" s="51"/>
      <c r="O484" s="54"/>
      <c r="P484" s="50"/>
      <c r="Q484" s="54"/>
      <c r="R484" s="173"/>
      <c r="S484" s="173"/>
      <c r="T484" s="54">
        <f>-BM484</f>
        <v>-12354.15</v>
      </c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F484" s="174">
        <v>38969</v>
      </c>
      <c r="BG484" s="77" t="s">
        <v>357</v>
      </c>
      <c r="BH484" s="190">
        <f t="shared" si="31"/>
        <v>1325701.5600000008</v>
      </c>
      <c r="BI484" s="75">
        <f t="shared" si="31"/>
        <v>434198.84999999986</v>
      </c>
      <c r="BJ484" s="189"/>
      <c r="BK484" s="189"/>
      <c r="BL484" s="189"/>
      <c r="BM484" s="189">
        <v>12354.15</v>
      </c>
      <c r="BN484" s="191">
        <f t="shared" si="33"/>
        <v>1747546.2600000007</v>
      </c>
      <c r="BO484" s="246"/>
      <c r="BP484" s="149"/>
      <c r="BQ484" s="112" t="s">
        <v>382</v>
      </c>
      <c r="BR484" s="2"/>
    </row>
    <row r="485" spans="3:70" ht="15.75">
      <c r="C485" s="45"/>
      <c r="D485" s="45"/>
      <c r="E485" s="50"/>
      <c r="F485" s="50"/>
      <c r="G485" s="45"/>
      <c r="H485" s="45"/>
      <c r="I485" s="45"/>
      <c r="J485" s="54"/>
      <c r="K485" s="51"/>
      <c r="M485" s="54"/>
      <c r="N485" s="51"/>
      <c r="O485" s="54"/>
      <c r="P485" s="50"/>
      <c r="Q485" s="54"/>
      <c r="R485" s="173"/>
      <c r="S485" s="173"/>
      <c r="T485" s="54">
        <f>-BM485</f>
        <v>-1385.24</v>
      </c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F485" s="174">
        <v>38975</v>
      </c>
      <c r="BG485" s="77" t="s">
        <v>291</v>
      </c>
      <c r="BH485" s="190">
        <f t="shared" si="31"/>
        <v>1325701.5600000008</v>
      </c>
      <c r="BI485" s="75">
        <f t="shared" si="31"/>
        <v>421844.69999999984</v>
      </c>
      <c r="BJ485" s="189"/>
      <c r="BK485" s="189"/>
      <c r="BL485" s="189"/>
      <c r="BM485" s="189">
        <v>1385.24</v>
      </c>
      <c r="BN485" s="191">
        <f t="shared" si="33"/>
        <v>1746161.0200000007</v>
      </c>
      <c r="BO485" s="246"/>
      <c r="BP485" s="149"/>
      <c r="BQ485" s="112"/>
      <c r="BR485" s="2"/>
    </row>
    <row r="486" spans="3:70" ht="15.75">
      <c r="C486" s="45"/>
      <c r="D486" s="45"/>
      <c r="E486" s="50"/>
      <c r="F486" s="50"/>
      <c r="G486" s="45"/>
      <c r="H486" s="45"/>
      <c r="I486" s="45"/>
      <c r="J486" s="54"/>
      <c r="K486" s="51"/>
      <c r="M486" s="54"/>
      <c r="N486" s="51"/>
      <c r="O486" s="54"/>
      <c r="P486" s="50"/>
      <c r="Q486" s="54"/>
      <c r="R486" s="173"/>
      <c r="S486" s="173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F486" s="174">
        <v>38976</v>
      </c>
      <c r="BG486" s="77" t="s">
        <v>219</v>
      </c>
      <c r="BH486" s="190">
        <f t="shared" si="31"/>
        <v>1325701.5600000008</v>
      </c>
      <c r="BI486" s="75">
        <f t="shared" si="31"/>
        <v>420459.45999999985</v>
      </c>
      <c r="BJ486" s="189"/>
      <c r="BK486" s="189">
        <v>91.9</v>
      </c>
      <c r="BL486" s="189"/>
      <c r="BM486" s="189"/>
      <c r="BN486" s="191">
        <f t="shared" si="33"/>
        <v>1746252.9200000004</v>
      </c>
      <c r="BO486" s="246"/>
      <c r="BP486" s="149"/>
      <c r="BQ486" s="112"/>
      <c r="BR486" s="2"/>
    </row>
    <row r="487" spans="3:70" ht="15.75">
      <c r="C487" s="45"/>
      <c r="D487" s="45"/>
      <c r="E487" s="50"/>
      <c r="F487" s="50"/>
      <c r="G487" s="45"/>
      <c r="H487" s="45"/>
      <c r="I487" s="45"/>
      <c r="J487" s="54"/>
      <c r="K487" s="51"/>
      <c r="M487" s="54"/>
      <c r="N487" s="51"/>
      <c r="O487" s="54"/>
      <c r="P487" s="50"/>
      <c r="Q487" s="54"/>
      <c r="R487" s="173"/>
      <c r="S487" s="173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>
        <f>-BM487</f>
        <v>-173520</v>
      </c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F487" s="174">
        <v>38976</v>
      </c>
      <c r="BG487" s="77" t="s">
        <v>359</v>
      </c>
      <c r="BH487" s="190">
        <f t="shared" si="31"/>
        <v>1325701.5600000008</v>
      </c>
      <c r="BI487" s="75">
        <f t="shared" si="31"/>
        <v>420551.35999999987</v>
      </c>
      <c r="BJ487" s="189"/>
      <c r="BK487" s="189"/>
      <c r="BL487" s="189"/>
      <c r="BM487" s="189">
        <v>173520</v>
      </c>
      <c r="BN487" s="191">
        <f t="shared" si="33"/>
        <v>1572732.9200000006</v>
      </c>
      <c r="BO487" s="246"/>
      <c r="BP487" s="149" t="s">
        <v>360</v>
      </c>
      <c r="BQ487" s="112" t="s">
        <v>345</v>
      </c>
      <c r="BR487" s="2"/>
    </row>
    <row r="488" spans="3:70" ht="15.75">
      <c r="C488" s="45"/>
      <c r="D488" s="45"/>
      <c r="E488" s="50"/>
      <c r="F488" s="50"/>
      <c r="G488" s="45"/>
      <c r="H488" s="45"/>
      <c r="I488" s="45"/>
      <c r="J488" s="54"/>
      <c r="K488" s="51"/>
      <c r="M488" s="54"/>
      <c r="N488" s="51"/>
      <c r="O488" s="54"/>
      <c r="P488" s="50"/>
      <c r="Q488" s="54"/>
      <c r="R488" s="173"/>
      <c r="S488" s="173"/>
      <c r="T488" s="54">
        <f>-BM488</f>
        <v>-2398</v>
      </c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F488" s="174">
        <v>38976</v>
      </c>
      <c r="BG488" s="77" t="s">
        <v>361</v>
      </c>
      <c r="BH488" s="190">
        <f t="shared" si="31"/>
        <v>1325701.5600000008</v>
      </c>
      <c r="BI488" s="75">
        <f t="shared" si="31"/>
        <v>247031.35999999987</v>
      </c>
      <c r="BJ488" s="189"/>
      <c r="BK488" s="189"/>
      <c r="BL488" s="189"/>
      <c r="BM488" s="189">
        <v>2398</v>
      </c>
      <c r="BN488" s="191">
        <f t="shared" si="33"/>
        <v>1570334.9200000006</v>
      </c>
      <c r="BO488" s="246"/>
      <c r="BP488" s="149"/>
      <c r="BQ488" s="112" t="s">
        <v>383</v>
      </c>
      <c r="BR488" s="2"/>
    </row>
    <row r="489" spans="3:70" ht="15.75">
      <c r="C489" s="45"/>
      <c r="D489" s="45"/>
      <c r="E489" s="50"/>
      <c r="F489" s="50"/>
      <c r="G489" s="45"/>
      <c r="H489" s="45"/>
      <c r="I489" s="45"/>
      <c r="J489" s="54"/>
      <c r="K489" s="51"/>
      <c r="M489" s="54"/>
      <c r="N489" s="51"/>
      <c r="O489" s="54"/>
      <c r="P489" s="50"/>
      <c r="Q489" s="54"/>
      <c r="R489" s="173"/>
      <c r="S489" s="173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>
        <f>-BM489</f>
        <v>-926.5</v>
      </c>
      <c r="AP489" s="54"/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F489" s="174">
        <v>38976</v>
      </c>
      <c r="BG489" s="77" t="s">
        <v>361</v>
      </c>
      <c r="BH489" s="190">
        <f t="shared" si="31"/>
        <v>1325701.5600000008</v>
      </c>
      <c r="BI489" s="75">
        <f t="shared" si="31"/>
        <v>244633.35999999987</v>
      </c>
      <c r="BJ489" s="189"/>
      <c r="BK489" s="189"/>
      <c r="BL489" s="189"/>
      <c r="BM489" s="189">
        <v>926.5</v>
      </c>
      <c r="BN489" s="191">
        <f t="shared" si="33"/>
        <v>1569408.4200000006</v>
      </c>
      <c r="BO489" s="246"/>
      <c r="BP489" s="149">
        <v>1003</v>
      </c>
      <c r="BQ489" s="112" t="s">
        <v>345</v>
      </c>
      <c r="BR489" s="2"/>
    </row>
    <row r="490" spans="3:70" ht="15.75">
      <c r="C490" s="45"/>
      <c r="D490" s="45"/>
      <c r="E490" s="50"/>
      <c r="F490" s="50"/>
      <c r="G490" s="45"/>
      <c r="H490" s="45"/>
      <c r="I490" s="45"/>
      <c r="J490" s="54"/>
      <c r="K490" s="51"/>
      <c r="M490" s="54"/>
      <c r="N490" s="51"/>
      <c r="O490" s="54"/>
      <c r="P490" s="50"/>
      <c r="Q490" s="54"/>
      <c r="R490" s="173"/>
      <c r="S490" s="173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>
        <f>-BM490</f>
        <v>-208800</v>
      </c>
      <c r="AQ490" s="54"/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F490" s="174">
        <v>38976</v>
      </c>
      <c r="BG490" s="77" t="s">
        <v>35</v>
      </c>
      <c r="BH490" s="190">
        <f t="shared" si="31"/>
        <v>1325701.5600000008</v>
      </c>
      <c r="BI490" s="75">
        <f t="shared" si="31"/>
        <v>243706.85999999987</v>
      </c>
      <c r="BJ490" s="189"/>
      <c r="BK490" s="189"/>
      <c r="BL490" s="189"/>
      <c r="BM490" s="189">
        <v>208800</v>
      </c>
      <c r="BN490" s="191">
        <f t="shared" si="33"/>
        <v>1360608.4200000006</v>
      </c>
      <c r="BO490" s="246"/>
      <c r="BP490" s="149" t="s">
        <v>367</v>
      </c>
      <c r="BQ490" s="112" t="s">
        <v>369</v>
      </c>
      <c r="BR490" s="2"/>
    </row>
    <row r="491" spans="3:70" ht="15.75">
      <c r="C491" s="45"/>
      <c r="D491" s="45"/>
      <c r="E491" s="50"/>
      <c r="F491" s="50"/>
      <c r="G491" s="45"/>
      <c r="H491" s="45"/>
      <c r="I491" s="45"/>
      <c r="J491" s="54"/>
      <c r="K491" s="51"/>
      <c r="M491" s="54"/>
      <c r="N491" s="51"/>
      <c r="O491" s="54"/>
      <c r="P491" s="50"/>
      <c r="Q491" s="54"/>
      <c r="R491" s="173"/>
      <c r="S491" s="173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>
        <f>-BM491</f>
        <v>-2000</v>
      </c>
      <c r="AR491" s="54"/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F491" s="174">
        <v>38976</v>
      </c>
      <c r="BG491" s="77" t="s">
        <v>207</v>
      </c>
      <c r="BH491" s="190">
        <f t="shared" si="31"/>
        <v>1325701.5600000008</v>
      </c>
      <c r="BI491" s="75">
        <f t="shared" si="31"/>
        <v>34906.85999999987</v>
      </c>
      <c r="BJ491" s="189"/>
      <c r="BK491" s="189"/>
      <c r="BL491" s="189"/>
      <c r="BM491" s="189">
        <v>2000</v>
      </c>
      <c r="BN491" s="191">
        <f t="shared" si="33"/>
        <v>1358608.4200000006</v>
      </c>
      <c r="BO491" s="246"/>
      <c r="BP491" s="149" t="s">
        <v>367</v>
      </c>
      <c r="BQ491" s="112" t="s">
        <v>368</v>
      </c>
      <c r="BR491" s="2"/>
    </row>
    <row r="492" spans="3:70" ht="15.75">
      <c r="C492" s="45"/>
      <c r="D492" s="45"/>
      <c r="E492" s="50"/>
      <c r="F492" s="50"/>
      <c r="G492" s="45"/>
      <c r="H492" s="45"/>
      <c r="I492" s="45"/>
      <c r="J492" s="54"/>
      <c r="K492" s="51"/>
      <c r="M492" s="54"/>
      <c r="N492" s="51"/>
      <c r="O492" s="54"/>
      <c r="P492" s="50"/>
      <c r="Q492" s="54"/>
      <c r="R492" s="173"/>
      <c r="S492" s="173"/>
      <c r="T492" s="54"/>
      <c r="U492" s="54"/>
      <c r="V492" s="54"/>
      <c r="W492" s="54"/>
      <c r="X492" s="54"/>
      <c r="Y492" s="54"/>
      <c r="Z492" s="54"/>
      <c r="AA492" s="54">
        <f>-BM492</f>
        <v>-15741</v>
      </c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F492" s="174">
        <v>38976</v>
      </c>
      <c r="BG492" s="77" t="s">
        <v>225</v>
      </c>
      <c r="BH492" s="190">
        <f t="shared" si="31"/>
        <v>1325701.5600000008</v>
      </c>
      <c r="BI492" s="75">
        <f t="shared" si="31"/>
        <v>32906.85999999987</v>
      </c>
      <c r="BJ492" s="189"/>
      <c r="BK492" s="189"/>
      <c r="BL492" s="189"/>
      <c r="BM492" s="189">
        <v>15741</v>
      </c>
      <c r="BN492" s="191">
        <f t="shared" si="33"/>
        <v>1342867.4200000006</v>
      </c>
      <c r="BO492" s="246"/>
      <c r="BP492" s="149" t="s">
        <v>247</v>
      </c>
      <c r="BQ492" s="112" t="s">
        <v>226</v>
      </c>
      <c r="BR492" s="2"/>
    </row>
    <row r="493" spans="3:70" ht="15.75">
      <c r="C493" s="45"/>
      <c r="D493" s="45"/>
      <c r="E493" s="50"/>
      <c r="F493" s="50"/>
      <c r="G493" s="45"/>
      <c r="H493" s="45"/>
      <c r="I493" s="45"/>
      <c r="J493" s="54"/>
      <c r="K493" s="51"/>
      <c r="M493" s="54"/>
      <c r="N493" s="51"/>
      <c r="O493" s="54"/>
      <c r="P493" s="50"/>
      <c r="Q493" s="54"/>
      <c r="R493" s="173"/>
      <c r="S493" s="173"/>
      <c r="T493" s="54">
        <f>-BM493</f>
        <v>-18764.16</v>
      </c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F493" s="174">
        <v>38979</v>
      </c>
      <c r="BG493" s="77" t="s">
        <v>346</v>
      </c>
      <c r="BH493" s="190">
        <f t="shared" si="31"/>
        <v>1325701.5600000008</v>
      </c>
      <c r="BI493" s="75">
        <f t="shared" si="31"/>
        <v>17165.85999999987</v>
      </c>
      <c r="BJ493" s="189"/>
      <c r="BK493" s="189"/>
      <c r="BL493" s="189"/>
      <c r="BM493" s="189">
        <v>18764.16</v>
      </c>
      <c r="BN493" s="191">
        <f t="shared" si="33"/>
        <v>1324103.2600000007</v>
      </c>
      <c r="BO493" s="246"/>
      <c r="BP493" s="149"/>
      <c r="BQ493" s="112" t="s">
        <v>384</v>
      </c>
      <c r="BR493" s="2"/>
    </row>
    <row r="494" spans="3:70" ht="15.75">
      <c r="C494" s="45"/>
      <c r="D494" s="45"/>
      <c r="E494" s="50"/>
      <c r="F494" s="50"/>
      <c r="G494" s="45"/>
      <c r="H494" s="45"/>
      <c r="I494" s="45"/>
      <c r="J494" s="54"/>
      <c r="K494" s="51"/>
      <c r="M494" s="54"/>
      <c r="N494" s="51"/>
      <c r="O494" s="54"/>
      <c r="P494" s="50"/>
      <c r="Q494" s="54"/>
      <c r="R494" s="173"/>
      <c r="S494" s="173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F494" s="174">
        <v>38983</v>
      </c>
      <c r="BG494" s="193" t="s">
        <v>388</v>
      </c>
      <c r="BH494" s="190">
        <f t="shared" si="31"/>
        <v>1325701.5600000008</v>
      </c>
      <c r="BI494" s="75">
        <f t="shared" si="31"/>
        <v>-1598.3000000001302</v>
      </c>
      <c r="BJ494" s="189"/>
      <c r="BK494" s="189">
        <v>75</v>
      </c>
      <c r="BL494" s="189"/>
      <c r="BM494" s="189"/>
      <c r="BN494" s="191">
        <f t="shared" si="33"/>
        <v>1324178.2600000007</v>
      </c>
      <c r="BO494" s="246"/>
      <c r="BP494" s="149"/>
      <c r="BQ494" s="112"/>
      <c r="BR494" s="2"/>
    </row>
    <row r="495" spans="3:70" ht="15.75">
      <c r="C495" s="45"/>
      <c r="D495" s="45"/>
      <c r="E495" s="50"/>
      <c r="F495" s="50"/>
      <c r="G495" s="45"/>
      <c r="H495" s="45"/>
      <c r="I495" s="45"/>
      <c r="J495" s="54"/>
      <c r="K495" s="51"/>
      <c r="M495" s="54"/>
      <c r="N495" s="51"/>
      <c r="O495" s="54"/>
      <c r="P495" s="50"/>
      <c r="Q495" s="54"/>
      <c r="R495" s="173"/>
      <c r="S495" s="173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F495" s="174">
        <v>38983</v>
      </c>
      <c r="BG495" s="193" t="s">
        <v>219</v>
      </c>
      <c r="BH495" s="190">
        <f t="shared" si="31"/>
        <v>1325701.5600000008</v>
      </c>
      <c r="BI495" s="75">
        <f t="shared" si="31"/>
        <v>-1523.3000000001302</v>
      </c>
      <c r="BJ495" s="189"/>
      <c r="BK495" s="189">
        <v>104.6</v>
      </c>
      <c r="BL495" s="189"/>
      <c r="BM495" s="189"/>
      <c r="BN495" s="191">
        <f t="shared" si="33"/>
        <v>1324282.8600000008</v>
      </c>
      <c r="BO495" s="246"/>
      <c r="BP495" s="149"/>
      <c r="BQ495" s="112"/>
      <c r="BR495" s="2"/>
    </row>
    <row r="496" spans="3:70" ht="15.75">
      <c r="C496" s="45"/>
      <c r="D496" s="45"/>
      <c r="E496" s="50"/>
      <c r="F496" s="50"/>
      <c r="G496" s="45"/>
      <c r="H496" s="45"/>
      <c r="I496" s="45"/>
      <c r="J496" s="54"/>
      <c r="K496" s="51"/>
      <c r="M496" s="54"/>
      <c r="N496" s="51"/>
      <c r="O496" s="54"/>
      <c r="P496" s="50"/>
      <c r="Q496" s="54"/>
      <c r="R496" s="173"/>
      <c r="S496" s="173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>
        <f>-BM496</f>
        <v>-25080</v>
      </c>
      <c r="AP496" s="54"/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F496" s="174">
        <v>38989</v>
      </c>
      <c r="BG496" s="193" t="s">
        <v>359</v>
      </c>
      <c r="BH496" s="190">
        <f t="shared" si="31"/>
        <v>1325701.5600000008</v>
      </c>
      <c r="BI496" s="75">
        <f t="shared" si="31"/>
        <v>-1418.7000000001303</v>
      </c>
      <c r="BJ496" s="189"/>
      <c r="BK496" s="189"/>
      <c r="BL496" s="189"/>
      <c r="BM496" s="189">
        <v>25080</v>
      </c>
      <c r="BN496" s="191">
        <f t="shared" si="33"/>
        <v>1299202.8600000006</v>
      </c>
      <c r="BO496" s="246"/>
      <c r="BP496" s="149"/>
      <c r="BQ496" s="112"/>
      <c r="BR496" s="2"/>
    </row>
    <row r="497" spans="3:70" ht="15.75">
      <c r="C497" s="45"/>
      <c r="D497" s="45"/>
      <c r="E497" s="50"/>
      <c r="F497" s="50"/>
      <c r="G497" s="45"/>
      <c r="H497" s="45"/>
      <c r="I497" s="45"/>
      <c r="J497" s="54"/>
      <c r="K497" s="51"/>
      <c r="M497" s="54"/>
      <c r="N497" s="51"/>
      <c r="O497" s="54"/>
      <c r="P497" s="50"/>
      <c r="Q497" s="54"/>
      <c r="R497" s="173"/>
      <c r="S497" s="173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>
        <f>-BM497</f>
        <v>-97483.5</v>
      </c>
      <c r="AR497" s="54"/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F497" s="174">
        <v>38989</v>
      </c>
      <c r="BG497" s="193" t="s">
        <v>389</v>
      </c>
      <c r="BH497" s="190">
        <f t="shared" si="31"/>
        <v>1325701.5600000008</v>
      </c>
      <c r="BI497" s="75">
        <f t="shared" si="31"/>
        <v>-26498.700000000132</v>
      </c>
      <c r="BJ497" s="189"/>
      <c r="BK497" s="189"/>
      <c r="BL497" s="189"/>
      <c r="BM497" s="189">
        <v>97483.5</v>
      </c>
      <c r="BN497" s="191">
        <f t="shared" si="33"/>
        <v>1201719.3600000006</v>
      </c>
      <c r="BO497" s="246"/>
      <c r="BP497" s="149" t="s">
        <v>360</v>
      </c>
      <c r="BQ497" s="112" t="s">
        <v>345</v>
      </c>
      <c r="BR497" s="2"/>
    </row>
    <row r="498" spans="3:70" ht="15.75">
      <c r="C498" s="45"/>
      <c r="D498" s="45"/>
      <c r="E498" s="50"/>
      <c r="F498" s="50"/>
      <c r="G498" s="45"/>
      <c r="H498" s="45"/>
      <c r="I498" s="45"/>
      <c r="J498" s="54"/>
      <c r="K498" s="51"/>
      <c r="M498" s="54"/>
      <c r="N498" s="51"/>
      <c r="O498" s="54"/>
      <c r="P498" s="50"/>
      <c r="Q498" s="54"/>
      <c r="R498" s="173"/>
      <c r="S498" s="173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>
        <f>-BM498</f>
        <v>-2840.6</v>
      </c>
      <c r="AP498" s="54"/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F498" s="174">
        <v>39354</v>
      </c>
      <c r="BG498" s="193" t="s">
        <v>69</v>
      </c>
      <c r="BH498" s="190">
        <f t="shared" si="31"/>
        <v>1325701.5600000008</v>
      </c>
      <c r="BI498" s="75">
        <f t="shared" si="31"/>
        <v>-123982.20000000013</v>
      </c>
      <c r="BJ498" s="189"/>
      <c r="BK498" s="189"/>
      <c r="BL498" s="189"/>
      <c r="BM498" s="189">
        <v>2840.6</v>
      </c>
      <c r="BN498" s="191">
        <f t="shared" si="33"/>
        <v>1198878.7600000005</v>
      </c>
      <c r="BO498" s="246"/>
      <c r="BP498" s="149" t="s">
        <v>360</v>
      </c>
      <c r="BQ498" s="112" t="s">
        <v>345</v>
      </c>
      <c r="BR498" s="2"/>
    </row>
    <row r="499" spans="3:70" ht="15.75">
      <c r="C499" s="45"/>
      <c r="D499" s="45"/>
      <c r="E499" s="50"/>
      <c r="F499" s="50"/>
      <c r="G499" s="45"/>
      <c r="H499" s="45"/>
      <c r="I499" s="45"/>
      <c r="J499" s="54"/>
      <c r="K499" s="51"/>
      <c r="M499" s="54"/>
      <c r="N499" s="51"/>
      <c r="O499" s="54"/>
      <c r="P499" s="50"/>
      <c r="Q499" s="54"/>
      <c r="R499" s="173"/>
      <c r="S499" s="173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F499" s="174">
        <v>38989</v>
      </c>
      <c r="BG499" s="193" t="s">
        <v>243</v>
      </c>
      <c r="BH499" s="190">
        <f t="shared" si="31"/>
        <v>1325701.5600000008</v>
      </c>
      <c r="BI499" s="75">
        <f t="shared" si="31"/>
        <v>-126822.80000000013</v>
      </c>
      <c r="BJ499" s="189">
        <f>822.15/2</f>
        <v>411.07499999999999</v>
      </c>
      <c r="BK499" s="189">
        <f>822.15/2</f>
        <v>411.07499999999999</v>
      </c>
      <c r="BL499" s="189"/>
      <c r="BM499" s="189"/>
      <c r="BN499" s="191">
        <f t="shared" si="33"/>
        <v>1199700.9100000006</v>
      </c>
      <c r="BO499" s="246"/>
      <c r="BP499" s="149" t="s">
        <v>366</v>
      </c>
      <c r="BQ499" s="112" t="s">
        <v>368</v>
      </c>
      <c r="BR499" s="2"/>
    </row>
    <row r="500" spans="3:70" ht="15.75">
      <c r="C500" s="45"/>
      <c r="D500" s="45"/>
      <c r="E500" s="50"/>
      <c r="F500" s="50"/>
      <c r="G500" s="45"/>
      <c r="H500" s="45"/>
      <c r="I500" s="45"/>
      <c r="J500" s="54"/>
      <c r="K500" s="51"/>
      <c r="M500" s="54"/>
      <c r="N500" s="51"/>
      <c r="O500" s="54"/>
      <c r="P500" s="50"/>
      <c r="Q500" s="54"/>
      <c r="R500" s="173"/>
      <c r="S500" s="173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F500" s="174">
        <v>38990</v>
      </c>
      <c r="BG500" s="193" t="s">
        <v>219</v>
      </c>
      <c r="BH500" s="190">
        <f t="shared" si="31"/>
        <v>1326112.6350000007</v>
      </c>
      <c r="BI500" s="75">
        <f t="shared" si="31"/>
        <v>-126411.72500000014</v>
      </c>
      <c r="BJ500" s="189"/>
      <c r="BK500" s="189">
        <v>129</v>
      </c>
      <c r="BL500" s="189"/>
      <c r="BM500" s="189"/>
      <c r="BN500" s="191">
        <f t="shared" si="33"/>
        <v>1199829.9100000006</v>
      </c>
      <c r="BO500" s="246"/>
      <c r="BP500" s="149"/>
      <c r="BQ500" s="112"/>
      <c r="BR500" s="2"/>
    </row>
    <row r="501" spans="3:70" ht="15.75">
      <c r="C501" s="45"/>
      <c r="D501" s="45"/>
      <c r="E501" s="50"/>
      <c r="F501" s="50"/>
      <c r="G501" s="45"/>
      <c r="H501" s="45"/>
      <c r="I501" s="45"/>
      <c r="J501" s="54"/>
      <c r="K501" s="51"/>
      <c r="M501" s="54"/>
      <c r="N501" s="51"/>
      <c r="O501" s="54"/>
      <c r="P501" s="50"/>
      <c r="Q501" s="54"/>
      <c r="R501" s="173"/>
      <c r="S501" s="173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F501" s="174">
        <v>39008</v>
      </c>
      <c r="BG501" s="193" t="s">
        <v>219</v>
      </c>
      <c r="BH501" s="190">
        <f t="shared" si="31"/>
        <v>1326112.6350000007</v>
      </c>
      <c r="BI501" s="75">
        <f t="shared" si="31"/>
        <v>-126282.72500000014</v>
      </c>
      <c r="BJ501" s="189"/>
      <c r="BK501" s="189">
        <v>278.7</v>
      </c>
      <c r="BL501" s="189"/>
      <c r="BM501" s="189"/>
      <c r="BN501" s="191">
        <f t="shared" si="33"/>
        <v>1200108.6100000006</v>
      </c>
      <c r="BO501" s="246"/>
      <c r="BP501" s="149"/>
      <c r="BQ501" s="112"/>
      <c r="BR501" s="2"/>
    </row>
    <row r="502" spans="3:70" ht="15.75">
      <c r="C502" s="45"/>
      <c r="D502" s="45"/>
      <c r="E502" s="50"/>
      <c r="F502" s="50"/>
      <c r="G502" s="45"/>
      <c r="H502" s="45"/>
      <c r="I502" s="45"/>
      <c r="J502" s="54"/>
      <c r="K502" s="51"/>
      <c r="M502" s="54"/>
      <c r="N502" s="51"/>
      <c r="O502" s="54"/>
      <c r="P502" s="50"/>
      <c r="Q502" s="54"/>
      <c r="R502" s="173"/>
      <c r="S502" s="173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F502" s="174">
        <v>39008</v>
      </c>
      <c r="BG502" s="193" t="s">
        <v>48</v>
      </c>
      <c r="BH502" s="190">
        <f t="shared" si="31"/>
        <v>1326112.6350000007</v>
      </c>
      <c r="BI502" s="75">
        <f t="shared" si="31"/>
        <v>-126004.02500000014</v>
      </c>
      <c r="BJ502" s="189"/>
      <c r="BK502" s="189">
        <v>300</v>
      </c>
      <c r="BL502" s="189"/>
      <c r="BM502" s="189"/>
      <c r="BN502" s="191">
        <f t="shared" si="33"/>
        <v>1200408.6100000006</v>
      </c>
      <c r="BO502" s="246"/>
      <c r="BP502" s="149"/>
      <c r="BQ502" s="112"/>
      <c r="BR502" s="2"/>
    </row>
    <row r="503" spans="3:70" ht="15.75">
      <c r="C503" s="45"/>
      <c r="D503" s="45"/>
      <c r="E503" s="50"/>
      <c r="F503" s="50"/>
      <c r="G503" s="45"/>
      <c r="H503" s="45"/>
      <c r="I503" s="45"/>
      <c r="J503" s="54"/>
      <c r="K503" s="51"/>
      <c r="M503" s="54"/>
      <c r="N503" s="51"/>
      <c r="O503" s="54"/>
      <c r="P503" s="50"/>
      <c r="Q503" s="54"/>
      <c r="R503" s="173"/>
      <c r="S503" s="173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>
        <f>-BM503</f>
        <v>-1124.96</v>
      </c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F503" s="174">
        <v>39008</v>
      </c>
      <c r="BG503" s="193" t="s">
        <v>308</v>
      </c>
      <c r="BH503" s="190">
        <f t="shared" si="31"/>
        <v>1326112.6350000007</v>
      </c>
      <c r="BI503" s="75">
        <f t="shared" si="31"/>
        <v>-125704.02500000014</v>
      </c>
      <c r="BJ503" s="189"/>
      <c r="BK503" s="189"/>
      <c r="BL503" s="189"/>
      <c r="BM503" s="189">
        <v>1124.96</v>
      </c>
      <c r="BN503" s="191">
        <f t="shared" si="33"/>
        <v>1199283.6500000006</v>
      </c>
      <c r="BO503" s="246"/>
      <c r="BP503" s="149"/>
      <c r="BQ503" s="112"/>
      <c r="BR503" s="2"/>
    </row>
    <row r="504" spans="3:70" ht="15.75">
      <c r="C504" s="45"/>
      <c r="D504" s="45"/>
      <c r="E504" s="50"/>
      <c r="F504" s="50"/>
      <c r="G504" s="45"/>
      <c r="H504" s="45"/>
      <c r="I504" s="45"/>
      <c r="J504" s="54"/>
      <c r="K504" s="51"/>
      <c r="M504" s="54"/>
      <c r="N504" s="51"/>
      <c r="O504" s="54"/>
      <c r="P504" s="50"/>
      <c r="Q504" s="54"/>
      <c r="R504" s="173"/>
      <c r="S504" s="173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F504" s="174">
        <v>39376</v>
      </c>
      <c r="BG504" s="193" t="s">
        <v>415</v>
      </c>
      <c r="BH504" s="190">
        <f t="shared" si="31"/>
        <v>1326112.6350000007</v>
      </c>
      <c r="BI504" s="75">
        <f t="shared" si="31"/>
        <v>-126828.98500000015</v>
      </c>
      <c r="BJ504" s="189"/>
      <c r="BK504" s="189">
        <v>1250000</v>
      </c>
      <c r="BL504" s="189"/>
      <c r="BM504" s="189"/>
      <c r="BN504" s="191">
        <f t="shared" si="33"/>
        <v>2449283.6500000004</v>
      </c>
      <c r="BO504" s="246"/>
      <c r="BP504" s="149"/>
      <c r="BQ504" s="112" t="s">
        <v>299</v>
      </c>
      <c r="BR504" s="2"/>
    </row>
    <row r="505" spans="3:70" ht="15.75">
      <c r="C505" s="45"/>
      <c r="D505" s="45"/>
      <c r="E505" s="50"/>
      <c r="F505" s="50"/>
      <c r="G505" s="45"/>
      <c r="H505" s="45"/>
      <c r="I505" s="45"/>
      <c r="J505" s="54"/>
      <c r="K505" s="51"/>
      <c r="M505" s="54"/>
      <c r="N505" s="51"/>
      <c r="O505" s="54"/>
      <c r="P505" s="50"/>
      <c r="Q505" s="54"/>
      <c r="R505" s="173"/>
      <c r="S505" s="173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>
        <f>-BM505</f>
        <v>-48000</v>
      </c>
      <c r="AT505" s="54"/>
      <c r="AU505" s="54"/>
      <c r="AV505" s="54"/>
      <c r="AW505" s="54"/>
      <c r="AX505" s="54"/>
      <c r="AY505" s="54"/>
      <c r="AZ505" s="54"/>
      <c r="BA505" s="54"/>
      <c r="BB505" s="54"/>
      <c r="BF505" s="174">
        <v>39017</v>
      </c>
      <c r="BG505" s="193" t="s">
        <v>261</v>
      </c>
      <c r="BH505" s="190">
        <f t="shared" si="31"/>
        <v>1326112.6350000007</v>
      </c>
      <c r="BI505" s="75">
        <f t="shared" si="31"/>
        <v>1123171.0149999999</v>
      </c>
      <c r="BJ505" s="189"/>
      <c r="BK505" s="189"/>
      <c r="BL505" s="189"/>
      <c r="BM505" s="189">
        <v>48000</v>
      </c>
      <c r="BN505" s="191">
        <f t="shared" si="33"/>
        <v>2401283.6500000004</v>
      </c>
      <c r="BO505" s="246"/>
      <c r="BP505" s="149" t="s">
        <v>390</v>
      </c>
      <c r="BQ505" s="112" t="s">
        <v>391</v>
      </c>
      <c r="BR505" s="2"/>
    </row>
    <row r="506" spans="3:70" ht="15.75">
      <c r="C506" s="45"/>
      <c r="D506" s="45"/>
      <c r="E506" s="50"/>
      <c r="F506" s="50"/>
      <c r="G506" s="45"/>
      <c r="H506" s="45"/>
      <c r="I506" s="45"/>
      <c r="J506" s="54"/>
      <c r="K506" s="51"/>
      <c r="M506" s="54"/>
      <c r="N506" s="51"/>
      <c r="O506" s="54"/>
      <c r="P506" s="50"/>
      <c r="Q506" s="54"/>
      <c r="R506" s="173"/>
      <c r="S506" s="173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>
        <f>-BM506</f>
        <v>-2000</v>
      </c>
      <c r="AR506" s="54"/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F506" s="174">
        <v>39017</v>
      </c>
      <c r="BG506" s="193" t="s">
        <v>207</v>
      </c>
      <c r="BH506" s="190">
        <f t="shared" si="31"/>
        <v>1326112.6350000007</v>
      </c>
      <c r="BI506" s="75">
        <f t="shared" si="31"/>
        <v>1075171.0149999999</v>
      </c>
      <c r="BJ506" s="189"/>
      <c r="BK506" s="189"/>
      <c r="BL506" s="189"/>
      <c r="BM506" s="189">
        <v>2000</v>
      </c>
      <c r="BN506" s="191">
        <f t="shared" si="33"/>
        <v>2399283.6500000004</v>
      </c>
      <c r="BO506" s="246"/>
      <c r="BP506" s="149" t="s">
        <v>366</v>
      </c>
      <c r="BQ506" s="112" t="s">
        <v>368</v>
      </c>
      <c r="BR506" s="2"/>
    </row>
    <row r="507" spans="3:70" ht="15.75">
      <c r="C507" s="45"/>
      <c r="D507" s="45"/>
      <c r="E507" s="50"/>
      <c r="F507" s="50"/>
      <c r="G507" s="45"/>
      <c r="H507" s="45"/>
      <c r="I507" s="45"/>
      <c r="J507" s="54"/>
      <c r="K507" s="51"/>
      <c r="M507" s="54"/>
      <c r="N507" s="51"/>
      <c r="O507" s="54"/>
      <c r="P507" s="50"/>
      <c r="Q507" s="54"/>
      <c r="R507" s="173"/>
      <c r="S507" s="173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>
        <f>-BM507</f>
        <v>-6818</v>
      </c>
      <c r="AR507" s="54"/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F507" s="174">
        <v>39017</v>
      </c>
      <c r="BG507" s="193" t="s">
        <v>70</v>
      </c>
      <c r="BH507" s="190">
        <f t="shared" si="31"/>
        <v>1326112.6350000007</v>
      </c>
      <c r="BI507" s="75">
        <f t="shared" si="31"/>
        <v>1073171.0149999999</v>
      </c>
      <c r="BJ507" s="189"/>
      <c r="BK507" s="189"/>
      <c r="BL507" s="189"/>
      <c r="BM507" s="189">
        <v>6818</v>
      </c>
      <c r="BN507" s="191">
        <f t="shared" si="33"/>
        <v>2392465.6500000004</v>
      </c>
      <c r="BO507" s="246"/>
      <c r="BP507" s="149" t="s">
        <v>366</v>
      </c>
      <c r="BQ507" s="112" t="s">
        <v>368</v>
      </c>
      <c r="BR507" s="2"/>
    </row>
    <row r="508" spans="3:70" ht="15.75">
      <c r="C508" s="45"/>
      <c r="D508" s="45"/>
      <c r="E508" s="50"/>
      <c r="F508" s="50"/>
      <c r="G508" s="45"/>
      <c r="H508" s="45"/>
      <c r="I508" s="45"/>
      <c r="J508" s="54"/>
      <c r="K508" s="51"/>
      <c r="M508" s="54"/>
      <c r="N508" s="51"/>
      <c r="O508" s="54"/>
      <c r="P508" s="50"/>
      <c r="Q508" s="54"/>
      <c r="R508" s="173"/>
      <c r="S508" s="173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F508" s="174">
        <v>39020</v>
      </c>
      <c r="BG508" s="193" t="s">
        <v>264</v>
      </c>
      <c r="BH508" s="190">
        <f t="shared" si="31"/>
        <v>1326112.6350000007</v>
      </c>
      <c r="BI508" s="75">
        <f t="shared" si="31"/>
        <v>1066353.0149999999</v>
      </c>
      <c r="BJ508" s="189">
        <f>716.79/2</f>
        <v>358.39499999999998</v>
      </c>
      <c r="BK508" s="189">
        <f>716.79/2</f>
        <v>358.39499999999998</v>
      </c>
      <c r="BL508" s="189"/>
      <c r="BM508" s="189"/>
      <c r="BN508" s="191">
        <f t="shared" si="33"/>
        <v>2393182.4400000004</v>
      </c>
      <c r="BO508" s="246"/>
      <c r="BP508" s="149"/>
      <c r="BQ508" s="112"/>
      <c r="BR508" s="2"/>
    </row>
    <row r="509" spans="3:70" ht="15.75">
      <c r="C509" s="45"/>
      <c r="D509" s="45"/>
      <c r="E509" s="50"/>
      <c r="F509" s="50"/>
      <c r="G509" s="45"/>
      <c r="H509" s="45"/>
      <c r="I509" s="45"/>
      <c r="J509" s="54"/>
      <c r="K509" s="51"/>
      <c r="M509" s="54"/>
      <c r="N509" s="51"/>
      <c r="O509" s="54"/>
      <c r="P509" s="50"/>
      <c r="Q509" s="54"/>
      <c r="R509" s="173"/>
      <c r="S509" s="173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>
        <f>-BM509</f>
        <v>-54270</v>
      </c>
      <c r="AQ509" s="54"/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F509" s="174">
        <v>39030</v>
      </c>
      <c r="BG509" s="193" t="s">
        <v>35</v>
      </c>
      <c r="BH509" s="190">
        <f t="shared" si="31"/>
        <v>1326471.0300000007</v>
      </c>
      <c r="BI509" s="75">
        <f t="shared" si="31"/>
        <v>1066711.4099999999</v>
      </c>
      <c r="BJ509" s="189"/>
      <c r="BK509" s="189"/>
      <c r="BL509" s="189"/>
      <c r="BM509" s="189">
        <v>54270</v>
      </c>
      <c r="BN509" s="191">
        <f t="shared" si="33"/>
        <v>2338912.4400000004</v>
      </c>
      <c r="BO509" s="246"/>
      <c r="BP509" s="149" t="s">
        <v>367</v>
      </c>
      <c r="BQ509" s="112" t="s">
        <v>369</v>
      </c>
      <c r="BR509" s="2"/>
    </row>
    <row r="510" spans="3:70" ht="15.75">
      <c r="C510" s="45"/>
      <c r="D510" s="45"/>
      <c r="E510" s="50"/>
      <c r="F510" s="50"/>
      <c r="G510" s="45"/>
      <c r="H510" s="45"/>
      <c r="I510" s="45"/>
      <c r="J510" s="54"/>
      <c r="K510" s="51"/>
      <c r="M510" s="54"/>
      <c r="N510" s="51"/>
      <c r="O510" s="54"/>
      <c r="P510" s="50"/>
      <c r="Q510" s="54"/>
      <c r="R510" s="173"/>
      <c r="S510" s="173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>
        <f>-BM510</f>
        <v>-1065.0999999999999</v>
      </c>
      <c r="AS510" s="54"/>
      <c r="AT510" s="54"/>
      <c r="AU510" s="54"/>
      <c r="AV510" s="54"/>
      <c r="AW510" s="54"/>
      <c r="AX510" s="54"/>
      <c r="AY510" s="54"/>
      <c r="AZ510" s="54"/>
      <c r="BA510" s="54"/>
      <c r="BB510" s="54"/>
      <c r="BF510" s="174">
        <v>39030</v>
      </c>
      <c r="BG510" s="193" t="s">
        <v>291</v>
      </c>
      <c r="BH510" s="190">
        <f t="shared" si="31"/>
        <v>1326471.0300000007</v>
      </c>
      <c r="BI510" s="75">
        <f t="shared" si="31"/>
        <v>1012441.4099999999</v>
      </c>
      <c r="BJ510" s="189"/>
      <c r="BK510" s="189"/>
      <c r="BL510" s="189"/>
      <c r="BM510" s="189">
        <v>1065.0999999999999</v>
      </c>
      <c r="BN510" s="191">
        <f t="shared" si="33"/>
        <v>2337847.3400000003</v>
      </c>
      <c r="BO510" s="246"/>
      <c r="BP510" s="149" t="s">
        <v>393</v>
      </c>
      <c r="BQ510" s="112" t="s">
        <v>394</v>
      </c>
      <c r="BR510" s="2"/>
    </row>
    <row r="511" spans="3:70" ht="15.75">
      <c r="C511" s="45"/>
      <c r="D511" s="45"/>
      <c r="E511" s="50"/>
      <c r="F511" s="50"/>
      <c r="G511" s="45"/>
      <c r="H511" s="45"/>
      <c r="I511" s="45"/>
      <c r="J511" s="54"/>
      <c r="K511" s="51"/>
      <c r="M511" s="54"/>
      <c r="N511" s="51"/>
      <c r="O511" s="54"/>
      <c r="P511" s="50"/>
      <c r="Q511" s="54"/>
      <c r="R511" s="173"/>
      <c r="S511" s="173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>
        <f>-BM511</f>
        <v>-19399.5</v>
      </c>
      <c r="AR511" s="54"/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F511" s="174">
        <v>39030</v>
      </c>
      <c r="BG511" s="193" t="s">
        <v>389</v>
      </c>
      <c r="BH511" s="190">
        <f t="shared" si="31"/>
        <v>1326471.0300000007</v>
      </c>
      <c r="BI511" s="75">
        <f t="shared" si="31"/>
        <v>1011376.3099999999</v>
      </c>
      <c r="BJ511" s="189"/>
      <c r="BK511" s="189"/>
      <c r="BL511" s="189"/>
      <c r="BM511" s="189">
        <v>19399.5</v>
      </c>
      <c r="BN511" s="191">
        <f t="shared" si="33"/>
        <v>2318447.8400000008</v>
      </c>
      <c r="BO511" s="246"/>
      <c r="BP511" s="149" t="s">
        <v>366</v>
      </c>
      <c r="BQ511" s="112" t="s">
        <v>368</v>
      </c>
      <c r="BR511" s="2"/>
    </row>
    <row r="512" spans="3:70" ht="15.75">
      <c r="C512" s="45"/>
      <c r="D512" s="45"/>
      <c r="E512" s="50"/>
      <c r="F512" s="50"/>
      <c r="G512" s="45"/>
      <c r="H512" s="45"/>
      <c r="I512" s="45"/>
      <c r="J512" s="54"/>
      <c r="K512" s="51"/>
      <c r="M512" s="54"/>
      <c r="N512" s="51"/>
      <c r="O512" s="54"/>
      <c r="P512" s="50"/>
      <c r="Q512" s="54"/>
      <c r="R512" s="173"/>
      <c r="S512" s="173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F512" s="174">
        <v>39032</v>
      </c>
      <c r="BG512" s="193" t="s">
        <v>219</v>
      </c>
      <c r="BH512" s="190">
        <f t="shared" si="31"/>
        <v>1326471.0300000007</v>
      </c>
      <c r="BI512" s="75">
        <f t="shared" si="31"/>
        <v>991976.80999999994</v>
      </c>
      <c r="BJ512" s="189"/>
      <c r="BK512" s="189">
        <v>210</v>
      </c>
      <c r="BL512" s="189"/>
      <c r="BM512" s="189"/>
      <c r="BN512" s="191">
        <f t="shared" si="33"/>
        <v>2318657.8400000008</v>
      </c>
      <c r="BO512" s="246"/>
      <c r="BP512" s="149"/>
      <c r="BQ512" s="112"/>
      <c r="BR512" s="2"/>
    </row>
    <row r="513" spans="3:70" ht="15.75">
      <c r="C513" s="45"/>
      <c r="D513" s="45"/>
      <c r="E513" s="50"/>
      <c r="F513" s="50"/>
      <c r="G513" s="45"/>
      <c r="H513" s="45"/>
      <c r="I513" s="45"/>
      <c r="J513" s="54"/>
      <c r="K513" s="51"/>
      <c r="M513" s="54"/>
      <c r="N513" s="51"/>
      <c r="O513" s="54"/>
      <c r="P513" s="50"/>
      <c r="Q513" s="54"/>
      <c r="R513" s="173"/>
      <c r="S513" s="173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F513" s="174">
        <v>39032</v>
      </c>
      <c r="BG513" s="193" t="s">
        <v>262</v>
      </c>
      <c r="BH513" s="190">
        <f t="shared" si="31"/>
        <v>1326471.0300000007</v>
      </c>
      <c r="BI513" s="75">
        <f t="shared" si="31"/>
        <v>992186.80999999994</v>
      </c>
      <c r="BJ513" s="189">
        <v>7048.8</v>
      </c>
      <c r="BK513" s="189"/>
      <c r="BL513" s="189"/>
      <c r="BM513" s="189"/>
      <c r="BN513" s="191">
        <f t="shared" si="33"/>
        <v>2325706.6400000006</v>
      </c>
      <c r="BO513" s="246"/>
      <c r="BP513" s="149"/>
      <c r="BQ513" s="112"/>
      <c r="BR513" s="2"/>
    </row>
    <row r="514" spans="3:70" ht="15.75">
      <c r="C514" s="45"/>
      <c r="D514" s="45"/>
      <c r="E514" s="50"/>
      <c r="F514" s="50"/>
      <c r="G514" s="45"/>
      <c r="H514" s="45"/>
      <c r="I514" s="45"/>
      <c r="J514" s="54"/>
      <c r="K514" s="51"/>
      <c r="M514" s="54"/>
      <c r="N514" s="51"/>
      <c r="O514" s="54"/>
      <c r="P514" s="50"/>
      <c r="Q514" s="54"/>
      <c r="R514" s="173"/>
      <c r="S514" s="173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F514" s="174">
        <v>39032</v>
      </c>
      <c r="BG514" s="193" t="s">
        <v>27</v>
      </c>
      <c r="BH514" s="190">
        <f t="shared" si="31"/>
        <v>1333519.8300000008</v>
      </c>
      <c r="BI514" s="75">
        <f t="shared" si="31"/>
        <v>992186.80999999994</v>
      </c>
      <c r="BJ514" s="189">
        <v>15840</v>
      </c>
      <c r="BK514" s="189"/>
      <c r="BL514" s="189"/>
      <c r="BM514" s="189"/>
      <c r="BN514" s="191">
        <f t="shared" si="33"/>
        <v>2341546.6400000006</v>
      </c>
      <c r="BO514" s="246"/>
      <c r="BP514" s="149"/>
      <c r="BQ514" s="112"/>
      <c r="BR514" s="2"/>
    </row>
    <row r="515" spans="3:70" ht="15.75">
      <c r="C515" s="45"/>
      <c r="D515" s="45"/>
      <c r="E515" s="50"/>
      <c r="F515" s="50"/>
      <c r="G515" s="45"/>
      <c r="H515" s="45"/>
      <c r="I515" s="45"/>
      <c r="J515" s="54"/>
      <c r="K515" s="51"/>
      <c r="M515" s="54"/>
      <c r="N515" s="51"/>
      <c r="O515" s="54"/>
      <c r="P515" s="50"/>
      <c r="Q515" s="54"/>
      <c r="R515" s="173"/>
      <c r="S515" s="173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>
        <f>-BM515</f>
        <v>-4605.8</v>
      </c>
      <c r="AS515" s="54"/>
      <c r="AT515" s="54"/>
      <c r="AU515" s="54"/>
      <c r="AV515" s="54"/>
      <c r="AW515" s="54"/>
      <c r="AX515" s="54"/>
      <c r="AY515" s="54"/>
      <c r="AZ515" s="54"/>
      <c r="BA515" s="54"/>
      <c r="BB515" s="54"/>
      <c r="BF515" s="174">
        <v>39035</v>
      </c>
      <c r="BG515" s="193" t="s">
        <v>346</v>
      </c>
      <c r="BH515" s="190">
        <f t="shared" si="31"/>
        <v>1349359.8300000008</v>
      </c>
      <c r="BI515" s="75">
        <f t="shared" si="31"/>
        <v>992186.80999999994</v>
      </c>
      <c r="BJ515" s="189"/>
      <c r="BK515" s="189"/>
      <c r="BL515" s="189"/>
      <c r="BM515" s="189">
        <v>4605.8</v>
      </c>
      <c r="BN515" s="191">
        <f t="shared" si="33"/>
        <v>2336940.8400000008</v>
      </c>
      <c r="BO515" s="246"/>
      <c r="BP515" s="149" t="s">
        <v>393</v>
      </c>
      <c r="BQ515" s="112" t="s">
        <v>394</v>
      </c>
      <c r="BR515" s="2"/>
    </row>
    <row r="516" spans="3:70" ht="15.75">
      <c r="C516" s="45"/>
      <c r="D516" s="45"/>
      <c r="E516" s="50"/>
      <c r="F516" s="50"/>
      <c r="G516" s="45"/>
      <c r="H516" s="45"/>
      <c r="I516" s="45"/>
      <c r="J516" s="54"/>
      <c r="K516" s="51"/>
      <c r="M516" s="54"/>
      <c r="N516" s="51"/>
      <c r="O516" s="54"/>
      <c r="P516" s="50"/>
      <c r="Q516" s="54"/>
      <c r="R516" s="173"/>
      <c r="S516" s="173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>
        <f>-BM516</f>
        <v>-16950</v>
      </c>
      <c r="AR516" s="54"/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F516" s="174">
        <v>39038</v>
      </c>
      <c r="BG516" s="193" t="s">
        <v>182</v>
      </c>
      <c r="BH516" s="190">
        <f t="shared" si="31"/>
        <v>1349359.8300000008</v>
      </c>
      <c r="BI516" s="75">
        <f t="shared" si="31"/>
        <v>987581.00999999989</v>
      </c>
      <c r="BJ516" s="189"/>
      <c r="BK516" s="189"/>
      <c r="BL516" s="189"/>
      <c r="BM516" s="189">
        <v>16950</v>
      </c>
      <c r="BN516" s="191">
        <f t="shared" si="33"/>
        <v>2319990.8400000008</v>
      </c>
      <c r="BO516" s="246"/>
      <c r="BP516" s="149" t="s">
        <v>366</v>
      </c>
      <c r="BQ516" s="112" t="s">
        <v>368</v>
      </c>
      <c r="BR516" s="2"/>
    </row>
    <row r="517" spans="3:70" ht="15.75">
      <c r="C517" s="45"/>
      <c r="D517" s="45"/>
      <c r="E517" s="50"/>
      <c r="F517" s="50"/>
      <c r="G517" s="45"/>
      <c r="H517" s="45"/>
      <c r="I517" s="45"/>
      <c r="J517" s="54"/>
      <c r="K517" s="51"/>
      <c r="M517" s="54"/>
      <c r="N517" s="51"/>
      <c r="O517" s="54"/>
      <c r="P517" s="50"/>
      <c r="Q517" s="54"/>
      <c r="R517" s="173"/>
      <c r="S517" s="173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F517" s="174">
        <v>39039</v>
      </c>
      <c r="BG517" s="193" t="s">
        <v>396</v>
      </c>
      <c r="BH517" s="190">
        <f t="shared" si="31"/>
        <v>1349359.8300000008</v>
      </c>
      <c r="BI517" s="75">
        <f t="shared" si="31"/>
        <v>970631.00999999989</v>
      </c>
      <c r="BJ517" s="189">
        <v>139523.94</v>
      </c>
      <c r="BK517" s="189"/>
      <c r="BL517" s="189"/>
      <c r="BM517" s="189"/>
      <c r="BN517" s="191">
        <f t="shared" si="33"/>
        <v>2459514.7800000007</v>
      </c>
      <c r="BO517" s="246"/>
      <c r="BP517" s="149"/>
      <c r="BQ517" s="112"/>
      <c r="BR517" s="2"/>
    </row>
    <row r="518" spans="3:70" ht="15.75">
      <c r="C518" s="45"/>
      <c r="D518" s="45"/>
      <c r="E518" s="50"/>
      <c r="F518" s="50"/>
      <c r="G518" s="45"/>
      <c r="H518" s="45"/>
      <c r="I518" s="45"/>
      <c r="J518" s="54"/>
      <c r="K518" s="51"/>
      <c r="M518" s="54"/>
      <c r="N518" s="51"/>
      <c r="O518" s="54"/>
      <c r="P518" s="50"/>
      <c r="Q518" s="54"/>
      <c r="R518" s="173"/>
      <c r="S518" s="173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F518" s="174">
        <v>39039</v>
      </c>
      <c r="BG518" s="193" t="s">
        <v>27</v>
      </c>
      <c r="BH518" s="190">
        <f t="shared" si="31"/>
        <v>1488883.7700000007</v>
      </c>
      <c r="BI518" s="75">
        <f t="shared" si="31"/>
        <v>970631.00999999989</v>
      </c>
      <c r="BJ518" s="189">
        <v>5989.36</v>
      </c>
      <c r="BK518" s="189"/>
      <c r="BL518" s="189"/>
      <c r="BM518" s="189"/>
      <c r="BN518" s="191">
        <f t="shared" si="33"/>
        <v>2465504.1400000006</v>
      </c>
      <c r="BO518" s="246"/>
      <c r="BP518" s="149"/>
      <c r="BQ518" s="112"/>
      <c r="BR518" s="2"/>
    </row>
    <row r="519" spans="3:70" ht="15.75">
      <c r="C519" s="45"/>
      <c r="D519" s="45"/>
      <c r="E519" s="50"/>
      <c r="F519" s="50"/>
      <c r="G519" s="45"/>
      <c r="H519" s="45"/>
      <c r="I519" s="45"/>
      <c r="J519" s="54"/>
      <c r="K519" s="51"/>
      <c r="M519" s="54"/>
      <c r="N519" s="51"/>
      <c r="O519" s="54"/>
      <c r="P519" s="50"/>
      <c r="Q519" s="54"/>
      <c r="R519" s="173"/>
      <c r="S519" s="173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F519" s="174">
        <v>39039</v>
      </c>
      <c r="BG519" s="193" t="s">
        <v>190</v>
      </c>
      <c r="BH519" s="190">
        <f t="shared" si="31"/>
        <v>1494873.1300000008</v>
      </c>
      <c r="BI519" s="75">
        <f t="shared" si="31"/>
        <v>970631.00999999989</v>
      </c>
      <c r="BJ519" s="189">
        <v>51736.77</v>
      </c>
      <c r="BK519" s="189"/>
      <c r="BL519" s="189"/>
      <c r="BM519" s="189"/>
      <c r="BN519" s="191">
        <f t="shared" si="33"/>
        <v>2517240.9100000006</v>
      </c>
      <c r="BO519" s="246"/>
      <c r="BP519" s="149"/>
      <c r="BQ519" s="112"/>
      <c r="BR519" s="2"/>
    </row>
    <row r="520" spans="3:70" ht="15.75">
      <c r="C520" s="45"/>
      <c r="D520" s="45"/>
      <c r="E520" s="50"/>
      <c r="F520" s="50"/>
      <c r="G520" s="45"/>
      <c r="H520" s="45"/>
      <c r="I520" s="45"/>
      <c r="J520" s="54"/>
      <c r="K520" s="51"/>
      <c r="M520" s="54"/>
      <c r="N520" s="51"/>
      <c r="O520" s="54"/>
      <c r="P520" s="50"/>
      <c r="Q520" s="54"/>
      <c r="R520" s="173"/>
      <c r="S520" s="173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  <c r="AY520" s="54"/>
      <c r="AZ520" s="54"/>
      <c r="BA520" s="54"/>
      <c r="BB520" s="54"/>
      <c r="BF520" s="174">
        <v>39050</v>
      </c>
      <c r="BG520" s="193" t="s">
        <v>265</v>
      </c>
      <c r="BH520" s="190">
        <f t="shared" si="31"/>
        <v>1546609.9000000008</v>
      </c>
      <c r="BI520" s="75">
        <f t="shared" si="31"/>
        <v>970631.00999999989</v>
      </c>
      <c r="BJ520" s="189">
        <f>1194.78/2</f>
        <v>597.39</v>
      </c>
      <c r="BK520" s="189">
        <f>1194.78/2</f>
        <v>597.39</v>
      </c>
      <c r="BL520" s="189"/>
      <c r="BM520" s="189"/>
      <c r="BN520" s="191">
        <f t="shared" si="33"/>
        <v>2518435.6900000009</v>
      </c>
      <c r="BO520" s="246"/>
      <c r="BP520" s="149"/>
      <c r="BQ520" s="112"/>
      <c r="BR520" s="2"/>
    </row>
    <row r="521" spans="3:70" ht="15.75">
      <c r="C521" s="45"/>
      <c r="D521" s="45"/>
      <c r="E521" s="50"/>
      <c r="F521" s="50"/>
      <c r="G521" s="45"/>
      <c r="H521" s="45"/>
      <c r="I521" s="45"/>
      <c r="J521" s="54"/>
      <c r="K521" s="51"/>
      <c r="M521" s="54"/>
      <c r="N521" s="51"/>
      <c r="O521" s="54"/>
      <c r="P521" s="50"/>
      <c r="Q521" s="54"/>
      <c r="R521" s="173"/>
      <c r="S521" s="173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>
        <f>-BM521</f>
        <v>-22635</v>
      </c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  <c r="AY521" s="54"/>
      <c r="AZ521" s="54"/>
      <c r="BA521" s="54"/>
      <c r="BB521" s="54"/>
      <c r="BF521" s="174">
        <v>39058</v>
      </c>
      <c r="BG521" s="193" t="s">
        <v>324</v>
      </c>
      <c r="BH521" s="190">
        <f t="shared" si="31"/>
        <v>1547207.2900000007</v>
      </c>
      <c r="BI521" s="75">
        <f t="shared" si="31"/>
        <v>971228.39999999991</v>
      </c>
      <c r="BJ521" s="189"/>
      <c r="BK521" s="189"/>
      <c r="BL521" s="189"/>
      <c r="BM521" s="189">
        <v>22635</v>
      </c>
      <c r="BN521" s="191">
        <f t="shared" si="33"/>
        <v>2495800.6900000004</v>
      </c>
      <c r="BO521" s="246"/>
      <c r="BP521" s="149" t="s">
        <v>271</v>
      </c>
      <c r="BQ521" s="112" t="s">
        <v>325</v>
      </c>
      <c r="BR521" s="2"/>
    </row>
    <row r="522" spans="3:70" ht="15.75">
      <c r="C522" s="45"/>
      <c r="D522" s="45"/>
      <c r="E522" s="50"/>
      <c r="F522" s="50"/>
      <c r="G522" s="45"/>
      <c r="H522" s="45"/>
      <c r="I522" s="45"/>
      <c r="J522" s="54"/>
      <c r="K522" s="51"/>
      <c r="M522" s="54"/>
      <c r="N522" s="51"/>
      <c r="O522" s="54"/>
      <c r="P522" s="50"/>
      <c r="Q522" s="54"/>
      <c r="R522" s="173"/>
      <c r="S522" s="173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  <c r="AY522" s="54"/>
      <c r="AZ522" s="54"/>
      <c r="BA522" s="54"/>
      <c r="BB522" s="54"/>
      <c r="BF522" s="174">
        <v>39059</v>
      </c>
      <c r="BG522" s="193" t="s">
        <v>219</v>
      </c>
      <c r="BH522" s="190">
        <f t="shared" ref="BH522:BI640" si="34">SUM(BH521+BJ521-BL521)</f>
        <v>1547207.2900000007</v>
      </c>
      <c r="BI522" s="75">
        <f t="shared" si="34"/>
        <v>948593.39999999991</v>
      </c>
      <c r="BJ522" s="189"/>
      <c r="BK522" s="189">
        <v>44.8</v>
      </c>
      <c r="BL522" s="189"/>
      <c r="BM522" s="189"/>
      <c r="BN522" s="191">
        <f t="shared" si="33"/>
        <v>2495845.4900000002</v>
      </c>
      <c r="BO522" s="246"/>
      <c r="BP522" s="149"/>
      <c r="BQ522" s="112"/>
      <c r="BR522" s="2"/>
    </row>
    <row r="523" spans="3:70" ht="15.75">
      <c r="C523" s="45"/>
      <c r="D523" s="45"/>
      <c r="E523" s="50"/>
      <c r="F523" s="50"/>
      <c r="G523" s="45"/>
      <c r="H523" s="45"/>
      <c r="I523" s="45"/>
      <c r="J523" s="54"/>
      <c r="K523" s="51"/>
      <c r="M523" s="54"/>
      <c r="N523" s="51"/>
      <c r="O523" s="54"/>
      <c r="P523" s="50"/>
      <c r="Q523" s="54"/>
      <c r="R523" s="173"/>
      <c r="S523" s="173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  <c r="AY523" s="54"/>
      <c r="AZ523" s="54"/>
      <c r="BA523" s="54"/>
      <c r="BB523" s="54"/>
      <c r="BF523" s="174">
        <v>39059</v>
      </c>
      <c r="BG523" s="193" t="s">
        <v>397</v>
      </c>
      <c r="BH523" s="190">
        <f t="shared" si="34"/>
        <v>1547207.2900000007</v>
      </c>
      <c r="BI523" s="75">
        <f t="shared" si="34"/>
        <v>948638.2</v>
      </c>
      <c r="BJ523" s="189"/>
      <c r="BK523" s="189">
        <v>4314.8</v>
      </c>
      <c r="BL523" s="189"/>
      <c r="BM523" s="189"/>
      <c r="BN523" s="191">
        <f t="shared" si="33"/>
        <v>2500160.2900000005</v>
      </c>
      <c r="BO523" s="246"/>
      <c r="BP523" s="149"/>
      <c r="BQ523" s="112"/>
      <c r="BR523" s="2"/>
    </row>
    <row r="524" spans="3:70" ht="15.75">
      <c r="C524" s="45"/>
      <c r="D524" s="45"/>
      <c r="E524" s="50"/>
      <c r="F524" s="50"/>
      <c r="G524" s="45"/>
      <c r="H524" s="45"/>
      <c r="I524" s="45"/>
      <c r="J524" s="54"/>
      <c r="K524" s="51"/>
      <c r="M524" s="54"/>
      <c r="N524" s="51"/>
      <c r="O524" s="54"/>
      <c r="P524" s="50"/>
      <c r="Q524" s="54"/>
      <c r="R524" s="173"/>
      <c r="S524" s="173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  <c r="AY524" s="54"/>
      <c r="AZ524" s="54"/>
      <c r="BA524" s="54"/>
      <c r="BB524" s="54"/>
      <c r="BF524" s="174">
        <v>39059</v>
      </c>
      <c r="BG524" s="193" t="s">
        <v>193</v>
      </c>
      <c r="BH524" s="190">
        <f t="shared" si="34"/>
        <v>1547207.2900000007</v>
      </c>
      <c r="BI524" s="75">
        <f t="shared" si="34"/>
        <v>952953</v>
      </c>
      <c r="BJ524" s="189">
        <v>7611.12</v>
      </c>
      <c r="BK524" s="189"/>
      <c r="BL524" s="189"/>
      <c r="BM524" s="189"/>
      <c r="BN524" s="191">
        <f t="shared" si="33"/>
        <v>2507771.4100000011</v>
      </c>
      <c r="BO524" s="246"/>
      <c r="BP524" s="149"/>
      <c r="BQ524" s="112"/>
      <c r="BR524" s="2"/>
    </row>
    <row r="525" spans="3:70" ht="31.5">
      <c r="C525" s="45"/>
      <c r="D525" s="45"/>
      <c r="E525" s="50"/>
      <c r="F525" s="50"/>
      <c r="G525" s="45"/>
      <c r="H525" s="45"/>
      <c r="I525" s="45"/>
      <c r="J525" s="54"/>
      <c r="K525" s="51"/>
      <c r="M525" s="54"/>
      <c r="N525" s="51"/>
      <c r="O525" s="54"/>
      <c r="P525" s="50"/>
      <c r="Q525" s="54"/>
      <c r="R525" s="173"/>
      <c r="S525" s="173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>
        <f>-BM525</f>
        <v>-12069.59</v>
      </c>
      <c r="AP525" s="54"/>
      <c r="AQ525" s="54"/>
      <c r="AR525" s="54"/>
      <c r="AS525" s="54"/>
      <c r="AT525" s="54"/>
      <c r="AU525" s="54"/>
      <c r="AV525" s="54"/>
      <c r="AW525" s="54"/>
      <c r="AX525" s="54"/>
      <c r="AY525" s="54"/>
      <c r="AZ525" s="54"/>
      <c r="BA525" s="54"/>
      <c r="BB525" s="54"/>
      <c r="BF525" s="174">
        <v>39063</v>
      </c>
      <c r="BG525" s="193" t="s">
        <v>339</v>
      </c>
      <c r="BH525" s="190">
        <f t="shared" si="34"/>
        <v>1554818.4100000008</v>
      </c>
      <c r="BI525" s="75">
        <f t="shared" si="34"/>
        <v>952953</v>
      </c>
      <c r="BJ525" s="189"/>
      <c r="BK525" s="189"/>
      <c r="BL525" s="189"/>
      <c r="BM525" s="189">
        <v>12069.59</v>
      </c>
      <c r="BN525" s="191">
        <f t="shared" si="33"/>
        <v>2495701.8200000012</v>
      </c>
      <c r="BO525" s="246"/>
      <c r="BP525" s="149">
        <v>1003</v>
      </c>
      <c r="BQ525" s="112" t="s">
        <v>345</v>
      </c>
      <c r="BR525" s="2"/>
    </row>
    <row r="526" spans="3:70" ht="15.75">
      <c r="C526" s="45"/>
      <c r="D526" s="45"/>
      <c r="E526" s="50"/>
      <c r="F526" s="50"/>
      <c r="G526" s="45"/>
      <c r="H526" s="45"/>
      <c r="I526" s="45"/>
      <c r="J526" s="54"/>
      <c r="K526" s="51"/>
      <c r="M526" s="54"/>
      <c r="N526" s="51"/>
      <c r="O526" s="54"/>
      <c r="P526" s="50"/>
      <c r="Q526" s="54"/>
      <c r="R526" s="173"/>
      <c r="S526" s="173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>
        <f>-BM526</f>
        <v>-1171.8399999999999</v>
      </c>
      <c r="AU526" s="54"/>
      <c r="AV526" s="54"/>
      <c r="AW526" s="54"/>
      <c r="AX526" s="54"/>
      <c r="AY526" s="54"/>
      <c r="AZ526" s="54"/>
      <c r="BA526" s="54"/>
      <c r="BB526" s="54"/>
      <c r="BF526" s="174">
        <v>39067</v>
      </c>
      <c r="BG526" s="193" t="s">
        <v>182</v>
      </c>
      <c r="BH526" s="190">
        <f t="shared" si="34"/>
        <v>1554818.4100000008</v>
      </c>
      <c r="BI526" s="75">
        <f t="shared" si="34"/>
        <v>940883.41</v>
      </c>
      <c r="BJ526" s="189"/>
      <c r="BK526" s="189"/>
      <c r="BL526" s="189"/>
      <c r="BM526" s="189">
        <v>1171.8399999999999</v>
      </c>
      <c r="BN526" s="191">
        <f t="shared" si="33"/>
        <v>2494529.9800000009</v>
      </c>
      <c r="BO526" s="246"/>
      <c r="BP526" s="149" t="s">
        <v>398</v>
      </c>
      <c r="BQ526" s="112" t="s">
        <v>401</v>
      </c>
      <c r="BR526" s="2"/>
    </row>
    <row r="527" spans="3:70" ht="15.75">
      <c r="C527" s="45"/>
      <c r="D527" s="45"/>
      <c r="E527" s="50"/>
      <c r="F527" s="50"/>
      <c r="G527" s="45"/>
      <c r="H527" s="45"/>
      <c r="I527" s="45"/>
      <c r="J527" s="54"/>
      <c r="K527" s="51"/>
      <c r="M527" s="54"/>
      <c r="N527" s="51"/>
      <c r="O527" s="54"/>
      <c r="P527" s="50"/>
      <c r="Q527" s="54"/>
      <c r="R527" s="173"/>
      <c r="S527" s="173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>
        <f>-BM527</f>
        <v>-12987</v>
      </c>
      <c r="AU527" s="54"/>
      <c r="AV527" s="54"/>
      <c r="AW527" s="54"/>
      <c r="AX527" s="54"/>
      <c r="AY527" s="54"/>
      <c r="AZ527" s="54"/>
      <c r="BA527" s="54"/>
      <c r="BB527" s="54"/>
      <c r="BF527" s="174">
        <v>39067</v>
      </c>
      <c r="BG527" s="193" t="s">
        <v>389</v>
      </c>
      <c r="BH527" s="190">
        <f t="shared" si="34"/>
        <v>1554818.4100000008</v>
      </c>
      <c r="BI527" s="75">
        <f t="shared" si="34"/>
        <v>939711.57000000007</v>
      </c>
      <c r="BJ527" s="189"/>
      <c r="BK527" s="189"/>
      <c r="BL527" s="189"/>
      <c r="BM527" s="189">
        <v>12987</v>
      </c>
      <c r="BN527" s="191">
        <f t="shared" si="33"/>
        <v>2481542.9800000009</v>
      </c>
      <c r="BO527" s="246"/>
      <c r="BP527" s="149" t="s">
        <v>398</v>
      </c>
      <c r="BQ527" s="112" t="s">
        <v>401</v>
      </c>
      <c r="BR527" s="2"/>
    </row>
    <row r="528" spans="3:70" ht="15.75">
      <c r="C528" s="45"/>
      <c r="D528" s="45"/>
      <c r="E528" s="50"/>
      <c r="F528" s="50"/>
      <c r="G528" s="45"/>
      <c r="H528" s="45"/>
      <c r="I528" s="45"/>
      <c r="J528" s="54"/>
      <c r="K528" s="51"/>
      <c r="M528" s="54"/>
      <c r="N528" s="51"/>
      <c r="O528" s="54"/>
      <c r="P528" s="50"/>
      <c r="Q528" s="54"/>
      <c r="R528" s="173"/>
      <c r="S528" s="173"/>
      <c r="T528" s="54">
        <f>-BM528</f>
        <v>-95</v>
      </c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  <c r="AY528" s="54"/>
      <c r="AZ528" s="54"/>
      <c r="BA528" s="54"/>
      <c r="BB528" s="54"/>
      <c r="BF528" s="174">
        <v>39072</v>
      </c>
      <c r="BG528" s="193" t="s">
        <v>342</v>
      </c>
      <c r="BH528" s="190">
        <f t="shared" si="34"/>
        <v>1554818.4100000008</v>
      </c>
      <c r="BI528" s="75">
        <f t="shared" si="34"/>
        <v>926724.57000000007</v>
      </c>
      <c r="BJ528" s="189"/>
      <c r="BK528" s="189"/>
      <c r="BL528" s="189"/>
      <c r="BM528" s="189">
        <v>95</v>
      </c>
      <c r="BN528" s="191">
        <f t="shared" si="33"/>
        <v>2481447.9800000009</v>
      </c>
      <c r="BO528" s="246"/>
      <c r="BP528" s="149"/>
      <c r="BQ528" s="112" t="s">
        <v>333</v>
      </c>
      <c r="BR528" s="2"/>
    </row>
    <row r="529" spans="3:70" ht="15.75">
      <c r="C529" s="45"/>
      <c r="D529" s="45"/>
      <c r="E529" s="50"/>
      <c r="F529" s="50"/>
      <c r="G529" s="45"/>
      <c r="H529" s="45"/>
      <c r="I529" s="45"/>
      <c r="J529" s="54"/>
      <c r="K529" s="51"/>
      <c r="M529" s="54"/>
      <c r="N529" s="51"/>
      <c r="O529" s="54"/>
      <c r="P529" s="50"/>
      <c r="Q529" s="54"/>
      <c r="R529" s="173"/>
      <c r="S529" s="173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  <c r="AY529" s="54"/>
      <c r="AZ529" s="54"/>
      <c r="BA529" s="54"/>
      <c r="BB529" s="54"/>
      <c r="BF529" s="174">
        <v>39081</v>
      </c>
      <c r="BG529" s="193" t="s">
        <v>267</v>
      </c>
      <c r="BH529" s="190">
        <f t="shared" si="34"/>
        <v>1554818.4100000008</v>
      </c>
      <c r="BI529" s="75">
        <f t="shared" si="34"/>
        <v>926629.57000000007</v>
      </c>
      <c r="BJ529" s="189">
        <f>1302.97/2</f>
        <v>651.48500000000001</v>
      </c>
      <c r="BK529" s="189">
        <f>1302.97/2</f>
        <v>651.48500000000001</v>
      </c>
      <c r="BL529" s="189"/>
      <c r="BM529" s="189"/>
      <c r="BN529" s="191">
        <f t="shared" si="33"/>
        <v>2482750.9500000007</v>
      </c>
      <c r="BO529" s="246"/>
      <c r="BP529" s="149"/>
      <c r="BQ529" s="112"/>
      <c r="BR529" s="2"/>
    </row>
    <row r="530" spans="3:70" ht="15.75">
      <c r="C530" s="45"/>
      <c r="D530" s="45"/>
      <c r="E530" s="50"/>
      <c r="F530" s="50"/>
      <c r="G530" s="45"/>
      <c r="H530" s="45"/>
      <c r="I530" s="45"/>
      <c r="J530" s="54"/>
      <c r="K530" s="51"/>
      <c r="M530" s="54"/>
      <c r="N530" s="51"/>
      <c r="O530" s="54"/>
      <c r="P530" s="50"/>
      <c r="Q530" s="54"/>
      <c r="R530" s="173"/>
      <c r="S530" s="173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  <c r="AY530" s="54"/>
      <c r="AZ530" s="54"/>
      <c r="BA530" s="54"/>
      <c r="BB530" s="54"/>
      <c r="BF530" s="174">
        <v>39084</v>
      </c>
      <c r="BG530" s="193" t="s">
        <v>219</v>
      </c>
      <c r="BH530" s="190">
        <f t="shared" si="34"/>
        <v>1555469.8950000009</v>
      </c>
      <c r="BI530" s="75">
        <f t="shared" si="34"/>
        <v>927281.05500000005</v>
      </c>
      <c r="BJ530" s="189"/>
      <c r="BK530" s="189">
        <v>51</v>
      </c>
      <c r="BL530" s="189"/>
      <c r="BM530" s="189"/>
      <c r="BN530" s="191">
        <f t="shared" si="33"/>
        <v>2482801.9500000011</v>
      </c>
      <c r="BO530" s="246"/>
      <c r="BP530" s="149"/>
      <c r="BQ530" s="112"/>
      <c r="BR530" s="2"/>
    </row>
    <row r="531" spans="3:70" ht="15.75">
      <c r="C531" s="45"/>
      <c r="D531" s="45"/>
      <c r="E531" s="50"/>
      <c r="F531" s="50"/>
      <c r="G531" s="45"/>
      <c r="H531" s="45"/>
      <c r="I531" s="45"/>
      <c r="J531" s="54"/>
      <c r="K531" s="51"/>
      <c r="M531" s="54"/>
      <c r="N531" s="51"/>
      <c r="O531" s="54"/>
      <c r="P531" s="50"/>
      <c r="Q531" s="54"/>
      <c r="R531" s="173"/>
      <c r="S531" s="173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>
        <f>-BM531</f>
        <v>-28574</v>
      </c>
      <c r="AQ531" s="54"/>
      <c r="AR531" s="54"/>
      <c r="AS531" s="54"/>
      <c r="AT531" s="54"/>
      <c r="AU531" s="54"/>
      <c r="AV531" s="54"/>
      <c r="AW531" s="54"/>
      <c r="AX531" s="54"/>
      <c r="AY531" s="54"/>
      <c r="AZ531" s="54"/>
      <c r="BA531" s="54"/>
      <c r="BB531" s="54"/>
      <c r="BF531" s="174">
        <v>39085</v>
      </c>
      <c r="BG531" s="193" t="s">
        <v>35</v>
      </c>
      <c r="BH531" s="190">
        <f t="shared" si="34"/>
        <v>1555469.8950000009</v>
      </c>
      <c r="BI531" s="75">
        <f t="shared" si="34"/>
        <v>927332.05500000005</v>
      </c>
      <c r="BJ531" s="189"/>
      <c r="BK531" s="189"/>
      <c r="BL531" s="189"/>
      <c r="BM531" s="189">
        <v>28574</v>
      </c>
      <c r="BN531" s="191">
        <f t="shared" si="33"/>
        <v>2454227.9500000011</v>
      </c>
      <c r="BO531" s="246"/>
      <c r="BP531" s="149" t="s">
        <v>367</v>
      </c>
      <c r="BQ531" s="112" t="s">
        <v>369</v>
      </c>
      <c r="BR531" s="2"/>
    </row>
    <row r="532" spans="3:70" ht="15.75">
      <c r="C532" s="45"/>
      <c r="D532" s="45"/>
      <c r="E532" s="50"/>
      <c r="F532" s="50"/>
      <c r="G532" s="45"/>
      <c r="H532" s="45"/>
      <c r="I532" s="45"/>
      <c r="J532" s="54"/>
      <c r="K532" s="51"/>
      <c r="M532" s="54"/>
      <c r="N532" s="51"/>
      <c r="O532" s="54"/>
      <c r="P532" s="50"/>
      <c r="Q532" s="54"/>
      <c r="R532" s="173"/>
      <c r="S532" s="173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>
        <f>-BM532</f>
        <v>-29530</v>
      </c>
      <c r="AU532" s="54"/>
      <c r="AV532" s="54"/>
      <c r="AW532" s="54"/>
      <c r="AX532" s="54"/>
      <c r="AY532" s="54"/>
      <c r="AZ532" s="54"/>
      <c r="BA532" s="54"/>
      <c r="BB532" s="54"/>
      <c r="BF532" s="174">
        <v>39085</v>
      </c>
      <c r="BG532" s="193" t="s">
        <v>389</v>
      </c>
      <c r="BH532" s="190">
        <f t="shared" si="34"/>
        <v>1555469.8950000009</v>
      </c>
      <c r="BI532" s="75">
        <f t="shared" si="34"/>
        <v>898758.05500000005</v>
      </c>
      <c r="BJ532" s="189"/>
      <c r="BK532" s="189"/>
      <c r="BL532" s="189"/>
      <c r="BM532" s="189">
        <v>29530</v>
      </c>
      <c r="BN532" s="191">
        <f t="shared" si="33"/>
        <v>2424697.9500000011</v>
      </c>
      <c r="BO532" s="246"/>
      <c r="BP532" s="149" t="s">
        <v>398</v>
      </c>
      <c r="BQ532" s="112" t="s">
        <v>402</v>
      </c>
      <c r="BR532" s="2"/>
    </row>
    <row r="533" spans="3:70" ht="15.75">
      <c r="C533" s="45"/>
      <c r="D533" s="45"/>
      <c r="E533" s="50"/>
      <c r="F533" s="50"/>
      <c r="G533" s="45"/>
      <c r="H533" s="45"/>
      <c r="I533" s="45"/>
      <c r="J533" s="54"/>
      <c r="K533" s="51"/>
      <c r="M533" s="54"/>
      <c r="N533" s="51"/>
      <c r="O533" s="54"/>
      <c r="P533" s="50"/>
      <c r="Q533" s="54"/>
      <c r="R533" s="173"/>
      <c r="S533" s="173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  <c r="AY533" s="54"/>
      <c r="AZ533" s="54"/>
      <c r="BA533" s="54"/>
      <c r="BB533" s="54"/>
      <c r="BF533" s="174">
        <v>39102</v>
      </c>
      <c r="BG533" s="193" t="s">
        <v>219</v>
      </c>
      <c r="BH533" s="190">
        <f t="shared" si="34"/>
        <v>1555469.8950000009</v>
      </c>
      <c r="BI533" s="75">
        <f t="shared" si="34"/>
        <v>869228.05500000005</v>
      </c>
      <c r="BJ533" s="189"/>
      <c r="BK533" s="189">
        <v>262.5</v>
      </c>
      <c r="BL533" s="189"/>
      <c r="BM533" s="189"/>
      <c r="BN533" s="191">
        <f t="shared" si="33"/>
        <v>2424960.4500000011</v>
      </c>
      <c r="BO533" s="246"/>
      <c r="BP533" s="149"/>
      <c r="BQ533" s="112"/>
      <c r="BR533" s="2"/>
    </row>
    <row r="534" spans="3:70" ht="15.75">
      <c r="C534" s="45"/>
      <c r="D534" s="45"/>
      <c r="E534" s="50"/>
      <c r="F534" s="50"/>
      <c r="G534" s="45"/>
      <c r="H534" s="45"/>
      <c r="I534" s="45"/>
      <c r="J534" s="54"/>
      <c r="K534" s="51"/>
      <c r="M534" s="54"/>
      <c r="N534" s="51"/>
      <c r="O534" s="54"/>
      <c r="P534" s="50"/>
      <c r="Q534" s="54"/>
      <c r="R534" s="173"/>
      <c r="S534" s="173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  <c r="AY534" s="54"/>
      <c r="AZ534" s="54"/>
      <c r="BA534" s="54"/>
      <c r="BB534" s="54"/>
      <c r="BF534" s="174">
        <v>39109</v>
      </c>
      <c r="BG534" s="193" t="s">
        <v>48</v>
      </c>
      <c r="BH534" s="190">
        <f t="shared" si="34"/>
        <v>1555469.8950000009</v>
      </c>
      <c r="BI534" s="75">
        <f t="shared" si="34"/>
        <v>869490.55500000005</v>
      </c>
      <c r="BJ534" s="189"/>
      <c r="BK534" s="189">
        <v>1000</v>
      </c>
      <c r="BL534" s="189"/>
      <c r="BM534" s="189"/>
      <c r="BN534" s="191">
        <f t="shared" si="33"/>
        <v>2425960.4500000011</v>
      </c>
      <c r="BO534" s="246"/>
      <c r="BP534" s="149"/>
      <c r="BQ534" s="112"/>
      <c r="BR534" s="2"/>
    </row>
    <row r="535" spans="3:70" ht="15.75">
      <c r="C535" s="45"/>
      <c r="D535" s="45"/>
      <c r="E535" s="50"/>
      <c r="F535" s="50"/>
      <c r="G535" s="45"/>
      <c r="H535" s="45"/>
      <c r="I535" s="45"/>
      <c r="J535" s="54"/>
      <c r="K535" s="51"/>
      <c r="M535" s="54"/>
      <c r="N535" s="51"/>
      <c r="O535" s="54"/>
      <c r="P535" s="50"/>
      <c r="Q535" s="54"/>
      <c r="R535" s="173"/>
      <c r="S535" s="173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  <c r="AY535" s="54"/>
      <c r="AZ535" s="54"/>
      <c r="BA535" s="54"/>
      <c r="BB535" s="54"/>
      <c r="BF535" s="174">
        <v>39112</v>
      </c>
      <c r="BG535" s="193" t="s">
        <v>274</v>
      </c>
      <c r="BH535" s="190">
        <f t="shared" si="34"/>
        <v>1555469.8950000009</v>
      </c>
      <c r="BI535" s="75">
        <f t="shared" si="34"/>
        <v>870490.55500000005</v>
      </c>
      <c r="BJ535" s="189">
        <f>1219.22/2</f>
        <v>609.61</v>
      </c>
      <c r="BK535" s="189">
        <f>1219.22/2</f>
        <v>609.61</v>
      </c>
      <c r="BL535" s="189"/>
      <c r="BM535" s="189"/>
      <c r="BN535" s="191">
        <f t="shared" si="33"/>
        <v>2427179.6700000009</v>
      </c>
      <c r="BO535" s="246"/>
      <c r="BP535" s="149"/>
      <c r="BQ535" s="112"/>
      <c r="BR535" s="2"/>
    </row>
    <row r="536" spans="3:70" ht="15.75">
      <c r="C536" s="45"/>
      <c r="D536" s="45"/>
      <c r="E536" s="50"/>
      <c r="F536" s="50"/>
      <c r="G536" s="45"/>
      <c r="H536" s="45"/>
      <c r="I536" s="45"/>
      <c r="J536" s="54"/>
      <c r="K536" s="51"/>
      <c r="M536" s="54"/>
      <c r="N536" s="51"/>
      <c r="O536" s="54"/>
      <c r="P536" s="50"/>
      <c r="Q536" s="54"/>
      <c r="R536" s="173"/>
      <c r="S536" s="173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F536" s="174">
        <v>39134</v>
      </c>
      <c r="BG536" s="193" t="s">
        <v>403</v>
      </c>
      <c r="BH536" s="190">
        <f t="shared" si="34"/>
        <v>1556079.5050000011</v>
      </c>
      <c r="BI536" s="75">
        <f t="shared" si="34"/>
        <v>871100.16500000004</v>
      </c>
      <c r="BJ536" s="189"/>
      <c r="BK536" s="189">
        <v>10</v>
      </c>
      <c r="BL536" s="189"/>
      <c r="BM536" s="189"/>
      <c r="BN536" s="191">
        <f t="shared" si="33"/>
        <v>2427189.6700000009</v>
      </c>
      <c r="BO536" s="246"/>
      <c r="BP536" s="149"/>
      <c r="BQ536" s="112"/>
      <c r="BR536" s="2"/>
    </row>
    <row r="537" spans="3:70" ht="15.75">
      <c r="C537" s="45"/>
      <c r="D537" s="45"/>
      <c r="E537" s="50"/>
      <c r="F537" s="50"/>
      <c r="G537" s="45"/>
      <c r="H537" s="45"/>
      <c r="I537" s="45"/>
      <c r="J537" s="54"/>
      <c r="K537" s="51"/>
      <c r="M537" s="54"/>
      <c r="N537" s="51"/>
      <c r="O537" s="54"/>
      <c r="P537" s="50"/>
      <c r="Q537" s="54"/>
      <c r="R537" s="173"/>
      <c r="S537" s="173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F537" s="174">
        <v>39134</v>
      </c>
      <c r="BG537" s="193" t="s">
        <v>219</v>
      </c>
      <c r="BH537" s="190">
        <f t="shared" si="34"/>
        <v>1556079.5050000011</v>
      </c>
      <c r="BI537" s="75">
        <f t="shared" si="34"/>
        <v>871110.16500000004</v>
      </c>
      <c r="BJ537" s="189"/>
      <c r="BK537" s="189">
        <v>77</v>
      </c>
      <c r="BL537" s="189"/>
      <c r="BM537" s="189"/>
      <c r="BN537" s="191">
        <f t="shared" si="33"/>
        <v>2427266.6700000009</v>
      </c>
      <c r="BO537" s="246"/>
      <c r="BP537" s="149"/>
      <c r="BQ537" s="112"/>
      <c r="BR537" s="2"/>
    </row>
    <row r="538" spans="3:70" ht="15.75">
      <c r="C538" s="45"/>
      <c r="D538" s="45"/>
      <c r="E538" s="50"/>
      <c r="F538" s="50"/>
      <c r="G538" s="45"/>
      <c r="H538" s="45"/>
      <c r="I538" s="45"/>
      <c r="J538" s="54"/>
      <c r="K538" s="51"/>
      <c r="M538" s="54"/>
      <c r="N538" s="51"/>
      <c r="O538" s="54"/>
      <c r="P538" s="50"/>
      <c r="Q538" s="54"/>
      <c r="R538" s="173"/>
      <c r="S538" s="173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F538" s="174">
        <v>39134</v>
      </c>
      <c r="BG538" s="193" t="s">
        <v>48</v>
      </c>
      <c r="BH538" s="190">
        <f t="shared" si="34"/>
        <v>1556079.5050000011</v>
      </c>
      <c r="BI538" s="75">
        <f t="shared" si="34"/>
        <v>871187.16500000004</v>
      </c>
      <c r="BJ538" s="189"/>
      <c r="BK538" s="189">
        <v>500</v>
      </c>
      <c r="BL538" s="189"/>
      <c r="BM538" s="189"/>
      <c r="BN538" s="191">
        <f t="shared" si="33"/>
        <v>2427766.6700000009</v>
      </c>
      <c r="BO538" s="246"/>
      <c r="BP538" s="149"/>
      <c r="BQ538" s="112"/>
      <c r="BR538" s="2"/>
    </row>
    <row r="539" spans="3:70" ht="15.75">
      <c r="C539" s="45"/>
      <c r="D539" s="45"/>
      <c r="E539" s="50"/>
      <c r="F539" s="50"/>
      <c r="G539" s="45"/>
      <c r="H539" s="45"/>
      <c r="I539" s="45"/>
      <c r="J539" s="54"/>
      <c r="K539" s="51"/>
      <c r="M539" s="54"/>
      <c r="N539" s="51"/>
      <c r="O539" s="54"/>
      <c r="P539" s="50"/>
      <c r="Q539" s="54"/>
      <c r="R539" s="173"/>
      <c r="S539" s="173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F539" s="174">
        <v>39140</v>
      </c>
      <c r="BG539" s="193" t="s">
        <v>288</v>
      </c>
      <c r="BH539" s="190">
        <f t="shared" si="34"/>
        <v>1556079.5050000011</v>
      </c>
      <c r="BI539" s="75">
        <f t="shared" si="34"/>
        <v>871687.16500000004</v>
      </c>
      <c r="BJ539" s="189">
        <f>943.91/2</f>
        <v>471.95499999999998</v>
      </c>
      <c r="BK539" s="189">
        <f>943.91/2</f>
        <v>471.95499999999998</v>
      </c>
      <c r="BL539" s="189"/>
      <c r="BM539" s="189"/>
      <c r="BN539" s="191">
        <f t="shared" si="33"/>
        <v>2428710.580000001</v>
      </c>
      <c r="BO539" s="246"/>
      <c r="BP539" s="149"/>
      <c r="BQ539" s="112"/>
      <c r="BR539" s="2"/>
    </row>
    <row r="540" spans="3:70" ht="15.75">
      <c r="C540" s="45"/>
      <c r="D540" s="45"/>
      <c r="E540" s="50"/>
      <c r="F540" s="50"/>
      <c r="G540" s="45"/>
      <c r="H540" s="45"/>
      <c r="I540" s="45"/>
      <c r="J540" s="54"/>
      <c r="K540" s="51"/>
      <c r="M540" s="54"/>
      <c r="N540" s="51"/>
      <c r="O540" s="54"/>
      <c r="P540" s="50"/>
      <c r="Q540" s="54"/>
      <c r="R540" s="173"/>
      <c r="S540" s="173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>
        <f>-BM540</f>
        <v>-829260</v>
      </c>
      <c r="AT540" s="54"/>
      <c r="AU540" s="54"/>
      <c r="AV540" s="54"/>
      <c r="AW540" s="54"/>
      <c r="AX540" s="54"/>
      <c r="AY540" s="54"/>
      <c r="AZ540" s="54"/>
      <c r="BA540" s="54"/>
      <c r="BB540" s="54"/>
      <c r="BF540" s="174">
        <v>39151</v>
      </c>
      <c r="BG540" s="193" t="s">
        <v>324</v>
      </c>
      <c r="BH540" s="190">
        <f t="shared" si="34"/>
        <v>1556551.4600000011</v>
      </c>
      <c r="BI540" s="75">
        <f t="shared" si="34"/>
        <v>872159.12</v>
      </c>
      <c r="BJ540" s="189"/>
      <c r="BK540" s="189"/>
      <c r="BL540" s="189"/>
      <c r="BM540" s="189">
        <v>829260</v>
      </c>
      <c r="BN540" s="191">
        <f t="shared" si="33"/>
        <v>1599450.580000001</v>
      </c>
      <c r="BO540" s="246"/>
      <c r="BP540" s="149" t="s">
        <v>390</v>
      </c>
      <c r="BQ540" s="112" t="s">
        <v>405</v>
      </c>
      <c r="BR540" s="2"/>
    </row>
    <row r="541" spans="3:70" ht="15.75">
      <c r="C541" s="45"/>
      <c r="D541" s="45"/>
      <c r="E541" s="50"/>
      <c r="F541" s="50"/>
      <c r="G541" s="45"/>
      <c r="H541" s="45"/>
      <c r="I541" s="45"/>
      <c r="J541" s="54"/>
      <c r="K541" s="51"/>
      <c r="M541" s="54"/>
      <c r="N541" s="51"/>
      <c r="O541" s="54"/>
      <c r="P541" s="50"/>
      <c r="Q541" s="54"/>
      <c r="R541" s="173"/>
      <c r="S541" s="173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F541" s="174">
        <v>39155</v>
      </c>
      <c r="BG541" s="193" t="s">
        <v>403</v>
      </c>
      <c r="BH541" s="190">
        <f t="shared" si="34"/>
        <v>1556551.4600000011</v>
      </c>
      <c r="BI541" s="75">
        <f t="shared" si="34"/>
        <v>42899.119999999995</v>
      </c>
      <c r="BJ541" s="189"/>
      <c r="BK541" s="189">
        <v>10</v>
      </c>
      <c r="BL541" s="189"/>
      <c r="BM541" s="189"/>
      <c r="BN541" s="191">
        <f t="shared" si="33"/>
        <v>1599460.580000001</v>
      </c>
      <c r="BO541" s="246"/>
      <c r="BP541" s="149"/>
      <c r="BQ541" s="112"/>
      <c r="BR541" s="2"/>
    </row>
    <row r="542" spans="3:70" ht="15.75">
      <c r="C542" s="45"/>
      <c r="D542" s="45"/>
      <c r="E542" s="50"/>
      <c r="F542" s="50"/>
      <c r="G542" s="45"/>
      <c r="H542" s="45"/>
      <c r="I542" s="45"/>
      <c r="J542" s="54"/>
      <c r="K542" s="51"/>
      <c r="M542" s="54"/>
      <c r="N542" s="51"/>
      <c r="O542" s="54"/>
      <c r="P542" s="50"/>
      <c r="Q542" s="54"/>
      <c r="R542" s="173"/>
      <c r="S542" s="173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F542" s="174">
        <v>39155</v>
      </c>
      <c r="BG542" s="193" t="s">
        <v>219</v>
      </c>
      <c r="BH542" s="190">
        <f t="shared" si="34"/>
        <v>1556551.4600000011</v>
      </c>
      <c r="BI542" s="75">
        <f t="shared" si="34"/>
        <v>42909.119999999995</v>
      </c>
      <c r="BJ542" s="189"/>
      <c r="BK542" s="189">
        <v>276</v>
      </c>
      <c r="BL542" s="189"/>
      <c r="BM542" s="189"/>
      <c r="BN542" s="191">
        <f t="shared" si="33"/>
        <v>1599736.580000001</v>
      </c>
      <c r="BO542" s="246"/>
      <c r="BP542" s="149"/>
      <c r="BQ542" s="112"/>
      <c r="BR542" s="2"/>
    </row>
    <row r="543" spans="3:70" ht="15.75">
      <c r="C543" s="45"/>
      <c r="D543" s="45"/>
      <c r="E543" s="50"/>
      <c r="F543" s="50"/>
      <c r="G543" s="45"/>
      <c r="H543" s="45"/>
      <c r="I543" s="45"/>
      <c r="J543" s="54"/>
      <c r="K543" s="51"/>
      <c r="M543" s="54"/>
      <c r="N543" s="51"/>
      <c r="O543" s="54"/>
      <c r="P543" s="50"/>
      <c r="Q543" s="54"/>
      <c r="R543" s="173"/>
      <c r="S543" s="173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  <c r="AY543" s="54"/>
      <c r="AZ543" s="54"/>
      <c r="BA543" s="54"/>
      <c r="BB543" s="54"/>
      <c r="BF543" s="174">
        <v>39155</v>
      </c>
      <c r="BG543" s="193" t="s">
        <v>404</v>
      </c>
      <c r="BH543" s="190">
        <f t="shared" si="34"/>
        <v>1556551.4600000011</v>
      </c>
      <c r="BI543" s="75">
        <f t="shared" si="34"/>
        <v>43185.119999999995</v>
      </c>
      <c r="BJ543" s="189"/>
      <c r="BK543" s="189">
        <v>1800</v>
      </c>
      <c r="BL543" s="189"/>
      <c r="BM543" s="189"/>
      <c r="BN543" s="191">
        <f t="shared" si="33"/>
        <v>1601536.580000001</v>
      </c>
      <c r="BO543" s="246"/>
      <c r="BP543" s="149"/>
      <c r="BQ543" s="112"/>
      <c r="BR543" s="2"/>
    </row>
    <row r="544" spans="3:70" ht="15.75">
      <c r="C544" s="45"/>
      <c r="D544" s="45"/>
      <c r="E544" s="50"/>
      <c r="F544" s="50"/>
      <c r="G544" s="45"/>
      <c r="H544" s="45"/>
      <c r="I544" s="45"/>
      <c r="J544" s="54"/>
      <c r="K544" s="51"/>
      <c r="M544" s="54"/>
      <c r="N544" s="51"/>
      <c r="O544" s="54"/>
      <c r="P544" s="50"/>
      <c r="Q544" s="54"/>
      <c r="R544" s="173"/>
      <c r="S544" s="173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54"/>
      <c r="AW544" s="54"/>
      <c r="AX544" s="54"/>
      <c r="AY544" s="54"/>
      <c r="AZ544" s="54"/>
      <c r="BA544" s="54"/>
      <c r="BB544" s="54"/>
      <c r="BF544" s="174">
        <v>39171</v>
      </c>
      <c r="BG544" s="193" t="s">
        <v>205</v>
      </c>
      <c r="BH544" s="190">
        <f t="shared" si="34"/>
        <v>1556551.4600000011</v>
      </c>
      <c r="BI544" s="75">
        <f t="shared" si="34"/>
        <v>44985.119999999995</v>
      </c>
      <c r="BJ544" s="189">
        <f>806.47/2</f>
        <v>403.23500000000001</v>
      </c>
      <c r="BK544" s="189">
        <f>806.47/2</f>
        <v>403.23500000000001</v>
      </c>
      <c r="BL544" s="189"/>
      <c r="BM544" s="189"/>
      <c r="BN544" s="191">
        <f t="shared" si="33"/>
        <v>1602343.0500000012</v>
      </c>
      <c r="BO544" s="246"/>
      <c r="BP544" s="149"/>
      <c r="BQ544" s="112"/>
      <c r="BR544" s="2"/>
    </row>
    <row r="545" spans="3:70" ht="15.75">
      <c r="C545" s="45"/>
      <c r="D545" s="45"/>
      <c r="E545" s="50"/>
      <c r="F545" s="50"/>
      <c r="G545" s="45"/>
      <c r="H545" s="45"/>
      <c r="I545" s="45"/>
      <c r="J545" s="54"/>
      <c r="K545" s="51"/>
      <c r="M545" s="54"/>
      <c r="N545" s="51"/>
      <c r="O545" s="54"/>
      <c r="P545" s="50"/>
      <c r="Q545" s="54"/>
      <c r="R545" s="173"/>
      <c r="S545" s="173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54"/>
      <c r="AW545" s="54"/>
      <c r="AX545" s="54"/>
      <c r="AY545" s="54"/>
      <c r="AZ545" s="54"/>
      <c r="BA545" s="54"/>
      <c r="BB545" s="54"/>
      <c r="BF545" s="174">
        <v>39171</v>
      </c>
      <c r="BG545" s="193" t="s">
        <v>409</v>
      </c>
      <c r="BH545" s="190">
        <f t="shared" si="34"/>
        <v>1556954.6950000012</v>
      </c>
      <c r="BI545" s="75">
        <f t="shared" si="34"/>
        <v>45388.354999999996</v>
      </c>
      <c r="BJ545" s="189"/>
      <c r="BK545" s="189"/>
      <c r="BL545" s="189"/>
      <c r="BM545" s="189">
        <f>153841.76</f>
        <v>153841.76</v>
      </c>
      <c r="BN545" s="191">
        <f t="shared" si="33"/>
        <v>1448501.2900000012</v>
      </c>
      <c r="BO545" s="246"/>
      <c r="BP545" s="149"/>
      <c r="BQ545" s="112"/>
      <c r="BR545" s="2"/>
    </row>
    <row r="546" spans="3:70" ht="15.75">
      <c r="C546" s="45"/>
      <c r="D546" s="45"/>
      <c r="E546" s="50"/>
      <c r="F546" s="50"/>
      <c r="G546" s="45"/>
      <c r="H546" s="45"/>
      <c r="I546" s="45"/>
      <c r="J546" s="54"/>
      <c r="K546" s="51"/>
      <c r="M546" s="54"/>
      <c r="N546" s="51"/>
      <c r="O546" s="54"/>
      <c r="P546" s="50"/>
      <c r="Q546" s="54"/>
      <c r="R546" s="173"/>
      <c r="S546" s="173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>
        <f>-BM546</f>
        <v>-6756.4</v>
      </c>
      <c r="AV546" s="54"/>
      <c r="AW546" s="54"/>
      <c r="AX546" s="54"/>
      <c r="AY546" s="54"/>
      <c r="AZ546" s="54"/>
      <c r="BA546" s="54"/>
      <c r="BB546" s="54"/>
      <c r="BF546" s="174">
        <v>39177</v>
      </c>
      <c r="BG546" s="193" t="s">
        <v>361</v>
      </c>
      <c r="BH546" s="190">
        <f t="shared" si="34"/>
        <v>1556954.6950000012</v>
      </c>
      <c r="BI546" s="75">
        <f t="shared" si="34"/>
        <v>-108453.40500000001</v>
      </c>
      <c r="BJ546" s="189"/>
      <c r="BK546" s="189"/>
      <c r="BL546" s="189"/>
      <c r="BM546" s="189">
        <v>6756.4</v>
      </c>
      <c r="BN546" s="191">
        <f t="shared" si="33"/>
        <v>1441744.8900000013</v>
      </c>
      <c r="BO546" s="246"/>
      <c r="BP546" s="149" t="s">
        <v>406</v>
      </c>
      <c r="BQ546" s="112" t="s">
        <v>407</v>
      </c>
      <c r="BR546" s="2"/>
    </row>
    <row r="547" spans="3:70" ht="15.75">
      <c r="C547" s="45"/>
      <c r="D547" s="45"/>
      <c r="E547" s="50"/>
      <c r="F547" s="50"/>
      <c r="G547" s="45"/>
      <c r="H547" s="45"/>
      <c r="I547" s="45"/>
      <c r="J547" s="54"/>
      <c r="K547" s="51"/>
      <c r="M547" s="54"/>
      <c r="N547" s="51"/>
      <c r="O547" s="54"/>
      <c r="P547" s="50"/>
      <c r="Q547" s="54"/>
      <c r="R547" s="173"/>
      <c r="S547" s="173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54"/>
      <c r="AW547" s="54"/>
      <c r="AX547" s="54"/>
      <c r="AY547" s="54"/>
      <c r="AZ547" s="54"/>
      <c r="BA547" s="54"/>
      <c r="BB547" s="54"/>
      <c r="BF547" s="174">
        <v>39178</v>
      </c>
      <c r="BG547" s="193" t="s">
        <v>48</v>
      </c>
      <c r="BH547" s="190">
        <f t="shared" si="34"/>
        <v>1556954.6950000012</v>
      </c>
      <c r="BI547" s="75">
        <f t="shared" si="34"/>
        <v>-115209.80500000001</v>
      </c>
      <c r="BJ547" s="189"/>
      <c r="BK547" s="189">
        <v>200</v>
      </c>
      <c r="BL547" s="189"/>
      <c r="BM547" s="189"/>
      <c r="BN547" s="191">
        <f t="shared" si="33"/>
        <v>1441944.8900000013</v>
      </c>
      <c r="BO547" s="246"/>
      <c r="BP547" s="149"/>
      <c r="BQ547" s="112"/>
      <c r="BR547" s="2"/>
    </row>
    <row r="548" spans="3:70" ht="15.75">
      <c r="C548" s="45"/>
      <c r="D548" s="45"/>
      <c r="E548" s="50"/>
      <c r="F548" s="50"/>
      <c r="G548" s="45"/>
      <c r="H548" s="45"/>
      <c r="I548" s="45"/>
      <c r="J548" s="54"/>
      <c r="K548" s="51"/>
      <c r="M548" s="54"/>
      <c r="N548" s="51"/>
      <c r="O548" s="54"/>
      <c r="P548" s="50"/>
      <c r="Q548" s="54"/>
      <c r="R548" s="173"/>
      <c r="S548" s="173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54"/>
      <c r="AW548" s="54"/>
      <c r="AX548" s="54"/>
      <c r="AY548" s="54"/>
      <c r="AZ548" s="54"/>
      <c r="BA548" s="54"/>
      <c r="BB548" s="54"/>
      <c r="BF548" s="174">
        <v>39184</v>
      </c>
      <c r="BG548" s="193" t="s">
        <v>219</v>
      </c>
      <c r="BH548" s="190">
        <f t="shared" si="34"/>
        <v>1556954.6950000012</v>
      </c>
      <c r="BI548" s="75">
        <f t="shared" si="34"/>
        <v>-115009.80500000001</v>
      </c>
      <c r="BJ548" s="189"/>
      <c r="BK548" s="189">
        <v>374.67</v>
      </c>
      <c r="BL548" s="189"/>
      <c r="BM548" s="189"/>
      <c r="BN548" s="191">
        <f t="shared" si="33"/>
        <v>1442319.5600000012</v>
      </c>
      <c r="BO548" s="246"/>
      <c r="BP548" s="149"/>
      <c r="BQ548" s="112"/>
      <c r="BR548" s="2"/>
    </row>
    <row r="549" spans="3:70" ht="15.75">
      <c r="C549" s="45"/>
      <c r="D549" s="45"/>
      <c r="E549" s="50"/>
      <c r="F549" s="50"/>
      <c r="G549" s="45"/>
      <c r="H549" s="45"/>
      <c r="I549" s="45"/>
      <c r="J549" s="54"/>
      <c r="K549" s="51"/>
      <c r="M549" s="54"/>
      <c r="N549" s="51"/>
      <c r="O549" s="54"/>
      <c r="P549" s="50"/>
      <c r="Q549" s="54"/>
      <c r="R549" s="173"/>
      <c r="S549" s="173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>
        <f>-BM549</f>
        <v>-291150</v>
      </c>
      <c r="AT549" s="54"/>
      <c r="AU549" s="54"/>
      <c r="AV549" s="54"/>
      <c r="AW549" s="54"/>
      <c r="AX549" s="54"/>
      <c r="AY549" s="54"/>
      <c r="AZ549" s="54"/>
      <c r="BA549" s="54"/>
      <c r="BB549" s="54"/>
      <c r="BF549" s="174">
        <v>39191</v>
      </c>
      <c r="BG549" s="193" t="s">
        <v>324</v>
      </c>
      <c r="BH549" s="190">
        <f t="shared" si="34"/>
        <v>1556954.6950000012</v>
      </c>
      <c r="BI549" s="75">
        <f t="shared" si="34"/>
        <v>-114635.13500000001</v>
      </c>
      <c r="BJ549" s="189"/>
      <c r="BK549" s="189"/>
      <c r="BL549" s="189"/>
      <c r="BM549" s="189">
        <v>291150</v>
      </c>
      <c r="BN549" s="191">
        <f t="shared" si="33"/>
        <v>1151169.5600000012</v>
      </c>
      <c r="BO549" s="246"/>
      <c r="BP549" s="149">
        <v>1007</v>
      </c>
      <c r="BQ549" s="112" t="s">
        <v>392</v>
      </c>
      <c r="BR549" s="2"/>
    </row>
    <row r="550" spans="3:70" ht="15.75">
      <c r="C550" s="45"/>
      <c r="D550" s="45"/>
      <c r="E550" s="50"/>
      <c r="F550" s="50"/>
      <c r="G550" s="45"/>
      <c r="H550" s="45"/>
      <c r="I550" s="45"/>
      <c r="J550" s="54"/>
      <c r="K550" s="51"/>
      <c r="M550" s="54"/>
      <c r="N550" s="51"/>
      <c r="O550" s="54"/>
      <c r="P550" s="50"/>
      <c r="Q550" s="54"/>
      <c r="R550" s="173"/>
      <c r="S550" s="173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F550" s="174">
        <v>39192</v>
      </c>
      <c r="BG550" s="193" t="s">
        <v>48</v>
      </c>
      <c r="BH550" s="190">
        <f t="shared" si="34"/>
        <v>1556954.6950000012</v>
      </c>
      <c r="BI550" s="75">
        <f t="shared" si="34"/>
        <v>-405785.13500000001</v>
      </c>
      <c r="BJ550" s="189"/>
      <c r="BK550" s="189">
        <v>100</v>
      </c>
      <c r="BL550" s="189"/>
      <c r="BM550" s="189"/>
      <c r="BN550" s="191">
        <f t="shared" si="33"/>
        <v>1151269.5600000012</v>
      </c>
      <c r="BO550" s="246"/>
      <c r="BP550" s="149"/>
      <c r="BQ550" s="112"/>
      <c r="BR550" s="2"/>
    </row>
    <row r="551" spans="3:70" ht="15.75">
      <c r="C551" s="45"/>
      <c r="D551" s="45"/>
      <c r="E551" s="50"/>
      <c r="F551" s="50"/>
      <c r="G551" s="45"/>
      <c r="H551" s="45"/>
      <c r="I551" s="45"/>
      <c r="J551" s="54"/>
      <c r="K551" s="51"/>
      <c r="M551" s="54"/>
      <c r="N551" s="51"/>
      <c r="O551" s="54"/>
      <c r="P551" s="50"/>
      <c r="Q551" s="54"/>
      <c r="R551" s="173"/>
      <c r="S551" s="173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  <c r="AV551" s="54"/>
      <c r="AW551" s="54"/>
      <c r="AX551" s="54"/>
      <c r="AY551" s="54"/>
      <c r="AZ551" s="54"/>
      <c r="BA551" s="54"/>
      <c r="BB551" s="54"/>
      <c r="BF551" s="174">
        <v>39200</v>
      </c>
      <c r="BG551" s="193" t="s">
        <v>414</v>
      </c>
      <c r="BH551" s="190">
        <f t="shared" si="34"/>
        <v>1556954.6950000012</v>
      </c>
      <c r="BI551" s="75">
        <f t="shared" si="34"/>
        <v>-405685.13500000001</v>
      </c>
      <c r="BJ551" s="189"/>
      <c r="BK551" s="189">
        <v>1150000</v>
      </c>
      <c r="BL551" s="189"/>
      <c r="BM551" s="189"/>
      <c r="BN551" s="191">
        <f t="shared" si="33"/>
        <v>2301269.5600000015</v>
      </c>
      <c r="BO551" s="246"/>
      <c r="BP551" s="149"/>
      <c r="BQ551" s="112"/>
      <c r="BR551" s="2"/>
    </row>
    <row r="552" spans="3:70" ht="15.75">
      <c r="C552" s="45"/>
      <c r="D552" s="45"/>
      <c r="E552" s="50"/>
      <c r="F552" s="50"/>
      <c r="G552" s="45"/>
      <c r="H552" s="45"/>
      <c r="I552" s="45"/>
      <c r="J552" s="54"/>
      <c r="K552" s="51"/>
      <c r="M552" s="54"/>
      <c r="N552" s="51"/>
      <c r="O552" s="54"/>
      <c r="P552" s="50"/>
      <c r="Q552" s="54"/>
      <c r="R552" s="173"/>
      <c r="S552" s="173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  <c r="AV552" s="54"/>
      <c r="AW552" s="54"/>
      <c r="AX552" s="54"/>
      <c r="AY552" s="54"/>
      <c r="AZ552" s="54"/>
      <c r="BA552" s="54"/>
      <c r="BB552" s="54"/>
      <c r="BF552" s="174">
        <v>39200</v>
      </c>
      <c r="BG552" s="193" t="s">
        <v>420</v>
      </c>
      <c r="BH552" s="190">
        <f t="shared" si="34"/>
        <v>1556954.6950000012</v>
      </c>
      <c r="BI552" s="75">
        <f t="shared" si="34"/>
        <v>744314.86499999999</v>
      </c>
      <c r="BJ552" s="189">
        <v>-553607.25</v>
      </c>
      <c r="BK552" s="189"/>
      <c r="BL552" s="189"/>
      <c r="BM552" s="189"/>
      <c r="BN552" s="191">
        <f t="shared" si="33"/>
        <v>1747662.3100000015</v>
      </c>
      <c r="BO552" s="246"/>
      <c r="BP552" s="149"/>
      <c r="BQ552" s="112"/>
      <c r="BR552" s="2"/>
    </row>
    <row r="553" spans="3:70" ht="15.75">
      <c r="C553" s="45"/>
      <c r="D553" s="45"/>
      <c r="E553" s="50"/>
      <c r="F553" s="50"/>
      <c r="G553" s="45"/>
      <c r="H553" s="45"/>
      <c r="I553" s="45"/>
      <c r="J553" s="54"/>
      <c r="K553" s="51"/>
      <c r="M553" s="54"/>
      <c r="N553" s="51"/>
      <c r="O553" s="54"/>
      <c r="P553" s="50"/>
      <c r="Q553" s="54"/>
      <c r="R553" s="173"/>
      <c r="S553" s="173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  <c r="AV553" s="54"/>
      <c r="AW553" s="54"/>
      <c r="AX553" s="54"/>
      <c r="AY553" s="54"/>
      <c r="AZ553" s="54"/>
      <c r="BA553" s="54"/>
      <c r="BB553" s="54"/>
      <c r="BF553" s="174">
        <v>39201</v>
      </c>
      <c r="BG553" s="193" t="s">
        <v>220</v>
      </c>
      <c r="BH553" s="190">
        <f t="shared" si="34"/>
        <v>1003347.4450000012</v>
      </c>
      <c r="BI553" s="75">
        <f t="shared" si="34"/>
        <v>744314.86499999999</v>
      </c>
      <c r="BJ553" s="189">
        <f>660.41/2</f>
        <v>330.20499999999998</v>
      </c>
      <c r="BK553" s="189">
        <f>660.41/2</f>
        <v>330.20499999999998</v>
      </c>
      <c r="BL553" s="189"/>
      <c r="BM553" s="189"/>
      <c r="BN553" s="191">
        <f t="shared" si="33"/>
        <v>1748322.7200000014</v>
      </c>
      <c r="BO553" s="246"/>
      <c r="BP553" s="149"/>
      <c r="BQ553" s="112"/>
      <c r="BR553" s="2"/>
    </row>
    <row r="554" spans="3:70" ht="15.75">
      <c r="C554" s="45"/>
      <c r="D554" s="45"/>
      <c r="E554" s="50"/>
      <c r="F554" s="50"/>
      <c r="G554" s="45"/>
      <c r="H554" s="45"/>
      <c r="I554" s="45"/>
      <c r="J554" s="54"/>
      <c r="K554" s="51"/>
      <c r="M554" s="54"/>
      <c r="N554" s="51"/>
      <c r="O554" s="54"/>
      <c r="P554" s="50"/>
      <c r="Q554" s="54"/>
      <c r="R554" s="173"/>
      <c r="S554" s="173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  <c r="AV554" s="54"/>
      <c r="AW554" s="54"/>
      <c r="AX554" s="54"/>
      <c r="AY554" s="54"/>
      <c r="AZ554" s="54"/>
      <c r="BA554" s="54"/>
      <c r="BB554" s="54"/>
      <c r="BF554" s="174">
        <v>39201</v>
      </c>
      <c r="BG554" s="193" t="s">
        <v>421</v>
      </c>
      <c r="BH554" s="190">
        <f t="shared" si="34"/>
        <v>1003677.6500000012</v>
      </c>
      <c r="BI554" s="75">
        <f t="shared" si="34"/>
        <v>744645.07</v>
      </c>
      <c r="BJ554" s="189">
        <f>-90.14/2</f>
        <v>-45.07</v>
      </c>
      <c r="BK554" s="189">
        <f>-90.14/2</f>
        <v>-45.07</v>
      </c>
      <c r="BL554" s="189"/>
      <c r="BM554" s="189"/>
      <c r="BN554" s="191">
        <f t="shared" si="33"/>
        <v>1748232.580000001</v>
      </c>
      <c r="BO554" s="246"/>
      <c r="BP554" s="149"/>
      <c r="BQ554" s="112"/>
      <c r="BR554" s="2"/>
    </row>
    <row r="555" spans="3:70" ht="15.75">
      <c r="C555" s="45"/>
      <c r="D555" s="45"/>
      <c r="E555" s="50"/>
      <c r="F555" s="50"/>
      <c r="G555" s="45"/>
      <c r="H555" s="45"/>
      <c r="I555" s="45"/>
      <c r="J555" s="54"/>
      <c r="K555" s="51"/>
      <c r="M555" s="54"/>
      <c r="N555" s="51"/>
      <c r="O555" s="54"/>
      <c r="P555" s="50"/>
      <c r="Q555" s="54"/>
      <c r="R555" s="173"/>
      <c r="S555" s="173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  <c r="AV555" s="54"/>
      <c r="AW555" s="54"/>
      <c r="AX555" s="54">
        <f>-BL555</f>
        <v>-79865</v>
      </c>
      <c r="AY555" s="54"/>
      <c r="AZ555" s="54"/>
      <c r="BA555" s="54"/>
      <c r="BB555" s="54"/>
      <c r="BF555" s="174">
        <v>39220</v>
      </c>
      <c r="BG555" s="193" t="s">
        <v>424</v>
      </c>
      <c r="BH555" s="190">
        <f t="shared" si="34"/>
        <v>1003632.5800000012</v>
      </c>
      <c r="BI555" s="75">
        <f t="shared" si="34"/>
        <v>744600</v>
      </c>
      <c r="BJ555" s="189"/>
      <c r="BK555" s="189"/>
      <c r="BL555" s="189">
        <v>79865</v>
      </c>
      <c r="BM555" s="189"/>
      <c r="BN555" s="191">
        <f t="shared" si="33"/>
        <v>1668367.5800000012</v>
      </c>
      <c r="BO555" s="246"/>
      <c r="BP555" s="149"/>
      <c r="BQ555" s="112" t="s">
        <v>425</v>
      </c>
      <c r="BR555" s="2"/>
    </row>
    <row r="556" spans="3:70" ht="15.75">
      <c r="C556" s="45"/>
      <c r="D556" s="45"/>
      <c r="E556" s="50"/>
      <c r="F556" s="50"/>
      <c r="G556" s="45"/>
      <c r="H556" s="45"/>
      <c r="I556" s="45"/>
      <c r="J556" s="54"/>
      <c r="K556" s="51"/>
      <c r="M556" s="54"/>
      <c r="N556" s="51"/>
      <c r="O556" s="54"/>
      <c r="P556" s="50"/>
      <c r="Q556" s="54"/>
      <c r="R556" s="173"/>
      <c r="S556" s="173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>
        <f>-BM556</f>
        <v>-178335.06</v>
      </c>
      <c r="AT556" s="54"/>
      <c r="AU556" s="54"/>
      <c r="AV556" s="54"/>
      <c r="AW556" s="54"/>
      <c r="AX556" s="54"/>
      <c r="AY556" s="54"/>
      <c r="AZ556" s="54"/>
      <c r="BA556" s="54"/>
      <c r="BB556" s="54"/>
      <c r="BF556" s="174">
        <v>39220</v>
      </c>
      <c r="BG556" s="193" t="s">
        <v>324</v>
      </c>
      <c r="BH556" s="190">
        <f t="shared" si="34"/>
        <v>923767.58000000124</v>
      </c>
      <c r="BI556" s="75">
        <f t="shared" si="34"/>
        <v>744600</v>
      </c>
      <c r="BJ556" s="189"/>
      <c r="BK556" s="189"/>
      <c r="BL556" s="189"/>
      <c r="BM556" s="189">
        <v>178335.06</v>
      </c>
      <c r="BN556" s="191">
        <f t="shared" si="33"/>
        <v>1490032.5200000012</v>
      </c>
      <c r="BO556" s="246"/>
      <c r="BP556" s="149" t="s">
        <v>390</v>
      </c>
      <c r="BQ556" s="112" t="s">
        <v>392</v>
      </c>
      <c r="BR556" s="2"/>
    </row>
    <row r="557" spans="3:70" ht="15.75">
      <c r="C557" s="45"/>
      <c r="D557" s="45"/>
      <c r="E557" s="50"/>
      <c r="F557" s="50"/>
      <c r="G557" s="45"/>
      <c r="H557" s="45"/>
      <c r="I557" s="45"/>
      <c r="J557" s="54"/>
      <c r="K557" s="51"/>
      <c r="M557" s="54"/>
      <c r="N557" s="51"/>
      <c r="O557" s="54"/>
      <c r="P557" s="50"/>
      <c r="Q557" s="54"/>
      <c r="R557" s="173"/>
      <c r="S557" s="173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  <c r="AV557" s="54"/>
      <c r="AW557" s="54"/>
      <c r="AX557" s="54"/>
      <c r="AY557" s="54"/>
      <c r="AZ557" s="54"/>
      <c r="BA557" s="54"/>
      <c r="BB557" s="54"/>
      <c r="BF557" s="174">
        <v>39220</v>
      </c>
      <c r="BG557" s="193" t="s">
        <v>219</v>
      </c>
      <c r="BH557" s="190">
        <f t="shared" si="34"/>
        <v>923767.58000000124</v>
      </c>
      <c r="BI557" s="75">
        <f t="shared" si="34"/>
        <v>566264.93999999994</v>
      </c>
      <c r="BJ557" s="189"/>
      <c r="BK557" s="189">
        <v>274.42</v>
      </c>
      <c r="BL557" s="189"/>
      <c r="BM557" s="189"/>
      <c r="BN557" s="191">
        <f t="shared" si="33"/>
        <v>1490306.9400000011</v>
      </c>
      <c r="BO557" s="246"/>
      <c r="BP557" s="149"/>
      <c r="BQ557" s="112"/>
      <c r="BR557" s="2"/>
    </row>
    <row r="558" spans="3:70" ht="15.75">
      <c r="C558" s="45"/>
      <c r="D558" s="45"/>
      <c r="E558" s="50"/>
      <c r="F558" s="50"/>
      <c r="G558" s="45"/>
      <c r="H558" s="45"/>
      <c r="I558" s="45"/>
      <c r="J558" s="54"/>
      <c r="K558" s="51"/>
      <c r="M558" s="54"/>
      <c r="N558" s="51"/>
      <c r="O558" s="54"/>
      <c r="P558" s="50"/>
      <c r="Q558" s="54"/>
      <c r="R558" s="173"/>
      <c r="S558" s="173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  <c r="AV558" s="54">
        <f>-BM558</f>
        <v>-1696.77</v>
      </c>
      <c r="AW558" s="54"/>
      <c r="AX558" s="54"/>
      <c r="AY558" s="54"/>
      <c r="AZ558" s="54"/>
      <c r="BA558" s="54"/>
      <c r="BB558" s="54"/>
      <c r="BF558" s="174">
        <v>39227</v>
      </c>
      <c r="BG558" s="193" t="s">
        <v>291</v>
      </c>
      <c r="BH558" s="190">
        <f t="shared" si="34"/>
        <v>923767.58000000124</v>
      </c>
      <c r="BI558" s="75">
        <f t="shared" si="34"/>
        <v>566539.36</v>
      </c>
      <c r="BJ558" s="189"/>
      <c r="BK558" s="189"/>
      <c r="BL558" s="189"/>
      <c r="BM558" s="189">
        <v>1696.77</v>
      </c>
      <c r="BN558" s="191">
        <f t="shared" si="33"/>
        <v>1488610.1700000013</v>
      </c>
      <c r="BO558" s="246"/>
      <c r="BP558" s="149"/>
      <c r="BQ558" s="112"/>
      <c r="BR558" s="2"/>
    </row>
    <row r="559" spans="3:70" ht="15.75">
      <c r="C559" s="45"/>
      <c r="D559" s="45"/>
      <c r="E559" s="50"/>
      <c r="F559" s="50"/>
      <c r="G559" s="45"/>
      <c r="H559" s="45"/>
      <c r="I559" s="45"/>
      <c r="J559" s="54"/>
      <c r="K559" s="51"/>
      <c r="M559" s="54"/>
      <c r="N559" s="51"/>
      <c r="O559" s="54"/>
      <c r="P559" s="50"/>
      <c r="Q559" s="54"/>
      <c r="R559" s="173"/>
      <c r="S559" s="173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  <c r="AV559" s="54"/>
      <c r="AW559" s="54"/>
      <c r="AX559" s="54"/>
      <c r="AY559" s="54"/>
      <c r="AZ559" s="54"/>
      <c r="BA559" s="54"/>
      <c r="BB559" s="54"/>
      <c r="BF559" s="174">
        <v>39232</v>
      </c>
      <c r="BG559" s="193" t="s">
        <v>221</v>
      </c>
      <c r="BH559" s="190">
        <f t="shared" si="34"/>
        <v>923767.58000000124</v>
      </c>
      <c r="BI559" s="75">
        <f t="shared" si="34"/>
        <v>564842.59</v>
      </c>
      <c r="BJ559" s="189">
        <f>713.48/2</f>
        <v>356.74</v>
      </c>
      <c r="BK559" s="189">
        <f>713.48/2</f>
        <v>356.74</v>
      </c>
      <c r="BL559" s="189"/>
      <c r="BM559" s="189"/>
      <c r="BN559" s="191">
        <f t="shared" si="33"/>
        <v>1489323.6500000013</v>
      </c>
      <c r="BO559" s="246"/>
      <c r="BP559" s="149"/>
      <c r="BQ559" s="112"/>
      <c r="BR559" s="2"/>
    </row>
    <row r="560" spans="3:70" ht="15.75">
      <c r="C560" s="45"/>
      <c r="D560" s="45"/>
      <c r="E560" s="50"/>
      <c r="F560" s="50"/>
      <c r="G560" s="45"/>
      <c r="H560" s="45"/>
      <c r="I560" s="45"/>
      <c r="J560" s="54"/>
      <c r="K560" s="51"/>
      <c r="M560" s="54"/>
      <c r="N560" s="51"/>
      <c r="O560" s="54"/>
      <c r="P560" s="50"/>
      <c r="Q560" s="54"/>
      <c r="R560" s="173"/>
      <c r="S560" s="173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F560" s="174">
        <v>39232</v>
      </c>
      <c r="BG560" s="193" t="s">
        <v>427</v>
      </c>
      <c r="BH560" s="190">
        <f t="shared" si="34"/>
        <v>924124.32000000123</v>
      </c>
      <c r="BI560" s="75">
        <f t="shared" si="34"/>
        <v>565199.32999999996</v>
      </c>
      <c r="BJ560" s="189">
        <f>-104.06/2</f>
        <v>-52.03</v>
      </c>
      <c r="BK560" s="189">
        <f>-104.06/2</f>
        <v>-52.03</v>
      </c>
      <c r="BL560" s="189"/>
      <c r="BM560" s="189"/>
      <c r="BN560" s="191">
        <f t="shared" si="33"/>
        <v>1489219.5900000012</v>
      </c>
      <c r="BO560" s="246"/>
      <c r="BP560" s="149"/>
      <c r="BQ560" s="112"/>
      <c r="BR560" s="2"/>
    </row>
    <row r="561" spans="3:70" ht="31.5">
      <c r="C561" s="45"/>
      <c r="D561" s="45"/>
      <c r="E561" s="50"/>
      <c r="F561" s="50"/>
      <c r="G561" s="45"/>
      <c r="H561" s="45"/>
      <c r="I561" s="45"/>
      <c r="J561" s="54"/>
      <c r="K561" s="51"/>
      <c r="M561" s="54"/>
      <c r="N561" s="51"/>
      <c r="O561" s="54"/>
      <c r="P561" s="50"/>
      <c r="Q561" s="54"/>
      <c r="R561" s="173"/>
      <c r="S561" s="173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>
        <f>-BM561</f>
        <v>-21600</v>
      </c>
      <c r="AQ561" s="54"/>
      <c r="AR561" s="54"/>
      <c r="AS561" s="54"/>
      <c r="AT561" s="54"/>
      <c r="AU561" s="54"/>
      <c r="AV561" s="54"/>
      <c r="AW561" s="54"/>
      <c r="AX561" s="54"/>
      <c r="AY561" s="54"/>
      <c r="AZ561" s="54"/>
      <c r="BA561" s="54"/>
      <c r="BB561" s="54"/>
      <c r="BF561" s="174">
        <v>39241</v>
      </c>
      <c r="BG561" s="193" t="s">
        <v>339</v>
      </c>
      <c r="BH561" s="190">
        <f t="shared" si="34"/>
        <v>924072.2900000012</v>
      </c>
      <c r="BI561" s="75">
        <f t="shared" si="34"/>
        <v>565147.29999999993</v>
      </c>
      <c r="BJ561" s="189"/>
      <c r="BK561" s="189"/>
      <c r="BL561" s="189"/>
      <c r="BM561" s="189">
        <v>21600</v>
      </c>
      <c r="BN561" s="191">
        <f t="shared" si="33"/>
        <v>1467619.5900000012</v>
      </c>
      <c r="BO561" s="246"/>
      <c r="BP561" s="149"/>
      <c r="BQ561" s="112"/>
      <c r="BR561" s="2"/>
    </row>
    <row r="562" spans="3:70" ht="15.75">
      <c r="C562" s="45"/>
      <c r="D562" s="45"/>
      <c r="E562" s="50"/>
      <c r="F562" s="50"/>
      <c r="G562" s="45"/>
      <c r="H562" s="45"/>
      <c r="I562" s="45"/>
      <c r="J562" s="54"/>
      <c r="K562" s="51"/>
      <c r="M562" s="54"/>
      <c r="N562" s="51"/>
      <c r="O562" s="54"/>
      <c r="P562" s="50"/>
      <c r="Q562" s="54"/>
      <c r="R562" s="173"/>
      <c r="S562" s="173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>
        <f>-BM562</f>
        <v>-149872</v>
      </c>
      <c r="AT562" s="54"/>
      <c r="AU562" s="54"/>
      <c r="AV562" s="54"/>
      <c r="AW562" s="54"/>
      <c r="AX562" s="54"/>
      <c r="AY562" s="54"/>
      <c r="AZ562" s="54"/>
      <c r="BA562" s="54"/>
      <c r="BB562" s="54"/>
      <c r="BF562" s="174">
        <v>39245</v>
      </c>
      <c r="BG562" s="193" t="s">
        <v>324</v>
      </c>
      <c r="BH562" s="190">
        <f t="shared" si="34"/>
        <v>924072.2900000012</v>
      </c>
      <c r="BI562" s="75">
        <f t="shared" si="34"/>
        <v>543547.29999999993</v>
      </c>
      <c r="BJ562" s="189"/>
      <c r="BK562" s="189"/>
      <c r="BL562" s="189"/>
      <c r="BM562" s="189">
        <v>149872</v>
      </c>
      <c r="BN562" s="191">
        <f t="shared" si="33"/>
        <v>1317747.5900000012</v>
      </c>
      <c r="BO562" s="246"/>
      <c r="BP562" s="149"/>
      <c r="BQ562" s="112"/>
      <c r="BR562" s="2"/>
    </row>
    <row r="563" spans="3:70" ht="15.75">
      <c r="C563" s="45"/>
      <c r="D563" s="45"/>
      <c r="E563" s="50"/>
      <c r="F563" s="50"/>
      <c r="G563" s="45"/>
      <c r="H563" s="45"/>
      <c r="I563" s="45"/>
      <c r="J563" s="54"/>
      <c r="K563" s="51"/>
      <c r="M563" s="54"/>
      <c r="N563" s="51"/>
      <c r="O563" s="54"/>
      <c r="P563" s="50"/>
      <c r="Q563" s="54"/>
      <c r="R563" s="173"/>
      <c r="S563" s="173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>
        <f>-BM563</f>
        <v>-4182.3</v>
      </c>
      <c r="AV563" s="54"/>
      <c r="AW563" s="54"/>
      <c r="AX563" s="54"/>
      <c r="AY563" s="54"/>
      <c r="AZ563" s="54"/>
      <c r="BA563" s="54"/>
      <c r="BB563" s="54"/>
      <c r="BF563" s="174">
        <v>39245</v>
      </c>
      <c r="BG563" s="193" t="s">
        <v>361</v>
      </c>
      <c r="BH563" s="190">
        <f t="shared" si="34"/>
        <v>924072.2900000012</v>
      </c>
      <c r="BI563" s="75">
        <f t="shared" si="34"/>
        <v>393675.29999999993</v>
      </c>
      <c r="BJ563" s="189"/>
      <c r="BK563" s="189"/>
      <c r="BL563" s="189"/>
      <c r="BM563" s="189">
        <v>4182.3</v>
      </c>
      <c r="BN563" s="191">
        <f t="shared" si="33"/>
        <v>1313565.2900000012</v>
      </c>
      <c r="BO563" s="246"/>
      <c r="BP563" s="149"/>
      <c r="BQ563" s="112"/>
      <c r="BR563" s="2"/>
    </row>
    <row r="564" spans="3:70" ht="15.75">
      <c r="C564" s="45"/>
      <c r="D564" s="45"/>
      <c r="E564" s="50"/>
      <c r="F564" s="50"/>
      <c r="G564" s="45"/>
      <c r="H564" s="45"/>
      <c r="I564" s="45"/>
      <c r="J564" s="54"/>
      <c r="K564" s="51"/>
      <c r="M564" s="54"/>
      <c r="N564" s="51"/>
      <c r="O564" s="54"/>
      <c r="P564" s="50"/>
      <c r="Q564" s="54"/>
      <c r="R564" s="173"/>
      <c r="S564" s="173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  <c r="AV564" s="54"/>
      <c r="AW564" s="54"/>
      <c r="AX564" s="54">
        <f>-BL564</f>
        <v>-40010</v>
      </c>
      <c r="AY564" s="54"/>
      <c r="AZ564" s="54"/>
      <c r="BA564" s="54"/>
      <c r="BB564" s="54"/>
      <c r="BF564" s="174">
        <v>39247</v>
      </c>
      <c r="BG564" s="193" t="s">
        <v>428</v>
      </c>
      <c r="BH564" s="190">
        <f t="shared" si="34"/>
        <v>924072.2900000012</v>
      </c>
      <c r="BI564" s="75">
        <f t="shared" si="34"/>
        <v>389492.99999999994</v>
      </c>
      <c r="BJ564" s="189"/>
      <c r="BK564" s="189"/>
      <c r="BL564" s="189">
        <v>40010</v>
      </c>
      <c r="BM564" s="189"/>
      <c r="BN564" s="191">
        <f t="shared" si="33"/>
        <v>1273555.2900000012</v>
      </c>
      <c r="BO564" s="246"/>
      <c r="BP564" s="149"/>
      <c r="BQ564" s="112"/>
      <c r="BR564" s="2"/>
    </row>
    <row r="565" spans="3:70" ht="15.75">
      <c r="C565" s="45"/>
      <c r="D565" s="45"/>
      <c r="E565" s="50"/>
      <c r="F565" s="50"/>
      <c r="G565" s="45"/>
      <c r="H565" s="45"/>
      <c r="I565" s="45"/>
      <c r="J565" s="54"/>
      <c r="K565" s="51"/>
      <c r="M565" s="54"/>
      <c r="N565" s="51"/>
      <c r="O565" s="54"/>
      <c r="P565" s="50"/>
      <c r="Q565" s="54"/>
      <c r="R565" s="173"/>
      <c r="S565" s="173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F565" s="174">
        <v>39261</v>
      </c>
      <c r="BG565" s="193" t="s">
        <v>219</v>
      </c>
      <c r="BH565" s="190">
        <f t="shared" si="34"/>
        <v>884062.2900000012</v>
      </c>
      <c r="BI565" s="75">
        <f t="shared" si="34"/>
        <v>389492.99999999994</v>
      </c>
      <c r="BJ565" s="189"/>
      <c r="BK565" s="189">
        <v>483.72</v>
      </c>
      <c r="BL565" s="189"/>
      <c r="BM565" s="189"/>
      <c r="BN565" s="191">
        <f t="shared" si="33"/>
        <v>1274039.0100000012</v>
      </c>
      <c r="BO565" s="246"/>
      <c r="BP565" s="149"/>
      <c r="BQ565" s="112"/>
      <c r="BR565" s="2"/>
    </row>
    <row r="566" spans="3:70" ht="15.75">
      <c r="C566" s="45"/>
      <c r="D566" s="45"/>
      <c r="E566" s="50"/>
      <c r="F566" s="50"/>
      <c r="G566" s="45"/>
      <c r="H566" s="45"/>
      <c r="I566" s="45"/>
      <c r="J566" s="54"/>
      <c r="K566" s="51"/>
      <c r="M566" s="54"/>
      <c r="N566" s="51"/>
      <c r="O566" s="54"/>
      <c r="P566" s="50"/>
      <c r="Q566" s="54"/>
      <c r="R566" s="173"/>
      <c r="S566" s="173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>
        <f>-BM566</f>
        <v>-42075</v>
      </c>
      <c r="AV566" s="54"/>
      <c r="AW566" s="54"/>
      <c r="AX566" s="54"/>
      <c r="AY566" s="54"/>
      <c r="AZ566" s="54"/>
      <c r="BA566" s="54"/>
      <c r="BB566" s="54"/>
      <c r="BF566" s="174">
        <v>39262</v>
      </c>
      <c r="BG566" s="193" t="s">
        <v>431</v>
      </c>
      <c r="BH566" s="190">
        <f t="shared" si="34"/>
        <v>884062.2900000012</v>
      </c>
      <c r="BI566" s="75">
        <f t="shared" si="34"/>
        <v>389976.71999999991</v>
      </c>
      <c r="BJ566" s="189"/>
      <c r="BK566" s="189"/>
      <c r="BL566" s="189"/>
      <c r="BM566" s="189">
        <v>42075</v>
      </c>
      <c r="BN566" s="191">
        <f t="shared" si="33"/>
        <v>1231964.0100000012</v>
      </c>
      <c r="BO566" s="246"/>
      <c r="BP566" s="149" t="s">
        <v>408</v>
      </c>
      <c r="BQ566" s="112" t="s">
        <v>407</v>
      </c>
      <c r="BR566" s="2"/>
    </row>
    <row r="567" spans="3:70" ht="15.75">
      <c r="C567" s="45"/>
      <c r="D567" s="45"/>
      <c r="E567" s="50"/>
      <c r="F567" s="50"/>
      <c r="G567" s="45"/>
      <c r="H567" s="45"/>
      <c r="I567" s="45"/>
      <c r="J567" s="54"/>
      <c r="K567" s="51"/>
      <c r="M567" s="54"/>
      <c r="N567" s="51"/>
      <c r="O567" s="54"/>
      <c r="P567" s="50"/>
      <c r="Q567" s="54"/>
      <c r="R567" s="173"/>
      <c r="S567" s="173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>
        <f>-BM567</f>
        <v>-360</v>
      </c>
      <c r="AV567" s="54"/>
      <c r="AW567" s="54"/>
      <c r="AX567" s="54"/>
      <c r="AY567" s="54"/>
      <c r="AZ567" s="54"/>
      <c r="BA567" s="54"/>
      <c r="BB567" s="54"/>
      <c r="BF567" s="174">
        <v>39262</v>
      </c>
      <c r="BG567" s="193" t="s">
        <v>69</v>
      </c>
      <c r="BH567" s="190">
        <f t="shared" si="34"/>
        <v>884062.2900000012</v>
      </c>
      <c r="BI567" s="75">
        <f t="shared" si="34"/>
        <v>347901.71999999991</v>
      </c>
      <c r="BJ567" s="189"/>
      <c r="BK567" s="189"/>
      <c r="BL567" s="189"/>
      <c r="BM567" s="189">
        <v>360</v>
      </c>
      <c r="BN567" s="191">
        <f t="shared" si="33"/>
        <v>1231604.0100000012</v>
      </c>
      <c r="BO567" s="246"/>
      <c r="BP567" s="149" t="s">
        <v>408</v>
      </c>
      <c r="BQ567" s="112" t="s">
        <v>407</v>
      </c>
      <c r="BR567" s="2"/>
    </row>
    <row r="568" spans="3:70" ht="15.75">
      <c r="C568" s="45"/>
      <c r="D568" s="45"/>
      <c r="E568" s="50"/>
      <c r="F568" s="50"/>
      <c r="G568" s="45"/>
      <c r="H568" s="45"/>
      <c r="I568" s="45"/>
      <c r="J568" s="54"/>
      <c r="K568" s="51"/>
      <c r="M568" s="54"/>
      <c r="N568" s="51"/>
      <c r="O568" s="54"/>
      <c r="P568" s="50"/>
      <c r="Q568" s="54"/>
      <c r="R568" s="173"/>
      <c r="S568" s="173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  <c r="AV568" s="54"/>
      <c r="AW568" s="54"/>
      <c r="AX568" s="54"/>
      <c r="AY568" s="54"/>
      <c r="AZ568" s="54"/>
      <c r="BA568" s="54"/>
      <c r="BB568" s="54"/>
      <c r="BF568" s="174">
        <v>39262</v>
      </c>
      <c r="BG568" s="193" t="s">
        <v>222</v>
      </c>
      <c r="BH568" s="190">
        <f t="shared" si="34"/>
        <v>884062.2900000012</v>
      </c>
      <c r="BI568" s="75">
        <f t="shared" si="34"/>
        <v>347541.71999999991</v>
      </c>
      <c r="BJ568" s="189">
        <f>548.13/2</f>
        <v>274.065</v>
      </c>
      <c r="BK568" s="189">
        <f>548.13/2</f>
        <v>274.065</v>
      </c>
      <c r="BL568" s="189"/>
      <c r="BM568" s="189"/>
      <c r="BN568" s="191">
        <f t="shared" si="33"/>
        <v>1232152.1400000011</v>
      </c>
      <c r="BO568" s="246"/>
      <c r="BP568" s="149"/>
      <c r="BQ568" s="112"/>
      <c r="BR568" s="2"/>
    </row>
    <row r="569" spans="3:70" ht="15.75">
      <c r="C569" s="45"/>
      <c r="D569" s="45"/>
      <c r="E569" s="50"/>
      <c r="F569" s="50"/>
      <c r="G569" s="45"/>
      <c r="H569" s="45"/>
      <c r="I569" s="45"/>
      <c r="J569" s="54"/>
      <c r="K569" s="51"/>
      <c r="M569" s="54"/>
      <c r="N569" s="51"/>
      <c r="O569" s="54"/>
      <c r="P569" s="50"/>
      <c r="Q569" s="54"/>
      <c r="R569" s="173"/>
      <c r="S569" s="173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  <c r="AV569" s="54"/>
      <c r="AW569" s="54"/>
      <c r="AX569" s="54"/>
      <c r="AY569" s="54"/>
      <c r="AZ569" s="54"/>
      <c r="BA569" s="54"/>
      <c r="BB569" s="54"/>
      <c r="BF569" s="174">
        <v>39262</v>
      </c>
      <c r="BG569" s="193" t="s">
        <v>427</v>
      </c>
      <c r="BH569" s="190">
        <f t="shared" si="34"/>
        <v>884336.35500000115</v>
      </c>
      <c r="BI569" s="75">
        <f t="shared" si="34"/>
        <v>347815.78499999992</v>
      </c>
      <c r="BJ569" s="189">
        <f>-19.4/2</f>
        <v>-9.6999999999999993</v>
      </c>
      <c r="BK569" s="189">
        <f>-19.4/2</f>
        <v>-9.6999999999999993</v>
      </c>
      <c r="BL569" s="189"/>
      <c r="BM569" s="189"/>
      <c r="BN569" s="191">
        <f t="shared" si="33"/>
        <v>1232132.7400000012</v>
      </c>
      <c r="BO569" s="246"/>
      <c r="BP569" s="149"/>
      <c r="BQ569" s="112"/>
      <c r="BR569" s="2"/>
    </row>
    <row r="570" spans="3:70" ht="15.75">
      <c r="C570" s="45"/>
      <c r="D570" s="45"/>
      <c r="E570" s="50"/>
      <c r="F570" s="50"/>
      <c r="G570" s="45"/>
      <c r="H570" s="45"/>
      <c r="I570" s="45"/>
      <c r="J570" s="54"/>
      <c r="K570" s="51"/>
      <c r="M570" s="54"/>
      <c r="N570" s="51"/>
      <c r="O570" s="54"/>
      <c r="P570" s="50"/>
      <c r="Q570" s="54"/>
      <c r="R570" s="173"/>
      <c r="S570" s="173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>
        <f>-BM570</f>
        <v>-52725</v>
      </c>
      <c r="AT570" s="54"/>
      <c r="AU570" s="54"/>
      <c r="AV570" s="54"/>
      <c r="AW570" s="54"/>
      <c r="AX570" s="54"/>
      <c r="AY570" s="54"/>
      <c r="AZ570" s="54"/>
      <c r="BA570" s="54"/>
      <c r="BB570" s="54"/>
      <c r="BF570" s="174">
        <v>39277</v>
      </c>
      <c r="BG570" s="193" t="s">
        <v>324</v>
      </c>
      <c r="BH570" s="190">
        <f t="shared" si="34"/>
        <v>884326.65500000119</v>
      </c>
      <c r="BI570" s="75">
        <f t="shared" si="34"/>
        <v>347806.0849999999</v>
      </c>
      <c r="BJ570" s="189"/>
      <c r="BK570" s="189"/>
      <c r="BL570" s="189"/>
      <c r="BM570" s="189">
        <v>52725</v>
      </c>
      <c r="BN570" s="191">
        <f t="shared" si="33"/>
        <v>1179407.7400000012</v>
      </c>
      <c r="BO570" s="246"/>
      <c r="BP570" s="149" t="s">
        <v>390</v>
      </c>
      <c r="BQ570" s="112" t="s">
        <v>392</v>
      </c>
      <c r="BR570" s="2"/>
    </row>
    <row r="571" spans="3:70" ht="15.75">
      <c r="C571" s="45"/>
      <c r="D571" s="45"/>
      <c r="E571" s="50"/>
      <c r="F571" s="50"/>
      <c r="G571" s="45"/>
      <c r="H571" s="45"/>
      <c r="I571" s="45"/>
      <c r="J571" s="54"/>
      <c r="K571" s="51"/>
      <c r="M571" s="54"/>
      <c r="N571" s="51"/>
      <c r="O571" s="54"/>
      <c r="P571" s="50"/>
      <c r="Q571" s="54"/>
      <c r="R571" s="173"/>
      <c r="S571" s="173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  <c r="AV571" s="54"/>
      <c r="AW571" s="54"/>
      <c r="AX571" s="54">
        <f>-BL571</f>
        <v>-1500</v>
      </c>
      <c r="AY571" s="54"/>
      <c r="AZ571" s="54"/>
      <c r="BA571" s="54"/>
      <c r="BB571" s="54"/>
      <c r="BF571" s="174">
        <v>39277</v>
      </c>
      <c r="BG571" s="193" t="s">
        <v>428</v>
      </c>
      <c r="BH571" s="190">
        <f t="shared" si="34"/>
        <v>884326.65500000119</v>
      </c>
      <c r="BI571" s="75">
        <f t="shared" si="34"/>
        <v>295081.0849999999</v>
      </c>
      <c r="BJ571" s="189"/>
      <c r="BK571" s="189"/>
      <c r="BL571" s="189">
        <v>1500</v>
      </c>
      <c r="BM571" s="189"/>
      <c r="BN571" s="191">
        <f t="shared" si="33"/>
        <v>1177907.7400000012</v>
      </c>
      <c r="BO571" s="246"/>
      <c r="BP571" s="149"/>
      <c r="BQ571" s="112" t="s">
        <v>432</v>
      </c>
      <c r="BR571" s="2"/>
    </row>
    <row r="572" spans="3:70" ht="15.75">
      <c r="C572" s="45"/>
      <c r="D572" s="45"/>
      <c r="E572" s="50"/>
      <c r="F572" s="50"/>
      <c r="G572" s="45"/>
      <c r="H572" s="45"/>
      <c r="I572" s="45"/>
      <c r="J572" s="54"/>
      <c r="K572" s="51"/>
      <c r="M572" s="54"/>
      <c r="N572" s="51"/>
      <c r="O572" s="54"/>
      <c r="P572" s="50"/>
      <c r="Q572" s="54"/>
      <c r="R572" s="173"/>
      <c r="S572" s="173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  <c r="AV572" s="54"/>
      <c r="AW572" s="54"/>
      <c r="AX572" s="54">
        <f>-BL572</f>
        <v>-67475</v>
      </c>
      <c r="AY572" s="54"/>
      <c r="AZ572" s="54"/>
      <c r="BA572" s="54"/>
      <c r="BB572" s="54"/>
      <c r="BF572" s="174">
        <v>39284</v>
      </c>
      <c r="BG572" s="193" t="s">
        <v>433</v>
      </c>
      <c r="BH572" s="190">
        <f t="shared" si="34"/>
        <v>882826.65500000119</v>
      </c>
      <c r="BI572" s="75">
        <f t="shared" si="34"/>
        <v>295081.0849999999</v>
      </c>
      <c r="BJ572" s="189"/>
      <c r="BK572" s="189"/>
      <c r="BL572" s="189">
        <v>67475</v>
      </c>
      <c r="BM572" s="189"/>
      <c r="BN572" s="191">
        <f t="shared" si="33"/>
        <v>1110432.7400000012</v>
      </c>
      <c r="BO572" s="246"/>
      <c r="BP572" s="149"/>
      <c r="BQ572" s="112" t="s">
        <v>434</v>
      </c>
      <c r="BR572" s="2"/>
    </row>
    <row r="573" spans="3:70" ht="31.5">
      <c r="C573" s="45"/>
      <c r="D573" s="45"/>
      <c r="E573" s="50"/>
      <c r="F573" s="50"/>
      <c r="G573" s="45"/>
      <c r="H573" s="45"/>
      <c r="I573" s="45"/>
      <c r="J573" s="54"/>
      <c r="K573" s="51"/>
      <c r="M573" s="54"/>
      <c r="N573" s="51"/>
      <c r="O573" s="54"/>
      <c r="P573" s="50"/>
      <c r="Q573" s="54"/>
      <c r="R573" s="173"/>
      <c r="S573" s="173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  <c r="AV573" s="54">
        <f>-BM573</f>
        <v>-7200</v>
      </c>
      <c r="AW573" s="54"/>
      <c r="AX573" s="54"/>
      <c r="AY573" s="54"/>
      <c r="AZ573" s="54"/>
      <c r="BA573" s="54"/>
      <c r="BB573" s="54"/>
      <c r="BF573" s="174">
        <v>39290</v>
      </c>
      <c r="BG573" s="193" t="s">
        <v>339</v>
      </c>
      <c r="BH573" s="190">
        <f t="shared" si="34"/>
        <v>815351.65500000119</v>
      </c>
      <c r="BI573" s="75">
        <f t="shared" si="34"/>
        <v>295081.0849999999</v>
      </c>
      <c r="BJ573" s="189"/>
      <c r="BK573" s="189"/>
      <c r="BL573" s="189"/>
      <c r="BM573" s="189">
        <v>7200</v>
      </c>
      <c r="BN573" s="191">
        <f t="shared" si="33"/>
        <v>1103232.7400000012</v>
      </c>
      <c r="BO573" s="246"/>
      <c r="BP573" s="149" t="s">
        <v>411</v>
      </c>
      <c r="BQ573" s="112" t="s">
        <v>423</v>
      </c>
      <c r="BR573" s="2"/>
    </row>
    <row r="574" spans="3:70" ht="15.75">
      <c r="C574" s="45"/>
      <c r="D574" s="45"/>
      <c r="E574" s="50"/>
      <c r="F574" s="50"/>
      <c r="G574" s="45"/>
      <c r="H574" s="45"/>
      <c r="I574" s="45"/>
      <c r="J574" s="54"/>
      <c r="K574" s="51"/>
      <c r="M574" s="54"/>
      <c r="N574" s="51"/>
      <c r="O574" s="54"/>
      <c r="P574" s="50"/>
      <c r="Q574" s="54"/>
      <c r="R574" s="173"/>
      <c r="S574" s="173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>
        <f>-BL574</f>
        <v>-18972.14</v>
      </c>
      <c r="AY574" s="54"/>
      <c r="AZ574" s="54"/>
      <c r="BA574" s="54"/>
      <c r="BB574" s="54"/>
      <c r="BF574" s="174">
        <v>39290</v>
      </c>
      <c r="BG574" s="193" t="s">
        <v>433</v>
      </c>
      <c r="BH574" s="190">
        <f t="shared" si="34"/>
        <v>815351.65500000119</v>
      </c>
      <c r="BI574" s="75">
        <f t="shared" si="34"/>
        <v>287881.0849999999</v>
      </c>
      <c r="BJ574" s="189"/>
      <c r="BK574" s="189"/>
      <c r="BL574" s="189">
        <v>18972.14</v>
      </c>
      <c r="BM574" s="189"/>
      <c r="BN574" s="191">
        <f t="shared" si="33"/>
        <v>1084260.6000000013</v>
      </c>
      <c r="BO574" s="246"/>
      <c r="BP574" s="149"/>
      <c r="BQ574" s="112" t="s">
        <v>434</v>
      </c>
      <c r="BR574" s="2"/>
    </row>
    <row r="575" spans="3:70" ht="15.75">
      <c r="C575" s="45"/>
      <c r="D575" s="45"/>
      <c r="E575" s="50"/>
      <c r="F575" s="50"/>
      <c r="G575" s="45"/>
      <c r="H575" s="45"/>
      <c r="I575" s="45"/>
      <c r="J575" s="54"/>
      <c r="K575" s="51"/>
      <c r="M575" s="54"/>
      <c r="N575" s="51"/>
      <c r="O575" s="54"/>
      <c r="P575" s="50"/>
      <c r="Q575" s="54"/>
      <c r="R575" s="173"/>
      <c r="S575" s="173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54"/>
      <c r="AW575" s="54"/>
      <c r="AX575" s="54"/>
      <c r="AY575" s="54"/>
      <c r="AZ575" s="54"/>
      <c r="BA575" s="54"/>
      <c r="BB575" s="54"/>
      <c r="BF575" s="174">
        <v>39291</v>
      </c>
      <c r="BG575" s="193" t="s">
        <v>219</v>
      </c>
      <c r="BH575" s="190">
        <f t="shared" si="34"/>
        <v>796379.51500000118</v>
      </c>
      <c r="BI575" s="75">
        <f t="shared" si="34"/>
        <v>287881.0849999999</v>
      </c>
      <c r="BJ575" s="189"/>
      <c r="BK575" s="189">
        <v>100.19</v>
      </c>
      <c r="BL575" s="189"/>
      <c r="BM575" s="189"/>
      <c r="BN575" s="191">
        <f t="shared" si="33"/>
        <v>1084360.790000001</v>
      </c>
      <c r="BO575" s="246"/>
      <c r="BP575" s="149"/>
      <c r="BQ575" s="112"/>
      <c r="BR575" s="2"/>
    </row>
    <row r="576" spans="3:70" ht="15.75">
      <c r="C576" s="45"/>
      <c r="D576" s="45"/>
      <c r="E576" s="50"/>
      <c r="F576" s="50"/>
      <c r="G576" s="45"/>
      <c r="H576" s="45"/>
      <c r="I576" s="45"/>
      <c r="J576" s="54"/>
      <c r="K576" s="51"/>
      <c r="M576" s="54"/>
      <c r="N576" s="51"/>
      <c r="O576" s="54"/>
      <c r="P576" s="50"/>
      <c r="Q576" s="54"/>
      <c r="R576" s="173"/>
      <c r="S576" s="173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  <c r="AV576" s="54"/>
      <c r="AW576" s="54"/>
      <c r="AX576" s="54"/>
      <c r="AY576" s="54"/>
      <c r="AZ576" s="54"/>
      <c r="BA576" s="54"/>
      <c r="BB576" s="54"/>
      <c r="BF576" s="174">
        <v>39293</v>
      </c>
      <c r="BG576" s="193" t="s">
        <v>241</v>
      </c>
      <c r="BH576" s="190">
        <f t="shared" si="34"/>
        <v>796379.51500000118</v>
      </c>
      <c r="BI576" s="75">
        <f t="shared" si="34"/>
        <v>287981.27499999991</v>
      </c>
      <c r="BJ576" s="189">
        <f>471.83/2</f>
        <v>235.91499999999999</v>
      </c>
      <c r="BK576" s="189">
        <f>471.83/2</f>
        <v>235.91499999999999</v>
      </c>
      <c r="BL576" s="189"/>
      <c r="BM576" s="189"/>
      <c r="BN576" s="191">
        <f t="shared" si="33"/>
        <v>1084832.620000001</v>
      </c>
      <c r="BO576" s="246"/>
      <c r="BP576" s="149"/>
      <c r="BQ576" s="112"/>
      <c r="BR576" s="2"/>
    </row>
    <row r="577" spans="3:70" ht="15.75">
      <c r="C577" s="45"/>
      <c r="D577" s="45"/>
      <c r="E577" s="50"/>
      <c r="F577" s="50"/>
      <c r="G577" s="45"/>
      <c r="H577" s="45"/>
      <c r="I577" s="45"/>
      <c r="J577" s="54"/>
      <c r="K577" s="51"/>
      <c r="M577" s="54"/>
      <c r="N577" s="51"/>
      <c r="O577" s="54"/>
      <c r="P577" s="50"/>
      <c r="Q577" s="54"/>
      <c r="R577" s="173"/>
      <c r="S577" s="173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  <c r="AV577" s="54"/>
      <c r="AW577" s="54"/>
      <c r="AX577" s="54"/>
      <c r="AY577" s="54"/>
      <c r="AZ577" s="54"/>
      <c r="BA577" s="54"/>
      <c r="BB577" s="54"/>
      <c r="BF577" s="174">
        <v>39293</v>
      </c>
      <c r="BG577" s="193" t="s">
        <v>435</v>
      </c>
      <c r="BH577" s="190">
        <f t="shared" si="34"/>
        <v>796615.43000000122</v>
      </c>
      <c r="BI577" s="75">
        <f t="shared" si="34"/>
        <v>288217.18999999989</v>
      </c>
      <c r="BJ577" s="189">
        <f>-189.54/2</f>
        <v>-94.77</v>
      </c>
      <c r="BK577" s="189">
        <f>-189.54/2</f>
        <v>-94.77</v>
      </c>
      <c r="BL577" s="189"/>
      <c r="BM577" s="189"/>
      <c r="BN577" s="191">
        <f t="shared" si="33"/>
        <v>1084643.080000001</v>
      </c>
      <c r="BO577" s="246"/>
      <c r="BP577" s="149"/>
      <c r="BQ577" s="112"/>
      <c r="BR577" s="2"/>
    </row>
    <row r="578" spans="3:70" ht="15.75">
      <c r="C578" s="45"/>
      <c r="D578" s="45"/>
      <c r="E578" s="50"/>
      <c r="F578" s="50"/>
      <c r="G578" s="45"/>
      <c r="H578" s="45"/>
      <c r="I578" s="45"/>
      <c r="J578" s="54"/>
      <c r="K578" s="51"/>
      <c r="M578" s="54"/>
      <c r="N578" s="51"/>
      <c r="O578" s="54"/>
      <c r="P578" s="50"/>
      <c r="Q578" s="54"/>
      <c r="R578" s="173"/>
      <c r="S578" s="173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>
        <f>-BL578</f>
        <v>-44284.7</v>
      </c>
      <c r="AY578" s="54"/>
      <c r="AZ578" s="54"/>
      <c r="BA578" s="54"/>
      <c r="BB578" s="54"/>
      <c r="BF578" s="174">
        <v>39303</v>
      </c>
      <c r="BG578" s="193" t="s">
        <v>436</v>
      </c>
      <c r="BH578" s="190">
        <f t="shared" si="34"/>
        <v>796520.6600000012</v>
      </c>
      <c r="BI578" s="75">
        <f t="shared" si="34"/>
        <v>288122.41999999987</v>
      </c>
      <c r="BJ578" s="189"/>
      <c r="BK578" s="189"/>
      <c r="BL578" s="189">
        <v>44284.7</v>
      </c>
      <c r="BM578" s="189"/>
      <c r="BN578" s="191">
        <f t="shared" si="33"/>
        <v>1040358.3800000011</v>
      </c>
      <c r="BO578" s="246"/>
      <c r="BP578" s="149"/>
      <c r="BQ578" s="112" t="s">
        <v>437</v>
      </c>
      <c r="BR578" s="2"/>
    </row>
    <row r="579" spans="3:70" ht="15.75">
      <c r="C579" s="45"/>
      <c r="D579" s="45"/>
      <c r="E579" s="50"/>
      <c r="F579" s="50"/>
      <c r="G579" s="45"/>
      <c r="H579" s="45"/>
      <c r="I579" s="45"/>
      <c r="J579" s="54"/>
      <c r="K579" s="51"/>
      <c r="M579" s="54"/>
      <c r="N579" s="51"/>
      <c r="O579" s="54"/>
      <c r="P579" s="50"/>
      <c r="Q579" s="54"/>
      <c r="R579" s="173"/>
      <c r="S579" s="173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54"/>
      <c r="AW579" s="54"/>
      <c r="AX579" s="54">
        <f>-BL579</f>
        <v>-2560</v>
      </c>
      <c r="AY579" s="54"/>
      <c r="AZ579" s="54"/>
      <c r="BA579" s="54"/>
      <c r="BB579" s="54"/>
      <c r="BF579" s="174">
        <v>39305</v>
      </c>
      <c r="BG579" s="193" t="s">
        <v>428</v>
      </c>
      <c r="BH579" s="190">
        <f t="shared" si="34"/>
        <v>752235.96000000124</v>
      </c>
      <c r="BI579" s="75">
        <f t="shared" si="34"/>
        <v>288122.41999999987</v>
      </c>
      <c r="BJ579" s="189"/>
      <c r="BK579" s="189"/>
      <c r="BL579" s="189">
        <v>2560</v>
      </c>
      <c r="BM579" s="189"/>
      <c r="BN579" s="191">
        <f t="shared" si="33"/>
        <v>1037798.3800000011</v>
      </c>
      <c r="BO579" s="246"/>
      <c r="BP579" s="149"/>
      <c r="BQ579" s="112" t="s">
        <v>440</v>
      </c>
      <c r="BR579" s="2"/>
    </row>
    <row r="580" spans="3:70" ht="15.75">
      <c r="C580" s="45"/>
      <c r="D580" s="45"/>
      <c r="E580" s="50"/>
      <c r="F580" s="50"/>
      <c r="G580" s="45"/>
      <c r="H580" s="45"/>
      <c r="I580" s="45"/>
      <c r="J580" s="54"/>
      <c r="K580" s="51"/>
      <c r="M580" s="54"/>
      <c r="N580" s="51"/>
      <c r="O580" s="54"/>
      <c r="P580" s="50"/>
      <c r="Q580" s="54"/>
      <c r="R580" s="173"/>
      <c r="S580" s="173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>
        <f>-BM580</f>
        <v>-49444.25</v>
      </c>
      <c r="AT580" s="54"/>
      <c r="AU580" s="54"/>
      <c r="AV580" s="54"/>
      <c r="AW580" s="54"/>
      <c r="AX580" s="54"/>
      <c r="AY580" s="54"/>
      <c r="AZ580" s="54"/>
      <c r="BA580" s="54"/>
      <c r="BB580" s="54"/>
      <c r="BF580" s="174">
        <v>39323</v>
      </c>
      <c r="BG580" s="193" t="s">
        <v>324</v>
      </c>
      <c r="BH580" s="190">
        <f t="shared" si="34"/>
        <v>749675.96000000124</v>
      </c>
      <c r="BI580" s="75">
        <f t="shared" si="34"/>
        <v>288122.41999999987</v>
      </c>
      <c r="BJ580" s="189"/>
      <c r="BK580" s="189"/>
      <c r="BL580" s="189"/>
      <c r="BM580" s="189">
        <v>49444.25</v>
      </c>
      <c r="BN580" s="191">
        <f t="shared" si="33"/>
        <v>988354.13000000105</v>
      </c>
      <c r="BO580" s="246"/>
      <c r="BP580" s="149" t="s">
        <v>390</v>
      </c>
      <c r="BQ580" s="112" t="s">
        <v>392</v>
      </c>
      <c r="BR580" s="2"/>
    </row>
    <row r="581" spans="3:70" ht="15.75">
      <c r="C581" s="45"/>
      <c r="D581" s="45"/>
      <c r="E581" s="50"/>
      <c r="F581" s="50"/>
      <c r="G581" s="45"/>
      <c r="H581" s="45"/>
      <c r="I581" s="45"/>
      <c r="J581" s="54"/>
      <c r="K581" s="51"/>
      <c r="M581" s="54"/>
      <c r="N581" s="51"/>
      <c r="O581" s="54"/>
      <c r="P581" s="50"/>
      <c r="Q581" s="54"/>
      <c r="R581" s="173"/>
      <c r="S581" s="173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>
        <f>-BM581</f>
        <v>-4811.2</v>
      </c>
      <c r="AV581" s="54"/>
      <c r="AW581" s="54"/>
      <c r="AX581" s="54"/>
      <c r="AY581" s="54"/>
      <c r="AZ581" s="54"/>
      <c r="BA581" s="54"/>
      <c r="BB581" s="54"/>
      <c r="BF581" s="174">
        <v>39323</v>
      </c>
      <c r="BG581" s="193" t="s">
        <v>361</v>
      </c>
      <c r="BH581" s="190">
        <f t="shared" si="34"/>
        <v>749675.96000000124</v>
      </c>
      <c r="BI581" s="75">
        <f t="shared" si="34"/>
        <v>238678.16999999987</v>
      </c>
      <c r="BJ581" s="189"/>
      <c r="BK581" s="189"/>
      <c r="BL581" s="189"/>
      <c r="BM581" s="189">
        <v>4811.2</v>
      </c>
      <c r="BN581" s="191">
        <f t="shared" si="33"/>
        <v>983542.9300000011</v>
      </c>
      <c r="BO581" s="246"/>
      <c r="BP581" s="149" t="s">
        <v>406</v>
      </c>
      <c r="BQ581" s="112" t="s">
        <v>407</v>
      </c>
      <c r="BR581" s="2"/>
    </row>
    <row r="582" spans="3:70" ht="15.75">
      <c r="C582" s="45"/>
      <c r="D582" s="45"/>
      <c r="E582" s="50"/>
      <c r="F582" s="50"/>
      <c r="G582" s="45"/>
      <c r="H582" s="45"/>
      <c r="I582" s="45"/>
      <c r="J582" s="54"/>
      <c r="K582" s="51"/>
      <c r="M582" s="54"/>
      <c r="N582" s="51"/>
      <c r="O582" s="54"/>
      <c r="P582" s="50"/>
      <c r="Q582" s="54"/>
      <c r="R582" s="173"/>
      <c r="S582" s="173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>
        <f>-BM582</f>
        <v>-22746.1</v>
      </c>
      <c r="AZ582" s="54"/>
      <c r="BA582" s="54"/>
      <c r="BB582" s="54"/>
      <c r="BF582" s="174">
        <v>39323</v>
      </c>
      <c r="BG582" s="193" t="s">
        <v>357</v>
      </c>
      <c r="BH582" s="190">
        <f t="shared" si="34"/>
        <v>749675.96000000124</v>
      </c>
      <c r="BI582" s="75">
        <f t="shared" si="34"/>
        <v>233866.96999999986</v>
      </c>
      <c r="BJ582" s="189"/>
      <c r="BK582" s="189"/>
      <c r="BL582" s="189"/>
      <c r="BM582" s="189">
        <v>22746.1</v>
      </c>
      <c r="BN582" s="191">
        <f t="shared" si="33"/>
        <v>960796.83000000112</v>
      </c>
      <c r="BO582" s="246"/>
      <c r="BP582" s="149"/>
      <c r="BQ582" s="112" t="s">
        <v>438</v>
      </c>
      <c r="BR582" s="2"/>
    </row>
    <row r="583" spans="3:70" ht="15.75">
      <c r="C583" s="45"/>
      <c r="D583" s="45"/>
      <c r="E583" s="50"/>
      <c r="F583" s="50"/>
      <c r="G583" s="45"/>
      <c r="H583" s="45"/>
      <c r="I583" s="45"/>
      <c r="J583" s="54"/>
      <c r="K583" s="51"/>
      <c r="M583" s="54"/>
      <c r="N583" s="51"/>
      <c r="O583" s="54"/>
      <c r="P583" s="50"/>
      <c r="Q583" s="54"/>
      <c r="R583" s="173"/>
      <c r="S583" s="173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54"/>
      <c r="AW583" s="54"/>
      <c r="AX583" s="54"/>
      <c r="AY583" s="54"/>
      <c r="AZ583" s="54"/>
      <c r="BA583" s="54"/>
      <c r="BB583" s="54"/>
      <c r="BF583" s="174">
        <v>39324</v>
      </c>
      <c r="BG583" s="193" t="s">
        <v>242</v>
      </c>
      <c r="BH583" s="190">
        <f t="shared" si="34"/>
        <v>749675.96000000124</v>
      </c>
      <c r="BI583" s="75">
        <f t="shared" si="34"/>
        <v>211120.86999999985</v>
      </c>
      <c r="BJ583" s="189">
        <f>402.32/2</f>
        <v>201.16</v>
      </c>
      <c r="BK583" s="189">
        <f>402.32/2</f>
        <v>201.16</v>
      </c>
      <c r="BL583" s="189"/>
      <c r="BM583" s="189"/>
      <c r="BN583" s="191">
        <f t="shared" si="33"/>
        <v>961199.15000000119</v>
      </c>
      <c r="BO583" s="246"/>
      <c r="BP583" s="149"/>
      <c r="BQ583" s="112"/>
      <c r="BR583" s="2"/>
    </row>
    <row r="584" spans="3:70" ht="15.75">
      <c r="C584" s="45"/>
      <c r="D584" s="45"/>
      <c r="E584" s="50"/>
      <c r="F584" s="50"/>
      <c r="G584" s="45"/>
      <c r="H584" s="45"/>
      <c r="I584" s="45"/>
      <c r="J584" s="54"/>
      <c r="K584" s="51"/>
      <c r="M584" s="54"/>
      <c r="N584" s="51"/>
      <c r="O584" s="54"/>
      <c r="P584" s="50"/>
      <c r="Q584" s="54"/>
      <c r="R584" s="173"/>
      <c r="S584" s="173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54"/>
      <c r="AW584" s="54"/>
      <c r="AX584" s="54"/>
      <c r="AY584" s="54"/>
      <c r="AZ584" s="54"/>
      <c r="BA584" s="54"/>
      <c r="BB584" s="54"/>
      <c r="BF584" s="174">
        <v>39324</v>
      </c>
      <c r="BG584" s="193" t="s">
        <v>439</v>
      </c>
      <c r="BH584" s="190">
        <f t="shared" si="34"/>
        <v>749877.12000000128</v>
      </c>
      <c r="BI584" s="75">
        <f t="shared" si="34"/>
        <v>211322.02999999985</v>
      </c>
      <c r="BJ584" s="189">
        <f>-104/2</f>
        <v>-52</v>
      </c>
      <c r="BK584" s="189">
        <f>-104/2</f>
        <v>-52</v>
      </c>
      <c r="BL584" s="189"/>
      <c r="BM584" s="189"/>
      <c r="BN584" s="191">
        <f t="shared" si="33"/>
        <v>961095.15000000107</v>
      </c>
      <c r="BO584" s="246"/>
      <c r="BP584" s="149"/>
      <c r="BQ584" s="112"/>
      <c r="BR584" s="2"/>
    </row>
    <row r="585" spans="3:70" ht="15.75">
      <c r="C585" s="45"/>
      <c r="D585" s="45"/>
      <c r="E585" s="50"/>
      <c r="F585" s="50"/>
      <c r="G585" s="45"/>
      <c r="H585" s="45"/>
      <c r="I585" s="45"/>
      <c r="J585" s="54"/>
      <c r="K585" s="51"/>
      <c r="M585" s="54"/>
      <c r="N585" s="51"/>
      <c r="O585" s="54"/>
      <c r="P585" s="50"/>
      <c r="Q585" s="54"/>
      <c r="R585" s="173"/>
      <c r="S585" s="173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54"/>
      <c r="AW585" s="54"/>
      <c r="AX585" s="54"/>
      <c r="AY585" s="54">
        <f>-BM585</f>
        <v>-5414.75</v>
      </c>
      <c r="AZ585" s="54"/>
      <c r="BA585" s="54"/>
      <c r="BB585" s="54"/>
      <c r="BF585" s="174">
        <v>39337</v>
      </c>
      <c r="BG585" s="193" t="s">
        <v>357</v>
      </c>
      <c r="BH585" s="190">
        <f t="shared" si="34"/>
        <v>749825.12000000128</v>
      </c>
      <c r="BI585" s="75">
        <f t="shared" si="34"/>
        <v>211270.02999999985</v>
      </c>
      <c r="BJ585" s="189"/>
      <c r="BK585" s="189"/>
      <c r="BL585" s="189"/>
      <c r="BM585" s="189">
        <v>5414.75</v>
      </c>
      <c r="BN585" s="191">
        <f t="shared" si="33"/>
        <v>955680.40000000107</v>
      </c>
      <c r="BO585" s="246"/>
      <c r="BP585" s="149"/>
      <c r="BQ585" s="112" t="s">
        <v>442</v>
      </c>
      <c r="BR585" s="2"/>
    </row>
    <row r="586" spans="3:70" ht="15.75">
      <c r="C586" s="45"/>
      <c r="D586" s="45"/>
      <c r="E586" s="50"/>
      <c r="F586" s="50"/>
      <c r="G586" s="45"/>
      <c r="H586" s="45"/>
      <c r="I586" s="45"/>
      <c r="J586" s="54"/>
      <c r="K586" s="51"/>
      <c r="M586" s="54"/>
      <c r="N586" s="51"/>
      <c r="O586" s="54"/>
      <c r="P586" s="50"/>
      <c r="Q586" s="54"/>
      <c r="R586" s="173"/>
      <c r="S586" s="173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54"/>
      <c r="AW586" s="54"/>
      <c r="AX586" s="54"/>
      <c r="AY586" s="54">
        <f>-BM586</f>
        <v>-13417.5</v>
      </c>
      <c r="AZ586" s="54"/>
      <c r="BA586" s="54"/>
      <c r="BB586" s="54"/>
      <c r="BF586" s="174">
        <v>39340</v>
      </c>
      <c r="BG586" s="193" t="s">
        <v>357</v>
      </c>
      <c r="BH586" s="190">
        <f t="shared" si="34"/>
        <v>749825.12000000128</v>
      </c>
      <c r="BI586" s="75">
        <f t="shared" si="34"/>
        <v>205855.27999999985</v>
      </c>
      <c r="BJ586" s="189"/>
      <c r="BK586" s="189"/>
      <c r="BL586" s="189"/>
      <c r="BM586" s="189">
        <v>13417.5</v>
      </c>
      <c r="BN586" s="191">
        <f t="shared" si="33"/>
        <v>942262.90000000107</v>
      </c>
      <c r="BO586" s="246"/>
      <c r="BP586" s="149"/>
      <c r="BQ586" s="112" t="s">
        <v>441</v>
      </c>
      <c r="BR586" s="2"/>
    </row>
    <row r="587" spans="3:70" ht="15.75">
      <c r="C587" s="45"/>
      <c r="D587" s="45"/>
      <c r="E587" s="50"/>
      <c r="F587" s="50"/>
      <c r="G587" s="45"/>
      <c r="H587" s="45"/>
      <c r="I587" s="45"/>
      <c r="J587" s="54"/>
      <c r="K587" s="51"/>
      <c r="M587" s="54"/>
      <c r="N587" s="51"/>
      <c r="O587" s="54"/>
      <c r="P587" s="50"/>
      <c r="Q587" s="54"/>
      <c r="R587" s="173"/>
      <c r="S587" s="173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  <c r="AV587" s="54"/>
      <c r="AW587" s="54"/>
      <c r="AX587" s="54"/>
      <c r="AY587" s="54">
        <f>-BM587</f>
        <v>-11620</v>
      </c>
      <c r="AZ587" s="54"/>
      <c r="BA587" s="54"/>
      <c r="BB587" s="54"/>
      <c r="BF587" s="174">
        <v>39353</v>
      </c>
      <c r="BG587" s="193" t="s">
        <v>443</v>
      </c>
      <c r="BH587" s="190">
        <f t="shared" si="34"/>
        <v>749825.12000000128</v>
      </c>
      <c r="BI587" s="75">
        <f t="shared" si="34"/>
        <v>192437.77999999985</v>
      </c>
      <c r="BJ587" s="189"/>
      <c r="BK587" s="189"/>
      <c r="BL587" s="189"/>
      <c r="BM587" s="189">
        <v>11620</v>
      </c>
      <c r="BN587" s="191">
        <f t="shared" si="33"/>
        <v>930642.90000000107</v>
      </c>
      <c r="BO587" s="246"/>
      <c r="BP587" s="149"/>
      <c r="BQ587" s="112" t="s">
        <v>444</v>
      </c>
      <c r="BR587" s="2"/>
    </row>
    <row r="588" spans="3:70" ht="15.75">
      <c r="C588" s="45"/>
      <c r="D588" s="45"/>
      <c r="E588" s="50"/>
      <c r="F588" s="50"/>
      <c r="G588" s="45"/>
      <c r="H588" s="45"/>
      <c r="I588" s="45"/>
      <c r="J588" s="54"/>
      <c r="K588" s="51"/>
      <c r="M588" s="54"/>
      <c r="N588" s="51"/>
      <c r="O588" s="54"/>
      <c r="P588" s="50"/>
      <c r="Q588" s="54"/>
      <c r="R588" s="173"/>
      <c r="S588" s="173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>
        <f>-BM588</f>
        <v>-9877</v>
      </c>
      <c r="AZ588" s="54"/>
      <c r="BA588" s="54"/>
      <c r="BB588" s="54"/>
      <c r="BF588" s="174">
        <v>39353</v>
      </c>
      <c r="BG588" s="193" t="s">
        <v>445</v>
      </c>
      <c r="BH588" s="190">
        <f t="shared" si="34"/>
        <v>749825.12000000128</v>
      </c>
      <c r="BI588" s="75">
        <f t="shared" si="34"/>
        <v>180817.77999999985</v>
      </c>
      <c r="BJ588" s="189"/>
      <c r="BK588" s="189"/>
      <c r="BL588" s="189"/>
      <c r="BM588" s="189">
        <v>9877</v>
      </c>
      <c r="BN588" s="191">
        <f t="shared" si="33"/>
        <v>920765.90000000107</v>
      </c>
      <c r="BO588" s="246"/>
      <c r="BP588" s="149"/>
      <c r="BQ588" s="112" t="s">
        <v>446</v>
      </c>
      <c r="BR588" s="2"/>
    </row>
    <row r="589" spans="3:70" ht="15.75">
      <c r="C589" s="45"/>
      <c r="D589" s="45"/>
      <c r="E589" s="50"/>
      <c r="F589" s="50"/>
      <c r="G589" s="45"/>
      <c r="H589" s="45"/>
      <c r="I589" s="45"/>
      <c r="J589" s="54"/>
      <c r="K589" s="51"/>
      <c r="M589" s="54"/>
      <c r="N589" s="51"/>
      <c r="O589" s="54"/>
      <c r="P589" s="50"/>
      <c r="Q589" s="54"/>
      <c r="R589" s="173"/>
      <c r="S589" s="173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  <c r="AV589" s="54"/>
      <c r="AW589" s="54"/>
      <c r="AX589" s="54"/>
      <c r="AY589" s="54"/>
      <c r="AZ589" s="54"/>
      <c r="BA589" s="54"/>
      <c r="BB589" s="54"/>
      <c r="BF589" s="174">
        <v>39354</v>
      </c>
      <c r="BG589" s="193" t="s">
        <v>243</v>
      </c>
      <c r="BH589" s="190">
        <f t="shared" si="34"/>
        <v>749825.12000000128</v>
      </c>
      <c r="BI589" s="75">
        <f t="shared" si="34"/>
        <v>170940.77999999985</v>
      </c>
      <c r="BJ589" s="189">
        <f>345.63/2</f>
        <v>172.815</v>
      </c>
      <c r="BK589" s="189">
        <f>345.63/2</f>
        <v>172.815</v>
      </c>
      <c r="BL589" s="189"/>
      <c r="BM589" s="189"/>
      <c r="BN589" s="191">
        <f t="shared" si="33"/>
        <v>921111.53000000096</v>
      </c>
      <c r="BO589" s="246"/>
      <c r="BP589" s="149"/>
      <c r="BQ589" s="112"/>
      <c r="BR589" s="2"/>
    </row>
    <row r="590" spans="3:70" ht="15.75">
      <c r="C590" s="45"/>
      <c r="D590" s="45"/>
      <c r="E590" s="50"/>
      <c r="F590" s="50"/>
      <c r="G590" s="45"/>
      <c r="H590" s="45"/>
      <c r="I590" s="45"/>
      <c r="J590" s="54"/>
      <c r="K590" s="51"/>
      <c r="M590" s="54"/>
      <c r="N590" s="51"/>
      <c r="O590" s="54"/>
      <c r="P590" s="50"/>
      <c r="Q590" s="54"/>
      <c r="R590" s="173"/>
      <c r="S590" s="173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  <c r="AV590" s="54"/>
      <c r="AW590" s="54"/>
      <c r="AX590" s="54"/>
      <c r="AY590" s="54"/>
      <c r="AZ590" s="54"/>
      <c r="BA590" s="54"/>
      <c r="BB590" s="54"/>
      <c r="BF590" s="174">
        <v>39354</v>
      </c>
      <c r="BG590" s="193" t="s">
        <v>447</v>
      </c>
      <c r="BH590" s="190">
        <f t="shared" si="34"/>
        <v>749997.93500000122</v>
      </c>
      <c r="BI590" s="75">
        <f t="shared" si="34"/>
        <v>171113.59499999986</v>
      </c>
      <c r="BJ590" s="189">
        <f>-104.19/2</f>
        <v>-52.094999999999999</v>
      </c>
      <c r="BK590" s="189">
        <f>-104.19/2</f>
        <v>-52.094999999999999</v>
      </c>
      <c r="BL590" s="189"/>
      <c r="BM590" s="189"/>
      <c r="BN590" s="191">
        <f t="shared" si="33"/>
        <v>921007.34000000113</v>
      </c>
      <c r="BO590" s="246"/>
      <c r="BP590" s="149"/>
      <c r="BQ590" s="112"/>
      <c r="BR590" s="2"/>
    </row>
    <row r="591" spans="3:70" ht="15.75">
      <c r="C591" s="45"/>
      <c r="D591" s="45"/>
      <c r="E591" s="50"/>
      <c r="F591" s="50"/>
      <c r="G591" s="45"/>
      <c r="H591" s="45"/>
      <c r="I591" s="45"/>
      <c r="J591" s="54"/>
      <c r="K591" s="51"/>
      <c r="M591" s="54"/>
      <c r="N591" s="51"/>
      <c r="O591" s="54"/>
      <c r="P591" s="50"/>
      <c r="Q591" s="54"/>
      <c r="R591" s="173"/>
      <c r="S591" s="173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  <c r="AV591" s="54"/>
      <c r="AW591" s="54"/>
      <c r="AX591" s="54"/>
      <c r="AY591" s="54">
        <f>-BM591</f>
        <v>-30902.400000000001</v>
      </c>
      <c r="AZ591" s="54"/>
      <c r="BA591" s="54"/>
      <c r="BB591" s="54"/>
      <c r="BF591" s="174">
        <v>39359</v>
      </c>
      <c r="BG591" s="193" t="s">
        <v>70</v>
      </c>
      <c r="BH591" s="190">
        <f t="shared" si="34"/>
        <v>749945.84000000125</v>
      </c>
      <c r="BI591" s="75">
        <f t="shared" si="34"/>
        <v>171061.49999999985</v>
      </c>
      <c r="BJ591" s="189"/>
      <c r="BK591" s="189"/>
      <c r="BL591" s="189"/>
      <c r="BM591" s="189">
        <v>30902.400000000001</v>
      </c>
      <c r="BN591" s="191">
        <f t="shared" si="33"/>
        <v>890104.94000000111</v>
      </c>
      <c r="BO591" s="246"/>
      <c r="BP591" s="149"/>
      <c r="BQ591" s="112" t="s">
        <v>448</v>
      </c>
      <c r="BR591" s="2"/>
    </row>
    <row r="592" spans="3:70" ht="15.75">
      <c r="C592" s="45"/>
      <c r="D592" s="45"/>
      <c r="E592" s="50"/>
      <c r="F592" s="50"/>
      <c r="G592" s="45"/>
      <c r="H592" s="45"/>
      <c r="I592" s="45"/>
      <c r="J592" s="54"/>
      <c r="K592" s="51"/>
      <c r="M592" s="54"/>
      <c r="N592" s="51"/>
      <c r="O592" s="54"/>
      <c r="P592" s="50"/>
      <c r="Q592" s="54"/>
      <c r="R592" s="173"/>
      <c r="S592" s="173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  <c r="AV592" s="54"/>
      <c r="AW592" s="54"/>
      <c r="AX592" s="54"/>
      <c r="AY592" s="54"/>
      <c r="AZ592" s="54"/>
      <c r="BA592" s="54"/>
      <c r="BB592" s="54"/>
      <c r="BF592" s="174">
        <v>39360</v>
      </c>
      <c r="BG592" s="193" t="s">
        <v>219</v>
      </c>
      <c r="BH592" s="190">
        <f t="shared" si="34"/>
        <v>749945.84000000125</v>
      </c>
      <c r="BI592" s="75">
        <f t="shared" si="34"/>
        <v>140159.09999999986</v>
      </c>
      <c r="BJ592" s="189"/>
      <c r="BK592" s="189">
        <v>210.28</v>
      </c>
      <c r="BL592" s="189"/>
      <c r="BM592" s="189"/>
      <c r="BN592" s="191">
        <f t="shared" si="33"/>
        <v>890315.22000000114</v>
      </c>
      <c r="BO592" s="246"/>
      <c r="BP592" s="149"/>
      <c r="BQ592" s="112"/>
      <c r="BR592" s="2"/>
    </row>
    <row r="593" spans="3:70" ht="15.75">
      <c r="C593" s="45"/>
      <c r="D593" s="45"/>
      <c r="E593" s="50"/>
      <c r="F593" s="50"/>
      <c r="G593" s="45"/>
      <c r="H593" s="45"/>
      <c r="I593" s="45"/>
      <c r="J593" s="54"/>
      <c r="K593" s="51"/>
      <c r="M593" s="54"/>
      <c r="N593" s="51"/>
      <c r="O593" s="54"/>
      <c r="P593" s="50"/>
      <c r="Q593" s="54"/>
      <c r="R593" s="173"/>
      <c r="S593" s="173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  <c r="AV593" s="54"/>
      <c r="AW593" s="54"/>
      <c r="AX593" s="54"/>
      <c r="AY593" s="54"/>
      <c r="AZ593" s="54"/>
      <c r="BA593" s="54"/>
      <c r="BB593" s="54"/>
      <c r="BF593" s="174">
        <v>39385</v>
      </c>
      <c r="BG593" s="193" t="s">
        <v>264</v>
      </c>
      <c r="BH593" s="190">
        <f t="shared" si="34"/>
        <v>749945.84000000125</v>
      </c>
      <c r="BI593" s="75">
        <f t="shared" si="34"/>
        <v>140369.37999999986</v>
      </c>
      <c r="BJ593" s="189">
        <f>324.72/2</f>
        <v>162.36000000000001</v>
      </c>
      <c r="BK593" s="189">
        <f>324.72/2</f>
        <v>162.36000000000001</v>
      </c>
      <c r="BL593" s="189"/>
      <c r="BM593" s="189"/>
      <c r="BN593" s="191">
        <f t="shared" si="33"/>
        <v>890639.94000000111</v>
      </c>
      <c r="BO593" s="246"/>
      <c r="BP593" s="149"/>
      <c r="BQ593" s="112"/>
      <c r="BR593" s="2"/>
    </row>
    <row r="594" spans="3:70" ht="15.75">
      <c r="C594" s="45"/>
      <c r="D594" s="45"/>
      <c r="E594" s="50"/>
      <c r="F594" s="50"/>
      <c r="G594" s="45"/>
      <c r="H594" s="45"/>
      <c r="I594" s="45"/>
      <c r="J594" s="54"/>
      <c r="K594" s="51"/>
      <c r="M594" s="54"/>
      <c r="N594" s="51"/>
      <c r="O594" s="54"/>
      <c r="P594" s="50"/>
      <c r="Q594" s="54"/>
      <c r="R594" s="173"/>
      <c r="S594" s="173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54"/>
      <c r="AW594" s="54"/>
      <c r="AX594" s="54"/>
      <c r="AY594" s="54"/>
      <c r="AZ594" s="54"/>
      <c r="BA594" s="54"/>
      <c r="BB594" s="54"/>
      <c r="BF594" s="174">
        <v>39385</v>
      </c>
      <c r="BG594" s="193" t="s">
        <v>449</v>
      </c>
      <c r="BH594" s="190">
        <f t="shared" si="34"/>
        <v>750108.20000000123</v>
      </c>
      <c r="BI594" s="75">
        <f t="shared" si="34"/>
        <v>140531.73999999985</v>
      </c>
      <c r="BJ594" s="189">
        <f>-104.06/2</f>
        <v>-52.03</v>
      </c>
      <c r="BK594" s="189">
        <f>-104.06/2</f>
        <v>-52.03</v>
      </c>
      <c r="BL594" s="189"/>
      <c r="BM594" s="189"/>
      <c r="BN594" s="191">
        <f t="shared" si="33"/>
        <v>890535.88000000105</v>
      </c>
      <c r="BO594" s="246"/>
      <c r="BP594" s="149"/>
      <c r="BQ594" s="112"/>
      <c r="BR594" s="2"/>
    </row>
    <row r="595" spans="3:70" ht="15.75">
      <c r="C595" s="45"/>
      <c r="D595" s="45"/>
      <c r="E595" s="50"/>
      <c r="F595" s="50"/>
      <c r="G595" s="45"/>
      <c r="H595" s="45"/>
      <c r="I595" s="45"/>
      <c r="J595" s="54"/>
      <c r="K595" s="51"/>
      <c r="M595" s="54"/>
      <c r="N595" s="51"/>
      <c r="O595" s="54"/>
      <c r="P595" s="50"/>
      <c r="Q595" s="54"/>
      <c r="R595" s="173"/>
      <c r="S595" s="173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  <c r="AV595" s="54"/>
      <c r="AW595" s="54"/>
      <c r="AX595" s="54">
        <f>-BL595</f>
        <v>-5000</v>
      </c>
      <c r="AY595" s="54"/>
      <c r="AZ595" s="54"/>
      <c r="BA595" s="54"/>
      <c r="BB595" s="54"/>
      <c r="BF595" s="174">
        <v>39386</v>
      </c>
      <c r="BG595" s="193" t="s">
        <v>450</v>
      </c>
      <c r="BH595" s="190">
        <f t="shared" si="34"/>
        <v>750056.17000000121</v>
      </c>
      <c r="BI595" s="75">
        <f t="shared" si="34"/>
        <v>140479.70999999985</v>
      </c>
      <c r="BJ595" s="189"/>
      <c r="BK595" s="189"/>
      <c r="BL595" s="189">
        <v>5000</v>
      </c>
      <c r="BM595" s="189"/>
      <c r="BN595" s="191">
        <f t="shared" si="33"/>
        <v>885535.88000000105</v>
      </c>
      <c r="BO595" s="246"/>
      <c r="BP595" s="149"/>
      <c r="BQ595" s="112"/>
      <c r="BR595" s="2"/>
    </row>
    <row r="596" spans="3:70" ht="15.75">
      <c r="C596" s="45"/>
      <c r="D596" s="45"/>
      <c r="E596" s="50"/>
      <c r="F596" s="50"/>
      <c r="G596" s="45"/>
      <c r="H596" s="45"/>
      <c r="I596" s="45"/>
      <c r="J596" s="54"/>
      <c r="K596" s="51"/>
      <c r="M596" s="54"/>
      <c r="N596" s="51"/>
      <c r="O596" s="54"/>
      <c r="P596" s="50"/>
      <c r="Q596" s="54"/>
      <c r="R596" s="173"/>
      <c r="S596" s="173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  <c r="AV596" s="54"/>
      <c r="AW596" s="54"/>
      <c r="AX596" s="54"/>
      <c r="AY596" s="54"/>
      <c r="AZ596" s="54"/>
      <c r="BA596" s="54"/>
      <c r="BB596" s="54"/>
      <c r="BF596" s="174">
        <v>39387</v>
      </c>
      <c r="BG596" s="193" t="s">
        <v>219</v>
      </c>
      <c r="BH596" s="190">
        <f t="shared" si="34"/>
        <v>745056.17000000121</v>
      </c>
      <c r="BI596" s="75">
        <f t="shared" si="34"/>
        <v>140479.70999999985</v>
      </c>
      <c r="BJ596" s="189"/>
      <c r="BK596" s="189">
        <v>311.35000000000002</v>
      </c>
      <c r="BL596" s="189"/>
      <c r="BM596" s="189"/>
      <c r="BN596" s="191">
        <f t="shared" si="33"/>
        <v>885847.23000000103</v>
      </c>
      <c r="BO596" s="246"/>
      <c r="BP596" s="149"/>
      <c r="BQ596" s="112"/>
      <c r="BR596" s="2"/>
    </row>
    <row r="597" spans="3:70" ht="15.75">
      <c r="C597" s="45"/>
      <c r="D597" s="45"/>
      <c r="E597" s="50"/>
      <c r="F597" s="50"/>
      <c r="G597" s="45"/>
      <c r="H597" s="45"/>
      <c r="I597" s="45"/>
      <c r="J597" s="54"/>
      <c r="K597" s="51"/>
      <c r="M597" s="54"/>
      <c r="N597" s="51"/>
      <c r="O597" s="54"/>
      <c r="P597" s="50"/>
      <c r="Q597" s="54"/>
      <c r="R597" s="173"/>
      <c r="S597" s="173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  <c r="AV597" s="54"/>
      <c r="AW597" s="54"/>
      <c r="AX597" s="54"/>
      <c r="AY597" s="54"/>
      <c r="AZ597" s="54"/>
      <c r="BA597" s="54"/>
      <c r="BB597" s="54"/>
      <c r="BF597" s="174">
        <v>39389</v>
      </c>
      <c r="BG597" s="193" t="s">
        <v>451</v>
      </c>
      <c r="BH597" s="190">
        <f t="shared" si="34"/>
        <v>745056.17000000121</v>
      </c>
      <c r="BI597" s="75">
        <f t="shared" si="34"/>
        <v>140791.05999999985</v>
      </c>
      <c r="BJ597" s="189"/>
      <c r="BK597" s="189">
        <v>3087.25</v>
      </c>
      <c r="BL597" s="189"/>
      <c r="BM597" s="189"/>
      <c r="BN597" s="191">
        <f t="shared" si="33"/>
        <v>888934.48000000103</v>
      </c>
      <c r="BO597" s="246"/>
      <c r="BP597" s="149"/>
      <c r="BQ597" s="112"/>
      <c r="BR597" s="2"/>
    </row>
    <row r="598" spans="3:70" ht="15.75">
      <c r="C598" s="45"/>
      <c r="D598" s="45"/>
      <c r="E598" s="50"/>
      <c r="F598" s="50"/>
      <c r="G598" s="45"/>
      <c r="H598" s="45"/>
      <c r="I598" s="45"/>
      <c r="J598" s="54"/>
      <c r="K598" s="51"/>
      <c r="M598" s="54"/>
      <c r="N598" s="51"/>
      <c r="O598" s="54"/>
      <c r="P598" s="50"/>
      <c r="Q598" s="54"/>
      <c r="R598" s="173"/>
      <c r="S598" s="173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>
        <f>-BM598</f>
        <v>-76557.69</v>
      </c>
      <c r="AT598" s="54"/>
      <c r="AU598" s="54"/>
      <c r="AV598" s="54"/>
      <c r="AW598" s="54"/>
      <c r="AX598" s="54"/>
      <c r="AY598" s="54"/>
      <c r="AZ598" s="54"/>
      <c r="BA598" s="54"/>
      <c r="BB598" s="54"/>
      <c r="BF598" s="174">
        <v>39395</v>
      </c>
      <c r="BG598" s="193" t="s">
        <v>324</v>
      </c>
      <c r="BH598" s="190">
        <f t="shared" si="34"/>
        <v>745056.17000000121</v>
      </c>
      <c r="BI598" s="75">
        <f t="shared" si="34"/>
        <v>143878.30999999985</v>
      </c>
      <c r="BJ598" s="189"/>
      <c r="BK598" s="189"/>
      <c r="BL598" s="189"/>
      <c r="BM598" s="189">
        <v>76557.69</v>
      </c>
      <c r="BN598" s="191">
        <f t="shared" si="33"/>
        <v>812376.79000000097</v>
      </c>
      <c r="BO598" s="246"/>
      <c r="BP598" s="149">
        <v>1007</v>
      </c>
      <c r="BQ598" s="112" t="s">
        <v>392</v>
      </c>
      <c r="BR598" s="2"/>
    </row>
    <row r="599" spans="3:70" ht="31.5">
      <c r="C599" s="45"/>
      <c r="D599" s="45"/>
      <c r="E599" s="50"/>
      <c r="F599" s="50"/>
      <c r="G599" s="45"/>
      <c r="H599" s="45"/>
      <c r="I599" s="45"/>
      <c r="J599" s="54"/>
      <c r="K599" s="51"/>
      <c r="M599" s="54"/>
      <c r="N599" s="51"/>
      <c r="O599" s="54"/>
      <c r="P599" s="50"/>
      <c r="Q599" s="54"/>
      <c r="R599" s="173"/>
      <c r="S599" s="173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>
        <f>-BM599</f>
        <v>-16017</v>
      </c>
      <c r="AT599" s="54"/>
      <c r="AU599" s="54"/>
      <c r="AV599" s="54"/>
      <c r="AW599" s="54"/>
      <c r="AX599" s="54"/>
      <c r="AY599" s="54"/>
      <c r="AZ599" s="54"/>
      <c r="BA599" s="54"/>
      <c r="BB599" s="54"/>
      <c r="BF599" s="174">
        <v>39395</v>
      </c>
      <c r="BG599" s="193" t="s">
        <v>339</v>
      </c>
      <c r="BH599" s="190">
        <f t="shared" si="34"/>
        <v>745056.17000000121</v>
      </c>
      <c r="BI599" s="75">
        <f t="shared" si="34"/>
        <v>67320.61999999985</v>
      </c>
      <c r="BJ599" s="189"/>
      <c r="BK599" s="189"/>
      <c r="BL599" s="189"/>
      <c r="BM599" s="189">
        <v>16017</v>
      </c>
      <c r="BN599" s="191">
        <f t="shared" si="33"/>
        <v>796359.79000000108</v>
      </c>
      <c r="BO599" s="246"/>
      <c r="BP599" s="149">
        <v>1007</v>
      </c>
      <c r="BQ599" s="112" t="s">
        <v>392</v>
      </c>
      <c r="BR599" s="2"/>
    </row>
    <row r="600" spans="3:70" ht="15.75">
      <c r="C600" s="45"/>
      <c r="D600" s="45"/>
      <c r="E600" s="50"/>
      <c r="F600" s="50"/>
      <c r="G600" s="45"/>
      <c r="H600" s="45"/>
      <c r="I600" s="45"/>
      <c r="J600" s="54"/>
      <c r="K600" s="51"/>
      <c r="M600" s="54"/>
      <c r="N600" s="51"/>
      <c r="O600" s="54"/>
      <c r="P600" s="50"/>
      <c r="Q600" s="54"/>
      <c r="R600" s="173"/>
      <c r="S600" s="173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  <c r="AV600" s="54"/>
      <c r="AW600" s="54"/>
      <c r="AX600" s="54">
        <f>-BL600</f>
        <v>0</v>
      </c>
      <c r="AY600" s="54"/>
      <c r="AZ600" s="54"/>
      <c r="BA600" s="54"/>
      <c r="BB600" s="54"/>
      <c r="BF600" s="174">
        <v>39400</v>
      </c>
      <c r="BG600" s="193" t="s">
        <v>450</v>
      </c>
      <c r="BH600" s="190">
        <f t="shared" si="34"/>
        <v>745056.17000000121</v>
      </c>
      <c r="BI600" s="75">
        <f t="shared" si="34"/>
        <v>51303.61999999985</v>
      </c>
      <c r="BJ600" s="189"/>
      <c r="BK600" s="189"/>
      <c r="BL600" s="189">
        <v>0</v>
      </c>
      <c r="BM600" s="189"/>
      <c r="BN600" s="191">
        <f t="shared" si="33"/>
        <v>796359.79000000108</v>
      </c>
      <c r="BO600" s="246"/>
      <c r="BP600" s="149"/>
      <c r="BQ600" s="112"/>
      <c r="BR600" s="2"/>
    </row>
    <row r="601" spans="3:70" ht="15.75">
      <c r="C601" s="45"/>
      <c r="D601" s="45"/>
      <c r="E601" s="50"/>
      <c r="F601" s="50"/>
      <c r="G601" s="45"/>
      <c r="H601" s="45"/>
      <c r="I601" s="45"/>
      <c r="J601" s="54"/>
      <c r="K601" s="51"/>
      <c r="M601" s="54"/>
      <c r="N601" s="51"/>
      <c r="O601" s="54"/>
      <c r="P601" s="50"/>
      <c r="Q601" s="54"/>
      <c r="R601" s="173"/>
      <c r="S601" s="173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54"/>
      <c r="AW601" s="54"/>
      <c r="AX601" s="54"/>
      <c r="AY601" s="54"/>
      <c r="AZ601" s="54"/>
      <c r="BA601" s="54"/>
      <c r="BB601" s="54"/>
      <c r="BF601" s="174">
        <v>39401</v>
      </c>
      <c r="BG601" s="193" t="s">
        <v>200</v>
      </c>
      <c r="BH601" s="190">
        <f t="shared" si="34"/>
        <v>745056.17000000121</v>
      </c>
      <c r="BI601" s="75">
        <f t="shared" si="34"/>
        <v>51303.61999999985</v>
      </c>
      <c r="BJ601" s="189"/>
      <c r="BK601" s="189">
        <v>250000</v>
      </c>
      <c r="BL601" s="189"/>
      <c r="BM601" s="189"/>
      <c r="BN601" s="191">
        <f t="shared" si="33"/>
        <v>1046359.7900000011</v>
      </c>
      <c r="BO601" s="246"/>
      <c r="BP601" s="149"/>
      <c r="BQ601" s="112"/>
      <c r="BR601" s="2"/>
    </row>
    <row r="602" spans="3:70" ht="15.75">
      <c r="C602" s="45"/>
      <c r="D602" s="45"/>
      <c r="E602" s="50"/>
      <c r="F602" s="50"/>
      <c r="G602" s="45"/>
      <c r="H602" s="45"/>
      <c r="I602" s="45"/>
      <c r="J602" s="54"/>
      <c r="K602" s="51"/>
      <c r="M602" s="54"/>
      <c r="N602" s="51"/>
      <c r="O602" s="54"/>
      <c r="P602" s="50"/>
      <c r="Q602" s="54"/>
      <c r="R602" s="173"/>
      <c r="S602" s="173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  <c r="AV602" s="54"/>
      <c r="AW602" s="54"/>
      <c r="AX602" s="54"/>
      <c r="AY602" s="54"/>
      <c r="AZ602" s="54"/>
      <c r="BA602" s="54"/>
      <c r="BB602" s="54"/>
      <c r="BF602" s="174">
        <v>39415</v>
      </c>
      <c r="BG602" s="193" t="s">
        <v>265</v>
      </c>
      <c r="BH602" s="190">
        <f t="shared" si="34"/>
        <v>745056.17000000121</v>
      </c>
      <c r="BI602" s="75">
        <f t="shared" si="34"/>
        <v>301303.61999999988</v>
      </c>
      <c r="BJ602" s="189">
        <f>342.27/2</f>
        <v>171.13499999999999</v>
      </c>
      <c r="BK602" s="189">
        <f>342.27/2</f>
        <v>171.13499999999999</v>
      </c>
      <c r="BL602" s="189"/>
      <c r="BM602" s="189"/>
      <c r="BN602" s="191">
        <f t="shared" si="33"/>
        <v>1046702.0600000011</v>
      </c>
      <c r="BO602" s="246"/>
      <c r="BP602" s="149"/>
      <c r="BQ602" s="112"/>
      <c r="BR602" s="2"/>
    </row>
    <row r="603" spans="3:70" ht="15.75">
      <c r="C603" s="45"/>
      <c r="D603" s="45"/>
      <c r="E603" s="50"/>
      <c r="F603" s="50"/>
      <c r="G603" s="45"/>
      <c r="H603" s="45"/>
      <c r="I603" s="45"/>
      <c r="J603" s="54"/>
      <c r="K603" s="51"/>
      <c r="M603" s="54"/>
      <c r="N603" s="51"/>
      <c r="O603" s="54"/>
      <c r="P603" s="50"/>
      <c r="Q603" s="54"/>
      <c r="R603" s="173"/>
      <c r="S603" s="173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54"/>
      <c r="AW603" s="54"/>
      <c r="AX603" s="54"/>
      <c r="AY603" s="54"/>
      <c r="AZ603" s="54"/>
      <c r="BA603" s="54"/>
      <c r="BB603" s="54"/>
      <c r="BF603" s="174">
        <v>39415</v>
      </c>
      <c r="BG603" s="193" t="s">
        <v>453</v>
      </c>
      <c r="BH603" s="190">
        <f t="shared" si="34"/>
        <v>745227.30500000122</v>
      </c>
      <c r="BI603" s="75">
        <f t="shared" si="34"/>
        <v>301474.75499999989</v>
      </c>
      <c r="BJ603" s="189">
        <f>-104.63/2</f>
        <v>-52.314999999999998</v>
      </c>
      <c r="BK603" s="189">
        <f>-104.63/2</f>
        <v>-52.314999999999998</v>
      </c>
      <c r="BL603" s="189"/>
      <c r="BM603" s="189"/>
      <c r="BN603" s="191">
        <f t="shared" si="33"/>
        <v>1046597.4300000012</v>
      </c>
      <c r="BO603" s="246"/>
      <c r="BP603" s="149"/>
      <c r="BQ603" s="112"/>
      <c r="BR603" s="2"/>
    </row>
    <row r="604" spans="3:70" ht="15.75">
      <c r="C604" s="45"/>
      <c r="D604" s="45"/>
      <c r="E604" s="50"/>
      <c r="F604" s="50"/>
      <c r="G604" s="45"/>
      <c r="H604" s="45"/>
      <c r="I604" s="45"/>
      <c r="J604" s="54"/>
      <c r="K604" s="51"/>
      <c r="M604" s="54"/>
      <c r="N604" s="51"/>
      <c r="O604" s="54"/>
      <c r="P604" s="50"/>
      <c r="Q604" s="54"/>
      <c r="R604" s="173"/>
      <c r="S604" s="173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  <c r="AV604" s="54"/>
      <c r="AW604" s="54"/>
      <c r="AX604" s="54"/>
      <c r="AY604" s="54"/>
      <c r="AZ604" s="54"/>
      <c r="BA604" s="54"/>
      <c r="BB604" s="54"/>
      <c r="BF604" s="174">
        <v>39422</v>
      </c>
      <c r="BG604" s="193" t="s">
        <v>219</v>
      </c>
      <c r="BH604" s="190">
        <f t="shared" si="34"/>
        <v>745174.99000000127</v>
      </c>
      <c r="BI604" s="75">
        <f t="shared" si="34"/>
        <v>301422.43999999989</v>
      </c>
      <c r="BJ604" s="189"/>
      <c r="BK604" s="189">
        <v>275</v>
      </c>
      <c r="BL604" s="189"/>
      <c r="BM604" s="189"/>
      <c r="BN604" s="191">
        <f t="shared" si="33"/>
        <v>1046872.4300000011</v>
      </c>
      <c r="BO604" s="246"/>
      <c r="BP604" s="149"/>
      <c r="BQ604" s="112"/>
      <c r="BR604" s="2"/>
    </row>
    <row r="605" spans="3:70" ht="15.75">
      <c r="C605" s="45"/>
      <c r="D605" s="45"/>
      <c r="E605" s="50"/>
      <c r="F605" s="50"/>
      <c r="G605" s="45"/>
      <c r="H605" s="45"/>
      <c r="I605" s="45"/>
      <c r="J605" s="54"/>
      <c r="K605" s="51"/>
      <c r="M605" s="54"/>
      <c r="N605" s="51"/>
      <c r="O605" s="54"/>
      <c r="P605" s="50"/>
      <c r="Q605" s="54"/>
      <c r="R605" s="173"/>
      <c r="S605" s="173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54"/>
      <c r="AW605" s="54"/>
      <c r="AX605" s="54"/>
      <c r="AY605" s="54"/>
      <c r="AZ605" s="54"/>
      <c r="BA605" s="54"/>
      <c r="BB605" s="54"/>
      <c r="BF605" s="174">
        <v>39428</v>
      </c>
      <c r="BG605" s="193" t="s">
        <v>200</v>
      </c>
      <c r="BH605" s="190">
        <f t="shared" si="34"/>
        <v>745174.99000000127</v>
      </c>
      <c r="BI605" s="75">
        <f t="shared" si="34"/>
        <v>301697.43999999989</v>
      </c>
      <c r="BJ605" s="189"/>
      <c r="BK605" s="189">
        <v>250000</v>
      </c>
      <c r="BL605" s="189"/>
      <c r="BM605" s="189"/>
      <c r="BN605" s="191">
        <f t="shared" si="33"/>
        <v>1296872.4300000011</v>
      </c>
      <c r="BO605" s="246"/>
      <c r="BP605" s="149"/>
      <c r="BQ605" s="112"/>
      <c r="BR605" s="2"/>
    </row>
    <row r="606" spans="3:70" ht="15.75">
      <c r="C606" s="45"/>
      <c r="D606" s="45"/>
      <c r="E606" s="50"/>
      <c r="F606" s="50"/>
      <c r="G606" s="45"/>
      <c r="H606" s="45"/>
      <c r="I606" s="45"/>
      <c r="J606" s="54"/>
      <c r="K606" s="51"/>
      <c r="M606" s="54"/>
      <c r="N606" s="51"/>
      <c r="O606" s="54"/>
      <c r="P606" s="50"/>
      <c r="Q606" s="54"/>
      <c r="R606" s="173"/>
      <c r="S606" s="173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54"/>
      <c r="AW606" s="54"/>
      <c r="AX606" s="54"/>
      <c r="AY606" s="54"/>
      <c r="AZ606" s="54"/>
      <c r="BA606" s="54"/>
      <c r="BB606" s="54">
        <f>-BM606</f>
        <v>-313.38</v>
      </c>
      <c r="BF606" s="174">
        <v>39437</v>
      </c>
      <c r="BG606" s="193" t="s">
        <v>291</v>
      </c>
      <c r="BH606" s="190">
        <f t="shared" si="34"/>
        <v>745174.99000000127</v>
      </c>
      <c r="BI606" s="75">
        <f t="shared" si="34"/>
        <v>551697.43999999994</v>
      </c>
      <c r="BJ606" s="189"/>
      <c r="BK606" s="189"/>
      <c r="BL606" s="189"/>
      <c r="BM606" s="189">
        <v>313.38</v>
      </c>
      <c r="BN606" s="191">
        <f t="shared" si="33"/>
        <v>1296559.0500000012</v>
      </c>
      <c r="BO606" s="246"/>
      <c r="BP606" s="149" t="s">
        <v>454</v>
      </c>
      <c r="BQ606" s="112" t="s">
        <v>455</v>
      </c>
      <c r="BR606" s="2"/>
    </row>
    <row r="607" spans="3:70" ht="15.75">
      <c r="C607" s="45"/>
      <c r="D607" s="45"/>
      <c r="E607" s="50"/>
      <c r="F607" s="50"/>
      <c r="G607" s="45"/>
      <c r="H607" s="45"/>
      <c r="I607" s="45"/>
      <c r="J607" s="54"/>
      <c r="K607" s="51"/>
      <c r="M607" s="54"/>
      <c r="N607" s="51"/>
      <c r="O607" s="54"/>
      <c r="P607" s="50"/>
      <c r="Q607" s="54"/>
      <c r="R607" s="173"/>
      <c r="S607" s="173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54"/>
      <c r="AW607" s="54"/>
      <c r="AX607" s="54"/>
      <c r="AY607" s="54"/>
      <c r="AZ607" s="54"/>
      <c r="BA607" s="54"/>
      <c r="BB607" s="54"/>
      <c r="BF607" s="174">
        <v>39446</v>
      </c>
      <c r="BG607" s="193" t="s">
        <v>267</v>
      </c>
      <c r="BH607" s="190">
        <f t="shared" si="34"/>
        <v>745174.99000000127</v>
      </c>
      <c r="BI607" s="75">
        <f t="shared" si="34"/>
        <v>551384.05999999994</v>
      </c>
      <c r="BJ607" s="189">
        <f>334.43/2</f>
        <v>167.215</v>
      </c>
      <c r="BK607" s="189">
        <f>334.43/2</f>
        <v>167.215</v>
      </c>
      <c r="BL607" s="189"/>
      <c r="BM607" s="189"/>
      <c r="BN607" s="191">
        <f t="shared" si="33"/>
        <v>1296893.4800000014</v>
      </c>
      <c r="BO607" s="246"/>
      <c r="BP607" s="149"/>
      <c r="BQ607" s="112"/>
      <c r="BR607" s="2"/>
    </row>
    <row r="608" spans="3:70" ht="15.75">
      <c r="C608" s="45"/>
      <c r="D608" s="45"/>
      <c r="E608" s="50"/>
      <c r="F608" s="50"/>
      <c r="G608" s="45"/>
      <c r="H608" s="45"/>
      <c r="I608" s="45"/>
      <c r="J608" s="54"/>
      <c r="K608" s="51"/>
      <c r="M608" s="54"/>
      <c r="N608" s="51"/>
      <c r="O608" s="54"/>
      <c r="P608" s="50"/>
      <c r="Q608" s="54"/>
      <c r="R608" s="173"/>
      <c r="S608" s="173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  <c r="AV608" s="54"/>
      <c r="AW608" s="54"/>
      <c r="AX608" s="54"/>
      <c r="AY608" s="54"/>
      <c r="AZ608" s="54"/>
      <c r="BA608" s="54"/>
      <c r="BB608" s="54"/>
      <c r="BF608" s="174">
        <v>39446</v>
      </c>
      <c r="BG608" s="193" t="s">
        <v>456</v>
      </c>
      <c r="BH608" s="190">
        <f t="shared" si="34"/>
        <v>745342.20500000124</v>
      </c>
      <c r="BI608" s="75">
        <f t="shared" si="34"/>
        <v>551551.27499999991</v>
      </c>
      <c r="BJ608" s="189">
        <f>-103.76/2</f>
        <v>-51.88</v>
      </c>
      <c r="BK608" s="189">
        <f>-103.76/2</f>
        <v>-51.88</v>
      </c>
      <c r="BL608" s="189"/>
      <c r="BM608" s="189"/>
      <c r="BN608" s="191">
        <f t="shared" si="33"/>
        <v>1296789.7200000014</v>
      </c>
      <c r="BO608" s="246"/>
      <c r="BP608" s="149"/>
      <c r="BQ608" s="112"/>
      <c r="BR608" s="2"/>
    </row>
    <row r="609" spans="3:70" ht="15.75">
      <c r="C609" s="45"/>
      <c r="D609" s="45"/>
      <c r="E609" s="50"/>
      <c r="F609" s="50"/>
      <c r="G609" s="45"/>
      <c r="H609" s="45"/>
      <c r="I609" s="45"/>
      <c r="J609" s="54"/>
      <c r="K609" s="51"/>
      <c r="M609" s="54"/>
      <c r="N609" s="51"/>
      <c r="O609" s="54"/>
      <c r="P609" s="50"/>
      <c r="Q609" s="54"/>
      <c r="R609" s="173"/>
      <c r="S609" s="173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54"/>
      <c r="AW609" s="54"/>
      <c r="AX609" s="54"/>
      <c r="AY609" s="54"/>
      <c r="AZ609" s="54"/>
      <c r="BA609" s="54">
        <f>-BM609</f>
        <v>-8861.6</v>
      </c>
      <c r="BB609" s="54"/>
      <c r="BF609" s="174">
        <v>39452</v>
      </c>
      <c r="BG609" s="193" t="s">
        <v>70</v>
      </c>
      <c r="BH609" s="190">
        <f t="shared" si="34"/>
        <v>745290.32500000123</v>
      </c>
      <c r="BI609" s="75">
        <f t="shared" si="34"/>
        <v>551499.3949999999</v>
      </c>
      <c r="BJ609" s="189"/>
      <c r="BK609" s="189"/>
      <c r="BL609" s="189"/>
      <c r="BM609" s="189">
        <v>8861.6</v>
      </c>
      <c r="BN609" s="191">
        <f t="shared" si="33"/>
        <v>1287928.120000001</v>
      </c>
      <c r="BO609" s="246"/>
      <c r="BP609" s="149"/>
      <c r="BQ609" s="112"/>
      <c r="BR609" s="2"/>
    </row>
    <row r="610" spans="3:70" ht="15.75">
      <c r="C610" s="45"/>
      <c r="D610" s="45"/>
      <c r="E610" s="50"/>
      <c r="F610" s="50"/>
      <c r="G610" s="45"/>
      <c r="H610" s="45"/>
      <c r="I610" s="45"/>
      <c r="J610" s="54"/>
      <c r="K610" s="51"/>
      <c r="M610" s="54"/>
      <c r="N610" s="51"/>
      <c r="O610" s="54"/>
      <c r="P610" s="50"/>
      <c r="Q610" s="54"/>
      <c r="R610" s="173"/>
      <c r="S610" s="173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>
        <f>-BM610</f>
        <v>-2367.6</v>
      </c>
      <c r="AV610" s="54"/>
      <c r="AW610" s="54"/>
      <c r="AX610" s="54"/>
      <c r="AY610" s="54"/>
      <c r="AZ610" s="54"/>
      <c r="BA610" s="54"/>
      <c r="BB610" s="54"/>
      <c r="BF610" s="174">
        <v>39455</v>
      </c>
      <c r="BG610" s="193" t="s">
        <v>361</v>
      </c>
      <c r="BH610" s="190">
        <f t="shared" si="34"/>
        <v>745290.32500000123</v>
      </c>
      <c r="BI610" s="75">
        <f t="shared" si="34"/>
        <v>542637.79499999993</v>
      </c>
      <c r="BJ610" s="189"/>
      <c r="BK610" s="189"/>
      <c r="BL610" s="189"/>
      <c r="BM610" s="189">
        <v>2367.6</v>
      </c>
      <c r="BN610" s="191">
        <f t="shared" si="33"/>
        <v>1285560.5200000009</v>
      </c>
      <c r="BO610" s="246"/>
      <c r="BP610" s="149" t="s">
        <v>408</v>
      </c>
      <c r="BQ610" s="112" t="s">
        <v>458</v>
      </c>
      <c r="BR610" s="2"/>
    </row>
    <row r="611" spans="3:70" ht="15.75">
      <c r="C611" s="45"/>
      <c r="D611" s="45"/>
      <c r="E611" s="50"/>
      <c r="F611" s="50"/>
      <c r="G611" s="45"/>
      <c r="H611" s="45"/>
      <c r="I611" s="45"/>
      <c r="J611" s="54"/>
      <c r="K611" s="51"/>
      <c r="M611" s="54"/>
      <c r="N611" s="51"/>
      <c r="O611" s="54"/>
      <c r="P611" s="50"/>
      <c r="Q611" s="54"/>
      <c r="R611" s="173"/>
      <c r="S611" s="173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  <c r="AV611" s="54"/>
      <c r="AW611" s="54"/>
      <c r="AX611" s="54"/>
      <c r="AY611" s="54"/>
      <c r="AZ611" s="54"/>
      <c r="BA611" s="54"/>
      <c r="BB611" s="54"/>
      <c r="BF611" s="174">
        <v>39456</v>
      </c>
      <c r="BG611" s="193" t="s">
        <v>48</v>
      </c>
      <c r="BH611" s="190">
        <f t="shared" si="34"/>
        <v>745290.32500000123</v>
      </c>
      <c r="BI611" s="75">
        <f t="shared" si="34"/>
        <v>540270.19499999995</v>
      </c>
      <c r="BJ611" s="189"/>
      <c r="BK611" s="189">
        <v>200</v>
      </c>
      <c r="BL611" s="189"/>
      <c r="BM611" s="189"/>
      <c r="BN611" s="191">
        <f t="shared" si="33"/>
        <v>1285760.5200000012</v>
      </c>
      <c r="BO611" s="246"/>
      <c r="BP611" s="149"/>
      <c r="BQ611" s="112"/>
      <c r="BR611" s="2"/>
    </row>
    <row r="612" spans="3:70" ht="15.75">
      <c r="C612" s="45"/>
      <c r="D612" s="45"/>
      <c r="E612" s="50"/>
      <c r="F612" s="50"/>
      <c r="G612" s="45"/>
      <c r="H612" s="45"/>
      <c r="I612" s="45"/>
      <c r="J612" s="54"/>
      <c r="K612" s="51"/>
      <c r="M612" s="54"/>
      <c r="N612" s="51"/>
      <c r="O612" s="54"/>
      <c r="P612" s="50"/>
      <c r="Q612" s="54"/>
      <c r="R612" s="173"/>
      <c r="S612" s="173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  <c r="AV612" s="54"/>
      <c r="AW612" s="54"/>
      <c r="AX612" s="54">
        <f>-BL612</f>
        <v>-468445</v>
      </c>
      <c r="AY612" s="54"/>
      <c r="AZ612" s="54"/>
      <c r="BA612" s="54"/>
      <c r="BB612" s="54"/>
      <c r="BF612" s="174">
        <v>39462</v>
      </c>
      <c r="BG612" s="193" t="s">
        <v>450</v>
      </c>
      <c r="BH612" s="190">
        <f t="shared" si="34"/>
        <v>745290.32500000123</v>
      </c>
      <c r="BI612" s="75">
        <f t="shared" si="34"/>
        <v>540470.19499999995</v>
      </c>
      <c r="BJ612" s="189"/>
      <c r="BK612" s="189"/>
      <c r="BL612" s="189">
        <v>468445</v>
      </c>
      <c r="BM612" s="189"/>
      <c r="BN612" s="191">
        <f t="shared" si="33"/>
        <v>817315.52000000118</v>
      </c>
      <c r="BO612" s="246"/>
      <c r="BP612" s="149"/>
      <c r="BQ612" s="112" t="s">
        <v>459</v>
      </c>
      <c r="BR612" s="2"/>
    </row>
    <row r="613" spans="3:70" ht="15.75">
      <c r="C613" s="45"/>
      <c r="D613" s="45"/>
      <c r="E613" s="50"/>
      <c r="F613" s="50"/>
      <c r="G613" s="45"/>
      <c r="H613" s="45"/>
      <c r="I613" s="45"/>
      <c r="J613" s="54"/>
      <c r="K613" s="51"/>
      <c r="M613" s="54"/>
      <c r="N613" s="51"/>
      <c r="O613" s="54"/>
      <c r="P613" s="50"/>
      <c r="Q613" s="54"/>
      <c r="R613" s="173"/>
      <c r="S613" s="173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>
        <f>-BM613</f>
        <v>-54850</v>
      </c>
      <c r="AV613" s="54"/>
      <c r="AW613" s="54"/>
      <c r="AX613" s="54"/>
      <c r="AY613" s="54"/>
      <c r="AZ613" s="54"/>
      <c r="BA613" s="54"/>
      <c r="BB613" s="54"/>
      <c r="BF613" s="174">
        <v>39472</v>
      </c>
      <c r="BG613" s="193" t="s">
        <v>336</v>
      </c>
      <c r="BH613" s="190">
        <f t="shared" si="34"/>
        <v>276845.32500000123</v>
      </c>
      <c r="BI613" s="75">
        <f t="shared" si="34"/>
        <v>540470.19499999995</v>
      </c>
      <c r="BJ613" s="189"/>
      <c r="BK613" s="189"/>
      <c r="BL613" s="189"/>
      <c r="BM613" s="189">
        <v>54850</v>
      </c>
      <c r="BN613" s="191">
        <f t="shared" si="33"/>
        <v>762465.52000000118</v>
      </c>
      <c r="BO613" s="246"/>
      <c r="BP613" s="149" t="s">
        <v>408</v>
      </c>
      <c r="BQ613" s="112" t="s">
        <v>460</v>
      </c>
      <c r="BR613" s="2"/>
    </row>
    <row r="614" spans="3:70" ht="15.75">
      <c r="C614" s="45"/>
      <c r="D614" s="45"/>
      <c r="E614" s="50"/>
      <c r="F614" s="50"/>
      <c r="G614" s="45"/>
      <c r="H614" s="45"/>
      <c r="I614" s="45"/>
      <c r="J614" s="54"/>
      <c r="K614" s="51"/>
      <c r="M614" s="54"/>
      <c r="N614" s="51"/>
      <c r="O614" s="54"/>
      <c r="P614" s="50"/>
      <c r="Q614" s="54"/>
      <c r="R614" s="173"/>
      <c r="S614" s="173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  <c r="AV614" s="54"/>
      <c r="AW614" s="54"/>
      <c r="AX614" s="54"/>
      <c r="AY614" s="54"/>
      <c r="AZ614" s="54"/>
      <c r="BA614" s="54"/>
      <c r="BB614" s="54">
        <f>-BM614</f>
        <v>-2418.1</v>
      </c>
      <c r="BF614" s="174">
        <v>39473</v>
      </c>
      <c r="BG614" s="193" t="s">
        <v>207</v>
      </c>
      <c r="BH614" s="190">
        <f t="shared" si="34"/>
        <v>276845.32500000123</v>
      </c>
      <c r="BI614" s="75">
        <f t="shared" si="34"/>
        <v>485620.19499999995</v>
      </c>
      <c r="BJ614" s="189"/>
      <c r="BK614" s="189"/>
      <c r="BL614" s="189"/>
      <c r="BM614" s="189">
        <v>2418.1</v>
      </c>
      <c r="BN614" s="191">
        <f t="shared" si="33"/>
        <v>760047.42000000121</v>
      </c>
      <c r="BO614" s="246"/>
      <c r="BP614" s="149" t="s">
        <v>454</v>
      </c>
      <c r="BQ614" s="112" t="s">
        <v>455</v>
      </c>
      <c r="BR614" s="2"/>
    </row>
    <row r="615" spans="3:70" ht="15.75">
      <c r="C615" s="45"/>
      <c r="D615" s="45"/>
      <c r="E615" s="50"/>
      <c r="F615" s="50"/>
      <c r="G615" s="45"/>
      <c r="H615" s="45"/>
      <c r="I615" s="45"/>
      <c r="J615" s="54"/>
      <c r="K615" s="51"/>
      <c r="M615" s="54"/>
      <c r="N615" s="51"/>
      <c r="O615" s="54"/>
      <c r="P615" s="50"/>
      <c r="Q615" s="54"/>
      <c r="R615" s="173"/>
      <c r="S615" s="173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  <c r="AV615" s="54"/>
      <c r="AW615" s="54"/>
      <c r="AX615" s="54"/>
      <c r="AY615" s="54"/>
      <c r="AZ615" s="54">
        <f>-BM615</f>
        <v>-7888.31</v>
      </c>
      <c r="BA615" s="54"/>
      <c r="BB615" s="54"/>
      <c r="BF615" s="174">
        <v>39473</v>
      </c>
      <c r="BG615" s="193" t="s">
        <v>357</v>
      </c>
      <c r="BH615" s="190">
        <f t="shared" si="34"/>
        <v>276845.32500000123</v>
      </c>
      <c r="BI615" s="75">
        <f t="shared" si="34"/>
        <v>483202.09499999997</v>
      </c>
      <c r="BJ615" s="189"/>
      <c r="BK615" s="189"/>
      <c r="BL615" s="189"/>
      <c r="BM615" s="189">
        <v>7888.31</v>
      </c>
      <c r="BN615" s="191">
        <f t="shared" si="33"/>
        <v>752159.11000000115</v>
      </c>
      <c r="BO615" s="246"/>
      <c r="BP615" s="149"/>
      <c r="BQ615" s="112" t="s">
        <v>462</v>
      </c>
      <c r="BR615" s="2"/>
    </row>
    <row r="616" spans="3:70" ht="15.75">
      <c r="C616" s="45"/>
      <c r="D616" s="45"/>
      <c r="E616" s="50"/>
      <c r="F616" s="50"/>
      <c r="G616" s="45"/>
      <c r="H616" s="45"/>
      <c r="I616" s="45"/>
      <c r="J616" s="54"/>
      <c r="K616" s="51"/>
      <c r="M616" s="54"/>
      <c r="N616" s="51"/>
      <c r="O616" s="54"/>
      <c r="P616" s="50"/>
      <c r="Q616" s="54"/>
      <c r="R616" s="173"/>
      <c r="S616" s="173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  <c r="AV616" s="54"/>
      <c r="AW616" s="54"/>
      <c r="AX616" s="54"/>
      <c r="AY616" s="54"/>
      <c r="AZ616" s="54"/>
      <c r="BA616" s="54"/>
      <c r="BB616" s="54"/>
      <c r="BF616" s="174">
        <v>39477</v>
      </c>
      <c r="BG616" s="193" t="s">
        <v>274</v>
      </c>
      <c r="BH616" s="190">
        <f t="shared" si="34"/>
        <v>276845.32500000123</v>
      </c>
      <c r="BI616" s="75">
        <f t="shared" si="34"/>
        <v>475313.78499999997</v>
      </c>
      <c r="BJ616" s="189">
        <f>268.96/2</f>
        <v>134.47999999999999</v>
      </c>
      <c r="BK616" s="189">
        <f>268.96/2</f>
        <v>134.47999999999999</v>
      </c>
      <c r="BL616" s="189"/>
      <c r="BM616" s="189"/>
      <c r="BN616" s="191">
        <f t="shared" si="33"/>
        <v>752428.07000000123</v>
      </c>
      <c r="BO616" s="246"/>
      <c r="BP616" s="149"/>
      <c r="BQ616" s="112"/>
      <c r="BR616" s="2"/>
    </row>
    <row r="617" spans="3:70" ht="15.75">
      <c r="C617" s="45"/>
      <c r="D617" s="45"/>
      <c r="E617" s="50"/>
      <c r="F617" s="50"/>
      <c r="G617" s="45"/>
      <c r="H617" s="45"/>
      <c r="I617" s="45"/>
      <c r="J617" s="54"/>
      <c r="K617" s="51"/>
      <c r="M617" s="54"/>
      <c r="N617" s="51"/>
      <c r="O617" s="54"/>
      <c r="P617" s="50"/>
      <c r="Q617" s="54"/>
      <c r="R617" s="173"/>
      <c r="S617" s="173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  <c r="AV617" s="54"/>
      <c r="AW617" s="54"/>
      <c r="AX617" s="54"/>
      <c r="AY617" s="54"/>
      <c r="AZ617" s="54"/>
      <c r="BA617" s="54"/>
      <c r="BB617" s="54"/>
      <c r="BF617" s="174">
        <v>39477</v>
      </c>
      <c r="BG617" s="193" t="s">
        <v>463</v>
      </c>
      <c r="BH617" s="190">
        <f t="shared" si="34"/>
        <v>276979.80500000122</v>
      </c>
      <c r="BI617" s="75">
        <f t="shared" si="34"/>
        <v>475448.26499999996</v>
      </c>
      <c r="BJ617" s="189">
        <f>-104.6/2</f>
        <v>-52.3</v>
      </c>
      <c r="BK617" s="189">
        <f>-104.6/2</f>
        <v>-52.3</v>
      </c>
      <c r="BL617" s="189"/>
      <c r="BM617" s="189"/>
      <c r="BN617" s="191">
        <f t="shared" si="33"/>
        <v>752323.47000000114</v>
      </c>
      <c r="BO617" s="246"/>
      <c r="BP617" s="149"/>
      <c r="BQ617" s="112"/>
      <c r="BR617" s="2"/>
    </row>
    <row r="618" spans="3:70" ht="15.75">
      <c r="C618" s="45"/>
      <c r="D618" s="45"/>
      <c r="E618" s="50"/>
      <c r="F618" s="50"/>
      <c r="G618" s="45"/>
      <c r="H618" s="45"/>
      <c r="I618" s="45"/>
      <c r="J618" s="54"/>
      <c r="K618" s="51"/>
      <c r="M618" s="54"/>
      <c r="N618" s="51"/>
      <c r="O618" s="54"/>
      <c r="P618" s="50"/>
      <c r="Q618" s="54"/>
      <c r="R618" s="173"/>
      <c r="S618" s="173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54"/>
      <c r="AW618" s="54"/>
      <c r="AX618" s="54"/>
      <c r="AY618" s="54"/>
      <c r="AZ618" s="54"/>
      <c r="BA618" s="54"/>
      <c r="BB618" s="54">
        <f>-BM618</f>
        <v>-2374.79</v>
      </c>
      <c r="BF618" s="174">
        <v>39499</v>
      </c>
      <c r="BG618" s="193" t="s">
        <v>207</v>
      </c>
      <c r="BH618" s="190">
        <f t="shared" si="34"/>
        <v>276927.50500000123</v>
      </c>
      <c r="BI618" s="75">
        <f t="shared" si="34"/>
        <v>475395.96499999997</v>
      </c>
      <c r="BJ618" s="189"/>
      <c r="BK618" s="189"/>
      <c r="BL618" s="189"/>
      <c r="BM618" s="189">
        <v>2374.79</v>
      </c>
      <c r="BN618" s="191">
        <f t="shared" si="33"/>
        <v>749948.6800000011</v>
      </c>
      <c r="BO618" s="246"/>
      <c r="BP618" s="149" t="s">
        <v>454</v>
      </c>
      <c r="BQ618" s="112" t="s">
        <v>464</v>
      </c>
      <c r="BR618" s="2"/>
    </row>
    <row r="619" spans="3:70" ht="15.75">
      <c r="C619" s="45"/>
      <c r="D619" s="45"/>
      <c r="E619" s="50"/>
      <c r="F619" s="50"/>
      <c r="G619" s="45"/>
      <c r="H619" s="45"/>
      <c r="I619" s="45"/>
      <c r="J619" s="54"/>
      <c r="K619" s="51"/>
      <c r="M619" s="54"/>
      <c r="N619" s="51"/>
      <c r="O619" s="54"/>
      <c r="P619" s="50"/>
      <c r="Q619" s="54"/>
      <c r="R619" s="173"/>
      <c r="S619" s="173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  <c r="AV619" s="54"/>
      <c r="AW619" s="54"/>
      <c r="AX619" s="54"/>
      <c r="AY619" s="54"/>
      <c r="AZ619" s="54">
        <f>-BM619</f>
        <v>-9447.6299999999992</v>
      </c>
      <c r="BA619" s="54"/>
      <c r="BB619" s="54"/>
      <c r="BF619" s="174">
        <v>39499</v>
      </c>
      <c r="BG619" s="193" t="s">
        <v>389</v>
      </c>
      <c r="BH619" s="190">
        <f t="shared" si="34"/>
        <v>276927.50500000123</v>
      </c>
      <c r="BI619" s="75">
        <f t="shared" si="34"/>
        <v>473021.17499999999</v>
      </c>
      <c r="BJ619" s="189"/>
      <c r="BK619" s="189"/>
      <c r="BL619" s="189"/>
      <c r="BM619" s="189">
        <v>9447.6299999999992</v>
      </c>
      <c r="BN619" s="191">
        <f t="shared" si="33"/>
        <v>740501.05000000121</v>
      </c>
      <c r="BO619" s="246"/>
      <c r="BP619" s="149"/>
      <c r="BQ619" s="112" t="s">
        <v>465</v>
      </c>
      <c r="BR619" s="2"/>
    </row>
    <row r="620" spans="3:70" ht="15.75">
      <c r="C620" s="45"/>
      <c r="D620" s="45"/>
      <c r="E620" s="50"/>
      <c r="F620" s="50"/>
      <c r="G620" s="45"/>
      <c r="H620" s="45"/>
      <c r="I620" s="45"/>
      <c r="J620" s="54"/>
      <c r="K620" s="51"/>
      <c r="M620" s="54"/>
      <c r="N620" s="51"/>
      <c r="O620" s="54"/>
      <c r="P620" s="50"/>
      <c r="Q620" s="54"/>
      <c r="R620" s="173"/>
      <c r="S620" s="173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54"/>
      <c r="AW620" s="54"/>
      <c r="AX620" s="54"/>
      <c r="AY620" s="54"/>
      <c r="AZ620" s="54">
        <f>-BM620</f>
        <v>-305197.2</v>
      </c>
      <c r="BA620" s="54"/>
      <c r="BB620" s="54"/>
      <c r="BF620" s="174">
        <v>39499</v>
      </c>
      <c r="BG620" s="193" t="s">
        <v>467</v>
      </c>
      <c r="BH620" s="190">
        <f t="shared" si="34"/>
        <v>276927.50500000123</v>
      </c>
      <c r="BI620" s="75">
        <f t="shared" si="34"/>
        <v>463573.54499999998</v>
      </c>
      <c r="BJ620" s="189"/>
      <c r="BK620" s="189"/>
      <c r="BL620" s="189"/>
      <c r="BM620" s="189">
        <v>305197.2</v>
      </c>
      <c r="BN620" s="191">
        <f t="shared" si="33"/>
        <v>435303.8500000012</v>
      </c>
      <c r="BO620" s="246"/>
      <c r="BP620" s="149"/>
      <c r="BQ620" s="112" t="s">
        <v>468</v>
      </c>
      <c r="BR620" s="2"/>
    </row>
    <row r="621" spans="3:70" ht="15.75">
      <c r="C621" s="45"/>
      <c r="D621" s="45"/>
      <c r="E621" s="50"/>
      <c r="F621" s="50"/>
      <c r="G621" s="45"/>
      <c r="H621" s="45"/>
      <c r="I621" s="45"/>
      <c r="J621" s="54"/>
      <c r="K621" s="51"/>
      <c r="M621" s="54"/>
      <c r="N621" s="51"/>
      <c r="O621" s="54"/>
      <c r="P621" s="50"/>
      <c r="Q621" s="54"/>
      <c r="R621" s="173"/>
      <c r="S621" s="173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  <c r="AV621" s="54"/>
      <c r="AW621" s="54"/>
      <c r="AX621" s="54"/>
      <c r="AY621" s="54"/>
      <c r="AZ621" s="54"/>
      <c r="BA621" s="54"/>
      <c r="BB621" s="54"/>
      <c r="BF621" s="174">
        <v>39501</v>
      </c>
      <c r="BG621" s="193" t="s">
        <v>219</v>
      </c>
      <c r="BH621" s="190">
        <f t="shared" si="34"/>
        <v>276927.50500000123</v>
      </c>
      <c r="BI621" s="75">
        <f t="shared" si="34"/>
        <v>158376.34499999997</v>
      </c>
      <c r="BJ621" s="189"/>
      <c r="BK621" s="189">
        <v>223.9</v>
      </c>
      <c r="BL621" s="189"/>
      <c r="BM621" s="189"/>
      <c r="BN621" s="191">
        <f t="shared" si="33"/>
        <v>435527.75000000122</v>
      </c>
      <c r="BO621" s="246"/>
      <c r="BP621" s="149"/>
      <c r="BQ621" s="112"/>
      <c r="BR621" s="2"/>
    </row>
    <row r="622" spans="3:70" ht="15.75">
      <c r="C622" s="45"/>
      <c r="D622" s="45"/>
      <c r="E622" s="50"/>
      <c r="F622" s="50"/>
      <c r="G622" s="45"/>
      <c r="H622" s="45"/>
      <c r="I622" s="45"/>
      <c r="J622" s="54"/>
      <c r="K622" s="51"/>
      <c r="M622" s="54"/>
      <c r="N622" s="51"/>
      <c r="O622" s="54"/>
      <c r="P622" s="50"/>
      <c r="Q622" s="54"/>
      <c r="R622" s="173"/>
      <c r="S622" s="173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  <c r="AV622" s="54"/>
      <c r="AW622" s="54"/>
      <c r="AX622" s="54">
        <f>-BL622</f>
        <v>-32970</v>
      </c>
      <c r="AY622" s="54"/>
      <c r="AZ622" s="54"/>
      <c r="BA622" s="54"/>
      <c r="BB622" s="54"/>
      <c r="BF622" s="174">
        <v>39505</v>
      </c>
      <c r="BG622" s="193" t="s">
        <v>424</v>
      </c>
      <c r="BH622" s="190">
        <f t="shared" si="34"/>
        <v>276927.50500000123</v>
      </c>
      <c r="BI622" s="75">
        <f t="shared" si="34"/>
        <v>158600.24499999997</v>
      </c>
      <c r="BJ622" s="189"/>
      <c r="BK622" s="189"/>
      <c r="BL622" s="189">
        <v>32970</v>
      </c>
      <c r="BM622" s="189"/>
      <c r="BN622" s="191">
        <f t="shared" si="33"/>
        <v>402557.75000000116</v>
      </c>
      <c r="BO622" s="246"/>
      <c r="BP622" s="149"/>
      <c r="BQ622" s="112" t="s">
        <v>426</v>
      </c>
      <c r="BR622" s="2"/>
    </row>
    <row r="623" spans="3:70" ht="15.75">
      <c r="C623" s="45"/>
      <c r="D623" s="45"/>
      <c r="E623" s="50"/>
      <c r="F623" s="50"/>
      <c r="G623" s="45"/>
      <c r="H623" s="45"/>
      <c r="I623" s="45"/>
      <c r="J623" s="54"/>
      <c r="K623" s="51"/>
      <c r="M623" s="54"/>
      <c r="N623" s="51"/>
      <c r="O623" s="54"/>
      <c r="P623" s="50"/>
      <c r="Q623" s="54"/>
      <c r="R623" s="173"/>
      <c r="S623" s="173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  <c r="AV623" s="54"/>
      <c r="AW623" s="54"/>
      <c r="AX623" s="54"/>
      <c r="AY623" s="54"/>
      <c r="AZ623" s="54"/>
      <c r="BA623" s="54"/>
      <c r="BB623" s="54"/>
      <c r="BF623" s="174">
        <v>39506</v>
      </c>
      <c r="BG623" s="193" t="s">
        <v>288</v>
      </c>
      <c r="BH623" s="190">
        <f t="shared" si="34"/>
        <v>243957.50500000123</v>
      </c>
      <c r="BI623" s="75">
        <f t="shared" si="34"/>
        <v>158600.24499999997</v>
      </c>
      <c r="BJ623" s="189">
        <f>145.49/2</f>
        <v>72.745000000000005</v>
      </c>
      <c r="BK623" s="189">
        <f>145.49/2</f>
        <v>72.745000000000005</v>
      </c>
      <c r="BL623" s="189"/>
      <c r="BM623" s="189"/>
      <c r="BN623" s="191">
        <f t="shared" si="33"/>
        <v>402703.24000000115</v>
      </c>
      <c r="BO623" s="246"/>
      <c r="BP623" s="149"/>
      <c r="BQ623" s="112"/>
      <c r="BR623" s="2"/>
    </row>
    <row r="624" spans="3:70" ht="15.75">
      <c r="C624" s="45"/>
      <c r="D624" s="45"/>
      <c r="E624" s="50"/>
      <c r="F624" s="50"/>
      <c r="G624" s="45"/>
      <c r="H624" s="45"/>
      <c r="I624" s="45"/>
      <c r="J624" s="54"/>
      <c r="K624" s="51"/>
      <c r="M624" s="54"/>
      <c r="N624" s="51"/>
      <c r="O624" s="54"/>
      <c r="P624" s="50"/>
      <c r="Q624" s="54"/>
      <c r="R624" s="173"/>
      <c r="S624" s="173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54"/>
      <c r="AX624" s="54"/>
      <c r="AY624" s="54"/>
      <c r="AZ624" s="54"/>
      <c r="BA624" s="54"/>
      <c r="BB624" s="54"/>
      <c r="BF624" s="174">
        <v>39506</v>
      </c>
      <c r="BG624" s="193" t="s">
        <v>466</v>
      </c>
      <c r="BH624" s="190">
        <f t="shared" si="34"/>
        <v>244030.25000000122</v>
      </c>
      <c r="BI624" s="75">
        <f t="shared" si="34"/>
        <v>158672.98999999996</v>
      </c>
      <c r="BJ624" s="189">
        <f>-104.29/2</f>
        <v>-52.145000000000003</v>
      </c>
      <c r="BK624" s="189">
        <f>-104.29/2</f>
        <v>-52.145000000000003</v>
      </c>
      <c r="BL624" s="189"/>
      <c r="BM624" s="189"/>
      <c r="BN624" s="191">
        <f t="shared" si="33"/>
        <v>402598.95000000112</v>
      </c>
      <c r="BO624" s="246"/>
      <c r="BP624" s="149"/>
      <c r="BQ624" s="112"/>
      <c r="BR624" s="2"/>
    </row>
    <row r="625" spans="1:70" ht="15.75">
      <c r="C625" s="45"/>
      <c r="D625" s="45"/>
      <c r="E625" s="50"/>
      <c r="F625" s="50"/>
      <c r="G625" s="45"/>
      <c r="H625" s="45"/>
      <c r="I625" s="45"/>
      <c r="J625" s="54"/>
      <c r="K625" s="51"/>
      <c r="M625" s="54"/>
      <c r="N625" s="51"/>
      <c r="O625" s="54"/>
      <c r="P625" s="50"/>
      <c r="Q625" s="54"/>
      <c r="R625" s="173"/>
      <c r="S625" s="173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  <c r="AV625" s="54"/>
      <c r="AW625" s="54"/>
      <c r="AX625" s="54"/>
      <c r="AY625" s="54"/>
      <c r="AZ625" s="54"/>
      <c r="BA625" s="54"/>
      <c r="BB625" s="54"/>
      <c r="BF625" s="174">
        <v>39508</v>
      </c>
      <c r="BG625" s="193" t="s">
        <v>219</v>
      </c>
      <c r="BH625" s="190">
        <f t="shared" si="34"/>
        <v>243978.10500000123</v>
      </c>
      <c r="BI625" s="75">
        <f t="shared" si="34"/>
        <v>158620.84499999997</v>
      </c>
      <c r="BJ625" s="189"/>
      <c r="BK625" s="189">
        <v>172.06</v>
      </c>
      <c r="BL625" s="189"/>
      <c r="BM625" s="189"/>
      <c r="BN625" s="191">
        <f t="shared" si="33"/>
        <v>402771.01000000123</v>
      </c>
      <c r="BO625" s="246"/>
      <c r="BP625" s="149"/>
      <c r="BQ625" s="112"/>
      <c r="BR625" s="2"/>
    </row>
    <row r="626" spans="1:70" ht="15.75">
      <c r="C626" s="45"/>
      <c r="D626" s="45"/>
      <c r="E626" s="50"/>
      <c r="F626" s="50"/>
      <c r="G626" s="45"/>
      <c r="H626" s="45"/>
      <c r="I626" s="45"/>
      <c r="J626" s="54"/>
      <c r="K626" s="51"/>
      <c r="M626" s="54"/>
      <c r="N626" s="51"/>
      <c r="O626" s="54"/>
      <c r="P626" s="50"/>
      <c r="Q626" s="54"/>
      <c r="R626" s="173"/>
      <c r="S626" s="173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  <c r="AV626" s="54"/>
      <c r="AW626" s="54"/>
      <c r="AX626" s="54"/>
      <c r="AY626" s="54"/>
      <c r="AZ626" s="54"/>
      <c r="BA626" s="54"/>
      <c r="BB626" s="54"/>
      <c r="BF626" s="174">
        <v>39526</v>
      </c>
      <c r="BG626" s="193" t="s">
        <v>467</v>
      </c>
      <c r="BH626" s="190">
        <f t="shared" si="34"/>
        <v>243978.10500000123</v>
      </c>
      <c r="BI626" s="75">
        <f t="shared" si="34"/>
        <v>158792.90499999997</v>
      </c>
      <c r="BJ626" s="189"/>
      <c r="BK626" s="189">
        <v>305197.2</v>
      </c>
      <c r="BL626" s="189"/>
      <c r="BM626" s="189"/>
      <c r="BN626" s="191">
        <f t="shared" si="33"/>
        <v>707968.21000000113</v>
      </c>
      <c r="BO626" s="246"/>
      <c r="BP626" s="149"/>
      <c r="BQ626" s="112"/>
      <c r="BR626" s="2"/>
    </row>
    <row r="627" spans="1:70" ht="15.75">
      <c r="C627" s="45"/>
      <c r="D627" s="45"/>
      <c r="E627" s="50"/>
      <c r="F627" s="50"/>
      <c r="G627" s="45"/>
      <c r="H627" s="45"/>
      <c r="I627" s="45"/>
      <c r="J627" s="54"/>
      <c r="K627" s="51"/>
      <c r="M627" s="54"/>
      <c r="N627" s="51"/>
      <c r="O627" s="54"/>
      <c r="P627" s="50"/>
      <c r="Q627" s="54"/>
      <c r="R627" s="173"/>
      <c r="S627" s="173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  <c r="AV627" s="54"/>
      <c r="AW627" s="54"/>
      <c r="AX627" s="54">
        <f>-BL627</f>
        <v>-52706.46</v>
      </c>
      <c r="AY627" s="54"/>
      <c r="AZ627" s="54"/>
      <c r="BA627" s="54"/>
      <c r="BB627" s="54"/>
      <c r="BF627" s="174">
        <v>39527</v>
      </c>
      <c r="BG627" s="193" t="s">
        <v>316</v>
      </c>
      <c r="BH627" s="190">
        <f t="shared" si="34"/>
        <v>243978.10500000123</v>
      </c>
      <c r="BI627" s="75">
        <f t="shared" si="34"/>
        <v>463990.10499999998</v>
      </c>
      <c r="BJ627" s="189"/>
      <c r="BK627" s="189"/>
      <c r="BL627" s="189">
        <v>52706.46</v>
      </c>
      <c r="BM627" s="189"/>
      <c r="BN627" s="191">
        <f t="shared" si="33"/>
        <v>655261.75000000128</v>
      </c>
      <c r="BO627" s="246"/>
      <c r="BP627" s="149"/>
      <c r="BQ627" s="112" t="s">
        <v>426</v>
      </c>
      <c r="BR627" s="2"/>
    </row>
    <row r="628" spans="1:70" ht="15.75">
      <c r="C628" s="45"/>
      <c r="D628" s="45"/>
      <c r="E628" s="50"/>
      <c r="F628" s="50"/>
      <c r="G628" s="45"/>
      <c r="H628" s="45"/>
      <c r="I628" s="45"/>
      <c r="J628" s="54"/>
      <c r="K628" s="51"/>
      <c r="M628" s="54"/>
      <c r="N628" s="51"/>
      <c r="O628" s="54"/>
      <c r="P628" s="50"/>
      <c r="Q628" s="54"/>
      <c r="R628" s="173"/>
      <c r="S628" s="173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54"/>
      <c r="AW628" s="54"/>
      <c r="AX628" s="54"/>
      <c r="AY628" s="54"/>
      <c r="AZ628" s="54"/>
      <c r="BA628" s="54"/>
      <c r="BB628" s="54"/>
      <c r="BF628" s="174">
        <v>39528</v>
      </c>
      <c r="BG628" s="193" t="s">
        <v>219</v>
      </c>
      <c r="BH628" s="190">
        <f t="shared" si="34"/>
        <v>191271.64500000124</v>
      </c>
      <c r="BI628" s="75">
        <f t="shared" si="34"/>
        <v>463990.10499999998</v>
      </c>
      <c r="BJ628" s="189"/>
      <c r="BK628" s="189">
        <v>198</v>
      </c>
      <c r="BL628" s="189"/>
      <c r="BM628" s="189"/>
      <c r="BN628" s="191">
        <f t="shared" si="33"/>
        <v>655459.75000000116</v>
      </c>
      <c r="BO628" s="246"/>
      <c r="BP628" s="149"/>
      <c r="BQ628" s="112"/>
      <c r="BR628" s="2"/>
    </row>
    <row r="629" spans="1:70" ht="15.75">
      <c r="C629" s="45"/>
      <c r="D629" s="45"/>
      <c r="E629" s="50"/>
      <c r="F629" s="50"/>
      <c r="G629" s="45"/>
      <c r="H629" s="45"/>
      <c r="I629" s="45"/>
      <c r="J629" s="54"/>
      <c r="K629" s="51"/>
      <c r="M629" s="54"/>
      <c r="N629" s="51"/>
      <c r="O629" s="54"/>
      <c r="P629" s="50"/>
      <c r="Q629" s="54"/>
      <c r="R629" s="173"/>
      <c r="S629" s="173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54"/>
      <c r="AW629" s="54"/>
      <c r="AX629" s="54"/>
      <c r="AY629" s="54"/>
      <c r="AZ629" s="54"/>
      <c r="BA629" s="54"/>
      <c r="BB629" s="54">
        <f>-BM629</f>
        <v>-90900</v>
      </c>
      <c r="BF629" s="174">
        <v>39533</v>
      </c>
      <c r="BG629" s="193" t="s">
        <v>389</v>
      </c>
      <c r="BH629" s="190">
        <f t="shared" si="34"/>
        <v>191271.64500000124</v>
      </c>
      <c r="BI629" s="75">
        <f t="shared" si="34"/>
        <v>464188.10499999998</v>
      </c>
      <c r="BJ629" s="189"/>
      <c r="BK629" s="189"/>
      <c r="BL629" s="189"/>
      <c r="BM629" s="189">
        <v>90900</v>
      </c>
      <c r="BN629" s="191">
        <f t="shared" si="33"/>
        <v>564559.75000000116</v>
      </c>
      <c r="BO629" s="246"/>
      <c r="BP629" s="149" t="s">
        <v>454</v>
      </c>
      <c r="BQ629" s="112" t="s">
        <v>455</v>
      </c>
      <c r="BR629" s="2"/>
    </row>
    <row r="630" spans="1:70" ht="15.75">
      <c r="C630" s="45"/>
      <c r="D630" s="45"/>
      <c r="E630" s="50"/>
      <c r="F630" s="50"/>
      <c r="G630" s="45"/>
      <c r="H630" s="45"/>
      <c r="I630" s="45"/>
      <c r="J630" s="54"/>
      <c r="K630" s="51"/>
      <c r="M630" s="54"/>
      <c r="N630" s="51"/>
      <c r="O630" s="54"/>
      <c r="P630" s="50"/>
      <c r="Q630" s="54"/>
      <c r="R630" s="173"/>
      <c r="S630" s="173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54"/>
      <c r="AW630" s="54"/>
      <c r="AX630" s="54"/>
      <c r="AY630" s="54"/>
      <c r="AZ630" s="54"/>
      <c r="BA630" s="54"/>
      <c r="BB630" s="54"/>
      <c r="BF630" s="174">
        <v>39536</v>
      </c>
      <c r="BG630" s="193" t="s">
        <v>451</v>
      </c>
      <c r="BH630" s="190">
        <f t="shared" si="34"/>
        <v>191271.64500000124</v>
      </c>
      <c r="BI630" s="75">
        <f t="shared" si="34"/>
        <v>373288.10499999998</v>
      </c>
      <c r="BJ630" s="189"/>
      <c r="BK630" s="189">
        <v>3087.25</v>
      </c>
      <c r="BL630" s="189"/>
      <c r="BM630" s="189"/>
      <c r="BN630" s="191">
        <f t="shared" si="33"/>
        <v>567647.00000000116</v>
      </c>
      <c r="BO630" s="246"/>
      <c r="BP630" s="149"/>
      <c r="BQ630" s="112"/>
      <c r="BR630" s="2"/>
    </row>
    <row r="631" spans="1:70" ht="15.75">
      <c r="C631" s="45"/>
      <c r="D631" s="45"/>
      <c r="E631" s="50"/>
      <c r="F631" s="50"/>
      <c r="G631" s="45"/>
      <c r="H631" s="45"/>
      <c r="I631" s="45"/>
      <c r="J631" s="54"/>
      <c r="K631" s="51"/>
      <c r="M631" s="54"/>
      <c r="N631" s="51"/>
      <c r="O631" s="54"/>
      <c r="P631" s="50"/>
      <c r="Q631" s="54"/>
      <c r="R631" s="173"/>
      <c r="S631" s="173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54"/>
      <c r="AW631" s="54"/>
      <c r="AX631" s="54"/>
      <c r="AY631" s="54"/>
      <c r="AZ631" s="54"/>
      <c r="BA631" s="54"/>
      <c r="BB631" s="54"/>
      <c r="BF631" s="174">
        <v>39537</v>
      </c>
      <c r="BG631" s="193" t="s">
        <v>205</v>
      </c>
      <c r="BH631" s="190">
        <f t="shared" si="34"/>
        <v>191271.64500000124</v>
      </c>
      <c r="BI631" s="75">
        <f t="shared" si="34"/>
        <v>376375.35499999998</v>
      </c>
      <c r="BJ631" s="189">
        <f>71.62/2</f>
        <v>35.81</v>
      </c>
      <c r="BK631" s="189">
        <f>71.62/2</f>
        <v>35.81</v>
      </c>
      <c r="BL631" s="189"/>
      <c r="BM631" s="189"/>
      <c r="BN631" s="191">
        <f t="shared" si="33"/>
        <v>567718.62000000128</v>
      </c>
      <c r="BO631" s="246"/>
      <c r="BP631" s="149"/>
      <c r="BQ631" s="112"/>
      <c r="BR631" s="2"/>
    </row>
    <row r="632" spans="1:70" ht="15.75">
      <c r="C632" s="45"/>
      <c r="D632" s="45"/>
      <c r="E632" s="50"/>
      <c r="F632" s="50"/>
      <c r="G632" s="45"/>
      <c r="H632" s="45"/>
      <c r="I632" s="45"/>
      <c r="J632" s="54"/>
      <c r="K632" s="51"/>
      <c r="M632" s="54"/>
      <c r="N632" s="51"/>
      <c r="O632" s="54"/>
      <c r="P632" s="50"/>
      <c r="Q632" s="54"/>
      <c r="R632" s="173"/>
      <c r="S632" s="173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  <c r="AV632" s="54"/>
      <c r="AW632" s="54"/>
      <c r="AX632" s="54"/>
      <c r="AY632" s="54"/>
      <c r="AZ632" s="54"/>
      <c r="BA632" s="54"/>
      <c r="BB632" s="54"/>
      <c r="BF632" s="174">
        <v>39537</v>
      </c>
      <c r="BG632" s="193" t="s">
        <v>469</v>
      </c>
      <c r="BH632" s="190">
        <f t="shared" si="34"/>
        <v>191307.45500000124</v>
      </c>
      <c r="BI632" s="75">
        <f t="shared" si="34"/>
        <v>376411.16499999998</v>
      </c>
      <c r="BJ632" s="189">
        <f>-106.66/2</f>
        <v>-53.33</v>
      </c>
      <c r="BK632" s="189">
        <f>-106.66/2</f>
        <v>-53.33</v>
      </c>
      <c r="BL632" s="189"/>
      <c r="BM632" s="189"/>
      <c r="BN632" s="191">
        <f t="shared" si="33"/>
        <v>567611.96000000136</v>
      </c>
      <c r="BO632" s="246"/>
      <c r="BP632" s="149"/>
      <c r="BQ632" s="112"/>
      <c r="BR632" s="2"/>
    </row>
    <row r="633" spans="1:70" ht="15.75">
      <c r="C633" s="45"/>
      <c r="D633" s="45"/>
      <c r="E633" s="50"/>
      <c r="F633" s="50"/>
      <c r="G633" s="45"/>
      <c r="H633" s="45"/>
      <c r="I633" s="45"/>
      <c r="J633" s="54"/>
      <c r="K633" s="51"/>
      <c r="M633" s="54"/>
      <c r="N633" s="51"/>
      <c r="O633" s="54"/>
      <c r="P633" s="50"/>
      <c r="Q633" s="54"/>
      <c r="R633" s="173"/>
      <c r="S633" s="173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  <c r="AV633" s="54"/>
      <c r="AW633" s="54"/>
      <c r="AX633" s="54"/>
      <c r="AY633" s="54"/>
      <c r="AZ633" s="54"/>
      <c r="BA633" s="54"/>
      <c r="BB633" s="54"/>
      <c r="BF633" s="174">
        <v>39540</v>
      </c>
      <c r="BG633" s="193" t="s">
        <v>470</v>
      </c>
      <c r="BH633" s="190">
        <f t="shared" si="34"/>
        <v>191254.12500000125</v>
      </c>
      <c r="BI633" s="75">
        <f t="shared" si="34"/>
        <v>376357.83499999996</v>
      </c>
      <c r="BJ633" s="189"/>
      <c r="BK633" s="189">
        <v>33746</v>
      </c>
      <c r="BL633" s="189"/>
      <c r="BM633" s="189"/>
      <c r="BN633" s="191">
        <f t="shared" si="33"/>
        <v>601357.96000000124</v>
      </c>
      <c r="BO633" s="246"/>
      <c r="BP633" s="149"/>
      <c r="BQ633" s="112" t="s">
        <v>471</v>
      </c>
      <c r="BR633" s="2"/>
    </row>
    <row r="634" spans="1:70" ht="15.75">
      <c r="C634" s="45"/>
      <c r="D634" s="45"/>
      <c r="E634" s="50"/>
      <c r="F634" s="50"/>
      <c r="G634" s="45"/>
      <c r="H634" s="45"/>
      <c r="I634" s="45"/>
      <c r="J634" s="54"/>
      <c r="K634" s="51"/>
      <c r="M634" s="54"/>
      <c r="N634" s="51"/>
      <c r="O634" s="54"/>
      <c r="P634" s="50"/>
      <c r="Q634" s="54"/>
      <c r="R634" s="173"/>
      <c r="S634" s="173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F634" s="174">
        <v>39540</v>
      </c>
      <c r="BG634" s="193" t="s">
        <v>219</v>
      </c>
      <c r="BH634" s="190">
        <f t="shared" si="34"/>
        <v>191254.12500000125</v>
      </c>
      <c r="BI634" s="75">
        <f t="shared" si="34"/>
        <v>410103.83499999996</v>
      </c>
      <c r="BJ634" s="189"/>
      <c r="BK634" s="189">
        <v>435.93</v>
      </c>
      <c r="BL634" s="189"/>
      <c r="BM634" s="189"/>
      <c r="BN634" s="191">
        <f>SUM(BH634+BI634+BJ634+BK634-BL634-BM634)</f>
        <v>601793.89000000129</v>
      </c>
      <c r="BO634" s="246"/>
      <c r="BP634" s="149"/>
      <c r="BQ634" s="112"/>
      <c r="BR634" s="2"/>
    </row>
    <row r="635" spans="1:70" ht="15.75">
      <c r="C635" s="45"/>
      <c r="D635" s="45"/>
      <c r="E635" s="50"/>
      <c r="F635" s="50"/>
      <c r="G635" s="45"/>
      <c r="H635" s="45"/>
      <c r="I635" s="45"/>
      <c r="J635" s="54"/>
      <c r="K635" s="51"/>
      <c r="M635" s="54"/>
      <c r="N635" s="51"/>
      <c r="O635" s="54"/>
      <c r="P635" s="50"/>
      <c r="Q635" s="54"/>
      <c r="R635" s="173"/>
      <c r="S635" s="173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  <c r="AV635" s="54"/>
      <c r="AW635" s="54"/>
      <c r="AX635" s="54"/>
      <c r="AY635" s="54"/>
      <c r="AZ635" s="54"/>
      <c r="BA635" s="54"/>
      <c r="BB635" s="54"/>
      <c r="BF635" s="174">
        <v>39540</v>
      </c>
      <c r="BG635" s="193" t="s">
        <v>472</v>
      </c>
      <c r="BH635" s="190">
        <f t="shared" si="34"/>
        <v>191254.12500000125</v>
      </c>
      <c r="BI635" s="75">
        <f t="shared" si="34"/>
        <v>410539.76499999996</v>
      </c>
      <c r="BJ635" s="189"/>
      <c r="BK635" s="189">
        <v>202</v>
      </c>
      <c r="BL635" s="189"/>
      <c r="BM635" s="189"/>
      <c r="BN635" s="191">
        <f t="shared" ref="BN635:BN639" si="35">SUM(BH635+BI635+BJ635+BK635-BL635-BM635)</f>
        <v>601995.89000000118</v>
      </c>
      <c r="BO635" s="246"/>
      <c r="BP635" s="149"/>
      <c r="BQ635" s="112"/>
      <c r="BR635" s="2"/>
    </row>
    <row r="636" spans="1:70" ht="15.75">
      <c r="C636" s="45"/>
      <c r="D636" s="45"/>
      <c r="E636" s="50"/>
      <c r="F636" s="50"/>
      <c r="G636" s="45"/>
      <c r="H636" s="45"/>
      <c r="I636" s="45"/>
      <c r="J636" s="54"/>
      <c r="K636" s="51"/>
      <c r="M636" s="54"/>
      <c r="N636" s="51"/>
      <c r="O636" s="54"/>
      <c r="P636" s="50"/>
      <c r="Q636" s="54"/>
      <c r="R636" s="173"/>
      <c r="S636" s="173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  <c r="AV636" s="54"/>
      <c r="AW636" s="54"/>
      <c r="AX636" s="54"/>
      <c r="AY636" s="54"/>
      <c r="AZ636" s="54"/>
      <c r="BA636" s="54"/>
      <c r="BB636" s="54"/>
      <c r="BF636" s="174">
        <v>39567</v>
      </c>
      <c r="BG636" s="193" t="s">
        <v>473</v>
      </c>
      <c r="BH636" s="190">
        <f t="shared" si="34"/>
        <v>191254.12500000125</v>
      </c>
      <c r="BI636" s="75">
        <f t="shared" si="34"/>
        <v>410741.76499999996</v>
      </c>
      <c r="BJ636" s="189">
        <f>114.27/2</f>
        <v>57.134999999999998</v>
      </c>
      <c r="BK636" s="189">
        <f>114.27/2</f>
        <v>57.134999999999998</v>
      </c>
      <c r="BL636" s="189"/>
      <c r="BM636" s="189"/>
      <c r="BN636" s="191">
        <f t="shared" si="35"/>
        <v>602110.1600000012</v>
      </c>
      <c r="BO636" s="246"/>
      <c r="BP636" s="149"/>
      <c r="BQ636" s="112"/>
      <c r="BR636" s="2"/>
    </row>
    <row r="637" spans="1:70" ht="15.75">
      <c r="C637" s="45"/>
      <c r="D637" s="45"/>
      <c r="E637" s="50"/>
      <c r="F637" s="50"/>
      <c r="G637" s="45"/>
      <c r="H637" s="45"/>
      <c r="I637" s="45"/>
      <c r="J637" s="54"/>
      <c r="K637" s="51"/>
      <c r="M637" s="54"/>
      <c r="N637" s="51"/>
      <c r="O637" s="54"/>
      <c r="P637" s="50"/>
      <c r="Q637" s="54"/>
      <c r="R637" s="173"/>
      <c r="S637" s="173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  <c r="AV637" s="54"/>
      <c r="AW637" s="54"/>
      <c r="AX637" s="54"/>
      <c r="AY637" s="54"/>
      <c r="AZ637" s="54"/>
      <c r="BA637" s="54"/>
      <c r="BB637" s="54"/>
      <c r="BF637" s="174">
        <v>39567</v>
      </c>
      <c r="BG637" s="193" t="s">
        <v>421</v>
      </c>
      <c r="BH637" s="190">
        <f t="shared" si="34"/>
        <v>191311.26000000126</v>
      </c>
      <c r="BI637" s="75">
        <f t="shared" si="34"/>
        <v>410798.89999999997</v>
      </c>
      <c r="BJ637" s="189">
        <f>-104.1/2</f>
        <v>-52.05</v>
      </c>
      <c r="BK637" s="189">
        <f>-104.1/2</f>
        <v>-52.05</v>
      </c>
      <c r="BL637" s="189"/>
      <c r="BM637" s="189"/>
      <c r="BN637" s="191">
        <f t="shared" si="35"/>
        <v>602006.0600000011</v>
      </c>
      <c r="BO637" s="246"/>
      <c r="BP637" s="149"/>
      <c r="BQ637" s="112"/>
      <c r="BR637" s="2"/>
    </row>
    <row r="638" spans="1:70" ht="15.75">
      <c r="C638" s="45"/>
      <c r="D638" s="45"/>
      <c r="E638" s="50"/>
      <c r="F638" s="50"/>
      <c r="G638" s="45"/>
      <c r="H638" s="45"/>
      <c r="I638" s="45"/>
      <c r="J638" s="54"/>
      <c r="K638" s="51"/>
      <c r="M638" s="54"/>
      <c r="N638" s="51"/>
      <c r="O638" s="54"/>
      <c r="P638" s="50"/>
      <c r="Q638" s="54"/>
      <c r="R638" s="173"/>
      <c r="S638" s="173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  <c r="AV638" s="54"/>
      <c r="AW638" s="54"/>
      <c r="AX638" s="54"/>
      <c r="AY638" s="54"/>
      <c r="AZ638" s="54"/>
      <c r="BA638" s="54"/>
      <c r="BB638" s="54">
        <f>-BM638</f>
        <v>-13266.69</v>
      </c>
      <c r="BF638" s="174">
        <v>39571</v>
      </c>
      <c r="BG638" s="193" t="s">
        <v>389</v>
      </c>
      <c r="BH638" s="190">
        <f t="shared" si="34"/>
        <v>191259.21000000127</v>
      </c>
      <c r="BI638" s="75">
        <f t="shared" si="34"/>
        <v>410746.85</v>
      </c>
      <c r="BJ638" s="189"/>
      <c r="BK638" s="189"/>
      <c r="BL638" s="189"/>
      <c r="BM638" s="189">
        <v>13266.69</v>
      </c>
      <c r="BN638" s="191">
        <f t="shared" si="35"/>
        <v>588739.37000000128</v>
      </c>
      <c r="BO638" s="246"/>
      <c r="BP638" s="149" t="s">
        <v>454</v>
      </c>
      <c r="BQ638" s="112" t="s">
        <v>455</v>
      </c>
      <c r="BR638" s="2"/>
    </row>
    <row r="639" spans="1:70" ht="16.5" thickBot="1">
      <c r="C639" s="45"/>
      <c r="D639" s="45"/>
      <c r="E639" s="50"/>
      <c r="F639" s="50"/>
      <c r="G639" s="45"/>
      <c r="H639" s="45"/>
      <c r="I639" s="45"/>
      <c r="J639" s="54"/>
      <c r="K639" s="51"/>
      <c r="M639" s="50"/>
      <c r="N639" s="45"/>
      <c r="O639" s="54"/>
      <c r="P639" s="50"/>
      <c r="Q639" s="54"/>
      <c r="R639" s="173"/>
      <c r="S639" s="173"/>
      <c r="T639" s="173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  <c r="AV639" s="54"/>
      <c r="AW639" s="54"/>
      <c r="AX639" s="54"/>
      <c r="AY639" s="54"/>
      <c r="AZ639" s="54"/>
      <c r="BA639" s="54"/>
      <c r="BB639" s="54"/>
      <c r="BF639" s="145"/>
      <c r="BG639" s="77"/>
      <c r="BH639" s="190">
        <f t="shared" si="34"/>
        <v>191259.21000000127</v>
      </c>
      <c r="BI639" s="75">
        <f t="shared" si="34"/>
        <v>397480.16</v>
      </c>
      <c r="BJ639" s="189"/>
      <c r="BK639" s="189"/>
      <c r="BL639" s="189"/>
      <c r="BM639" s="189"/>
      <c r="BN639" s="191">
        <f t="shared" si="35"/>
        <v>588739.37000000128</v>
      </c>
      <c r="BO639" s="246"/>
      <c r="BP639" s="149"/>
      <c r="BQ639" s="112"/>
      <c r="BR639" s="2"/>
    </row>
    <row r="640" spans="1:70" s="30" customFormat="1" ht="16.5" thickBot="1">
      <c r="A640" s="50"/>
      <c r="B640" s="122">
        <f t="shared" ref="B640:AO640" si="36">SUM(B13:B639)</f>
        <v>0</v>
      </c>
      <c r="C640" s="122">
        <f t="shared" si="36"/>
        <v>0</v>
      </c>
      <c r="D640" s="122">
        <f t="shared" si="36"/>
        <v>0</v>
      </c>
      <c r="E640" s="122">
        <f t="shared" si="36"/>
        <v>0</v>
      </c>
      <c r="F640" s="122">
        <f t="shared" si="36"/>
        <v>0</v>
      </c>
      <c r="G640" s="122">
        <f t="shared" si="36"/>
        <v>0</v>
      </c>
      <c r="H640" s="122">
        <f t="shared" si="36"/>
        <v>0</v>
      </c>
      <c r="I640" s="122">
        <f t="shared" si="36"/>
        <v>0</v>
      </c>
      <c r="J640" s="122">
        <f t="shared" si="36"/>
        <v>0</v>
      </c>
      <c r="K640" s="122">
        <f t="shared" si="36"/>
        <v>0</v>
      </c>
      <c r="L640" s="122">
        <f t="shared" si="36"/>
        <v>0</v>
      </c>
      <c r="M640" s="122">
        <f t="shared" si="36"/>
        <v>0</v>
      </c>
      <c r="N640" s="122">
        <f t="shared" si="36"/>
        <v>0</v>
      </c>
      <c r="O640" s="122">
        <f t="shared" si="36"/>
        <v>4.2973624658770859E-11</v>
      </c>
      <c r="P640" s="122">
        <f t="shared" si="36"/>
        <v>-1.8189894035458565E-11</v>
      </c>
      <c r="Q640" s="122">
        <f t="shared" si="36"/>
        <v>0</v>
      </c>
      <c r="R640" s="122">
        <f t="shared" si="36"/>
        <v>5.4001247917767614E-13</v>
      </c>
      <c r="S640" s="187">
        <f t="shared" si="36"/>
        <v>0</v>
      </c>
      <c r="T640" s="122">
        <f t="shared" si="36"/>
        <v>0</v>
      </c>
      <c r="U640" s="122">
        <f t="shared" si="36"/>
        <v>-2.1827872842550278E-11</v>
      </c>
      <c r="V640" s="122">
        <f t="shared" si="36"/>
        <v>0</v>
      </c>
      <c r="W640" s="122">
        <f t="shared" si="36"/>
        <v>0</v>
      </c>
      <c r="X640" s="122">
        <f t="shared" si="36"/>
        <v>0</v>
      </c>
      <c r="Y640" s="122">
        <f t="shared" si="36"/>
        <v>-7.2759576141834259E-12</v>
      </c>
      <c r="Z640" s="122">
        <f t="shared" si="36"/>
        <v>0</v>
      </c>
      <c r="AA640" s="122">
        <f t="shared" si="36"/>
        <v>0</v>
      </c>
      <c r="AB640" s="122">
        <f t="shared" si="36"/>
        <v>0</v>
      </c>
      <c r="AC640" s="187">
        <f t="shared" si="36"/>
        <v>0</v>
      </c>
      <c r="AD640" s="122">
        <f t="shared" si="36"/>
        <v>0</v>
      </c>
      <c r="AE640" s="122">
        <f t="shared" si="36"/>
        <v>0</v>
      </c>
      <c r="AF640" s="122">
        <f t="shared" si="36"/>
        <v>-2.7284841053187847E-12</v>
      </c>
      <c r="AG640" s="187">
        <f t="shared" si="36"/>
        <v>0</v>
      </c>
      <c r="AH640" s="187">
        <f t="shared" si="36"/>
        <v>0</v>
      </c>
      <c r="AI640" s="122">
        <f t="shared" si="36"/>
        <v>3.637978807091713E-12</v>
      </c>
      <c r="AJ640" s="122">
        <f t="shared" si="36"/>
        <v>0</v>
      </c>
      <c r="AK640" s="122">
        <f t="shared" si="36"/>
        <v>0</v>
      </c>
      <c r="AL640" s="122">
        <f t="shared" si="36"/>
        <v>0</v>
      </c>
      <c r="AM640" s="122">
        <f t="shared" si="36"/>
        <v>0</v>
      </c>
      <c r="AN640" s="122">
        <f t="shared" si="36"/>
        <v>0</v>
      </c>
      <c r="AO640" s="122">
        <f t="shared" si="36"/>
        <v>0</v>
      </c>
      <c r="AP640" s="122">
        <f t="shared" ref="AP640:BB640" si="37">SUM(AP13:AP639)</f>
        <v>0</v>
      </c>
      <c r="AQ640" s="122">
        <f t="shared" si="37"/>
        <v>0</v>
      </c>
      <c r="AR640" s="122">
        <f t="shared" si="37"/>
        <v>0</v>
      </c>
      <c r="AS640" s="122">
        <f t="shared" si="37"/>
        <v>0</v>
      </c>
      <c r="AT640" s="122">
        <f t="shared" si="37"/>
        <v>0</v>
      </c>
      <c r="AU640" s="122">
        <f t="shared" si="37"/>
        <v>0</v>
      </c>
      <c r="AV640" s="122">
        <f t="shared" si="37"/>
        <v>0</v>
      </c>
      <c r="AW640" s="122">
        <f t="shared" si="37"/>
        <v>0</v>
      </c>
      <c r="AX640" s="122">
        <f t="shared" si="37"/>
        <v>0</v>
      </c>
      <c r="AY640" s="122">
        <f t="shared" si="37"/>
        <v>21022.249999999993</v>
      </c>
      <c r="AZ640" s="122">
        <f t="shared" si="37"/>
        <v>0</v>
      </c>
      <c r="BA640" s="122">
        <f t="shared" si="37"/>
        <v>0</v>
      </c>
      <c r="BB640" s="122">
        <f t="shared" si="37"/>
        <v>0</v>
      </c>
      <c r="BF640" s="178"/>
      <c r="BG640" s="194"/>
      <c r="BH640" s="190">
        <f t="shared" si="34"/>
        <v>191259.21000000127</v>
      </c>
      <c r="BI640" s="75">
        <f t="shared" si="34"/>
        <v>397480.16</v>
      </c>
      <c r="BJ640" s="195"/>
      <c r="BK640" s="195"/>
      <c r="BL640" s="195"/>
      <c r="BM640" s="195"/>
      <c r="BN640" s="191">
        <f t="shared" si="33"/>
        <v>588739.37000000128</v>
      </c>
      <c r="BO640" s="251">
        <f>-BH640-BI640+BN640</f>
        <v>0</v>
      </c>
      <c r="BP640" s="108"/>
    </row>
    <row r="641" spans="3:70" ht="18" customHeight="1">
      <c r="C641" s="45"/>
      <c r="D641" s="45"/>
      <c r="E641" s="45"/>
      <c r="F641" s="45"/>
      <c r="G641" s="45"/>
      <c r="H641" s="45"/>
      <c r="I641" s="54"/>
      <c r="J641" s="50"/>
      <c r="K641" s="45"/>
      <c r="L641" s="54"/>
      <c r="M641" s="175" t="s">
        <v>268</v>
      </c>
      <c r="N641" s="45"/>
      <c r="O641" s="54"/>
      <c r="P641" s="175" t="s">
        <v>268</v>
      </c>
      <c r="Q641" s="50"/>
      <c r="R641" s="50"/>
      <c r="S641" s="153"/>
      <c r="T641" s="153"/>
      <c r="U641" s="54"/>
      <c r="V641" s="54"/>
      <c r="W641" s="54"/>
      <c r="X641" s="175" t="s">
        <v>268</v>
      </c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  <c r="AV641" s="54"/>
      <c r="AW641" s="54"/>
      <c r="AX641" s="54"/>
      <c r="AY641" s="54"/>
      <c r="AZ641" s="54"/>
      <c r="BA641" s="54"/>
      <c r="BB641" s="54"/>
      <c r="BC641" s="121">
        <f>SUM(B640:BB640)</f>
        <v>21022.249999999989</v>
      </c>
      <c r="BD641" s="28">
        <f>+BC641-'(2) B &amp; G ENCUMBRANCES'!BB641</f>
        <v>0</v>
      </c>
      <c r="BF641" s="196"/>
      <c r="BG641" s="197" t="s">
        <v>95</v>
      </c>
      <c r="BH641" s="198">
        <f>-'(2) B &amp; G ENCUMBRANCES'!S643</f>
        <v>0</v>
      </c>
      <c r="BI641" s="199">
        <f>-'(2) B &amp; G ENCUMBRANCES'!BB641</f>
        <v>-21022.249999999985</v>
      </c>
      <c r="BJ641" s="185"/>
      <c r="BK641" s="185"/>
      <c r="BL641" s="200" t="s">
        <v>96</v>
      </c>
      <c r="BM641" s="185"/>
      <c r="BN641" s="201">
        <f>-'(2) B &amp; G ENCUMBRANCES'!BB641</f>
        <v>-21022.249999999985</v>
      </c>
      <c r="BO641" s="252">
        <f>-BH641-BI641+BN641</f>
        <v>0</v>
      </c>
      <c r="BP641" s="2"/>
      <c r="BQ641" s="112"/>
      <c r="BR641" s="2"/>
    </row>
    <row r="642" spans="3:70" ht="18.75" thickBot="1">
      <c r="C642" s="45"/>
      <c r="D642" s="45"/>
      <c r="E642" s="45"/>
      <c r="F642" s="45"/>
      <c r="G642" s="45"/>
      <c r="H642" s="45"/>
      <c r="I642" s="54"/>
      <c r="J642" s="50"/>
      <c r="K642" s="45"/>
      <c r="L642" s="54"/>
      <c r="M642" s="54"/>
      <c r="N642" s="45"/>
      <c r="O642" s="50"/>
      <c r="P642" s="50"/>
      <c r="Q642" s="50"/>
      <c r="R642" s="50"/>
      <c r="S642" s="153"/>
      <c r="T642" s="153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54"/>
      <c r="AW642" s="54"/>
      <c r="AX642" s="54"/>
      <c r="AY642" s="54"/>
      <c r="AZ642" s="54"/>
      <c r="BA642" s="54"/>
      <c r="BB642" s="54"/>
      <c r="BC642" s="158"/>
      <c r="BF642" s="202"/>
      <c r="BG642" s="203" t="s">
        <v>94</v>
      </c>
      <c r="BH642" s="204">
        <f>+BH640+BH641</f>
        <v>191259.21000000127</v>
      </c>
      <c r="BI642" s="204">
        <f>+BI640+BI641</f>
        <v>376457.91</v>
      </c>
      <c r="BJ642" s="205"/>
      <c r="BK642" s="205"/>
      <c r="BL642" s="206" t="s">
        <v>97</v>
      </c>
      <c r="BM642" s="205"/>
      <c r="BN642" s="125">
        <f>SUM(BH642:BI642)</f>
        <v>567717.12000000128</v>
      </c>
      <c r="BO642" s="252">
        <f>-BH642-BI642+BN642</f>
        <v>0</v>
      </c>
      <c r="BP642" s="2"/>
      <c r="BQ642" s="112"/>
      <c r="BR642" s="2"/>
    </row>
    <row r="643" spans="3:70" ht="18">
      <c r="C643" s="53"/>
      <c r="D643" s="45"/>
      <c r="E643" s="53"/>
      <c r="F643" s="45"/>
      <c r="G643" s="45"/>
      <c r="H643" s="45"/>
      <c r="I643" s="50"/>
      <c r="J643" s="50"/>
      <c r="K643" s="45"/>
      <c r="L643" s="45"/>
      <c r="M643" s="50"/>
      <c r="N643" s="45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  <c r="AQ643" s="50"/>
      <c r="AR643" s="50"/>
      <c r="AS643" s="50"/>
      <c r="AT643" s="50"/>
      <c r="AU643" s="50"/>
      <c r="AV643" s="50"/>
      <c r="AW643" s="50"/>
      <c r="AX643" s="50"/>
      <c r="AY643" s="50"/>
      <c r="AZ643" s="50"/>
      <c r="BA643" s="50"/>
      <c r="BB643" s="50"/>
      <c r="BF643" s="265" t="s">
        <v>103</v>
      </c>
      <c r="BG643" s="266"/>
      <c r="BH643" s="130">
        <v>0</v>
      </c>
      <c r="BI643" s="130">
        <v>0</v>
      </c>
      <c r="BJ643" s="79"/>
      <c r="BK643" s="207"/>
      <c r="BL643" s="208" t="s">
        <v>136</v>
      </c>
      <c r="BM643" s="101"/>
      <c r="BN643" s="150">
        <v>0</v>
      </c>
      <c r="BO643" s="252">
        <f>-BH643-BI643+BN643</f>
        <v>0</v>
      </c>
      <c r="BP643" s="2"/>
      <c r="BQ643" s="112"/>
      <c r="BR643" s="2"/>
    </row>
    <row r="644" spans="3:70" ht="18.75" thickBot="1">
      <c r="C644" s="53"/>
      <c r="D644" s="45"/>
      <c r="E644" s="53"/>
      <c r="F644" s="45"/>
      <c r="G644" s="45"/>
      <c r="H644" s="45"/>
      <c r="I644" s="50"/>
      <c r="J644" s="50"/>
      <c r="K644" s="45"/>
      <c r="L644" s="45"/>
      <c r="M644" s="50"/>
      <c r="N644" s="45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/>
      <c r="AL644" s="50"/>
      <c r="AM644" s="50"/>
      <c r="AN644" s="50"/>
      <c r="AO644" s="50"/>
      <c r="AP644" s="50"/>
      <c r="AQ644" s="50"/>
      <c r="AR644" s="50"/>
      <c r="AS644" s="50"/>
      <c r="AT644" s="50"/>
      <c r="AU644" s="50"/>
      <c r="AV644" s="50"/>
      <c r="AW644" s="50"/>
      <c r="AX644" s="50"/>
      <c r="AY644" s="50"/>
      <c r="AZ644" s="50"/>
      <c r="BA644" s="50"/>
      <c r="BB644" s="50"/>
      <c r="BF644" s="102" t="s">
        <v>99</v>
      </c>
      <c r="BG644" s="103"/>
      <c r="BH644" s="124">
        <f>SUM(BH642:BH643)</f>
        <v>191259.21000000127</v>
      </c>
      <c r="BI644" s="124">
        <f>SUM(BI642:BI643)</f>
        <v>376457.91</v>
      </c>
      <c r="BJ644" s="97"/>
      <c r="BK644" s="209"/>
      <c r="BL644" s="210" t="s">
        <v>98</v>
      </c>
      <c r="BM644" s="100"/>
      <c r="BN644" s="125">
        <f>SUM(BH644:BI644)</f>
        <v>567717.12000000128</v>
      </c>
      <c r="BO644" s="252">
        <f>-BH644-BI644+BN644</f>
        <v>0</v>
      </c>
      <c r="BP644" s="2"/>
      <c r="BQ644" s="112"/>
      <c r="BR644" s="2"/>
    </row>
    <row r="645" spans="3:70" ht="10.5" customHeight="1" thickBot="1">
      <c r="C645" s="53"/>
      <c r="D645" s="45"/>
      <c r="E645" s="53"/>
      <c r="F645" s="45"/>
      <c r="G645" s="45"/>
      <c r="H645" s="45"/>
      <c r="I645" s="50"/>
      <c r="J645" s="50"/>
      <c r="K645" s="45"/>
      <c r="L645" s="45"/>
      <c r="M645" s="50"/>
      <c r="N645" s="45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/>
      <c r="AL645" s="50"/>
      <c r="AM645" s="50"/>
      <c r="AN645" s="50"/>
      <c r="AO645" s="50"/>
      <c r="AP645" s="50"/>
      <c r="AQ645" s="50"/>
      <c r="AR645" s="50"/>
      <c r="AS645" s="50"/>
      <c r="AT645" s="50"/>
      <c r="AU645" s="50"/>
      <c r="AV645" s="50"/>
      <c r="AW645" s="50"/>
      <c r="AX645" s="50"/>
      <c r="AY645" s="50"/>
      <c r="AZ645" s="50"/>
      <c r="BA645" s="50"/>
      <c r="BB645" s="50"/>
      <c r="BF645" s="146"/>
      <c r="BG645" s="57"/>
      <c r="BH645" s="80"/>
      <c r="BI645" s="81"/>
      <c r="BJ645" s="81"/>
      <c r="BK645" s="81"/>
      <c r="BL645" s="81"/>
      <c r="BM645" s="81"/>
      <c r="BN645" s="147"/>
      <c r="BO645" s="242" t="s">
        <v>117</v>
      </c>
    </row>
    <row r="646" spans="3:70" ht="15.75" customHeight="1">
      <c r="C646" s="51"/>
      <c r="D646" s="45"/>
      <c r="E646" s="45"/>
      <c r="F646" s="45"/>
      <c r="G646" s="45"/>
      <c r="H646" s="45"/>
      <c r="I646" s="50"/>
      <c r="J646" s="50"/>
      <c r="K646" s="45"/>
      <c r="L646" s="45"/>
      <c r="M646" s="50"/>
      <c r="N646" s="45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/>
      <c r="AL646" s="50"/>
      <c r="AM646" s="50"/>
      <c r="AN646" s="50"/>
      <c r="AO646" s="50"/>
      <c r="AP646" s="50"/>
      <c r="AQ646" s="50"/>
      <c r="AR646" s="50"/>
      <c r="AS646" s="50"/>
      <c r="AT646" s="50"/>
      <c r="AU646" s="50"/>
      <c r="AV646" s="50"/>
      <c r="AW646" s="50"/>
      <c r="AX646" s="50"/>
      <c r="AY646" s="50"/>
      <c r="AZ646" s="50"/>
      <c r="BA646" s="50"/>
      <c r="BB646" s="50"/>
      <c r="BF646" s="146"/>
      <c r="BG646" s="148"/>
      <c r="BH646" s="80"/>
      <c r="BI646" s="227" t="s">
        <v>61</v>
      </c>
      <c r="BJ646" s="228">
        <f>SUM(BJ14:BJ50)</f>
        <v>601292.43999999994</v>
      </c>
      <c r="BK646" s="228">
        <f>SUM(BK14:BK50)+BK84</f>
        <v>725180.76</v>
      </c>
      <c r="BL646" s="228">
        <f>SUM(BL14:BL50)</f>
        <v>22635.489999999998</v>
      </c>
      <c r="BM646" s="228">
        <f>SUM(BM14:BM50)</f>
        <v>261985.88</v>
      </c>
      <c r="BN646" s="229"/>
      <c r="BO646" s="33"/>
    </row>
    <row r="647" spans="3:70" ht="15.75" customHeight="1">
      <c r="BF647" s="146"/>
      <c r="BG647" s="148"/>
      <c r="BH647" s="80"/>
      <c r="BI647" s="230" t="s">
        <v>60</v>
      </c>
      <c r="BJ647" s="231">
        <f>SUM(BJ51:BJ84)</f>
        <v>180854.64999999997</v>
      </c>
      <c r="BK647" s="231">
        <f>SUM(BK51:BK84)-BK84</f>
        <v>1279432.1100000003</v>
      </c>
      <c r="BL647" s="231">
        <f>SUM(BL51:BL84)</f>
        <v>42696.5</v>
      </c>
      <c r="BM647" s="231">
        <f>SUM(BM51:BM84)</f>
        <v>428285.09</v>
      </c>
      <c r="BN647" s="232"/>
    </row>
    <row r="648" spans="3:70" ht="15.75" customHeight="1">
      <c r="BF648" s="146"/>
      <c r="BG648" s="148"/>
      <c r="BH648" s="80"/>
      <c r="BI648" s="233" t="s">
        <v>62</v>
      </c>
      <c r="BJ648" s="234">
        <f>SUM(BJ85:BJ141)</f>
        <v>292086.88500000001</v>
      </c>
      <c r="BK648" s="234">
        <f>SUM(BK85:BK141)</f>
        <v>1283007.9550000001</v>
      </c>
      <c r="BL648" s="234">
        <f>SUM(BL85:BL141)</f>
        <v>508762.1</v>
      </c>
      <c r="BM648" s="234">
        <f>SUM(BM85:BM141)</f>
        <v>664323.0399999998</v>
      </c>
      <c r="BN648" s="232"/>
    </row>
    <row r="649" spans="3:70" ht="15.75" customHeight="1">
      <c r="BF649" s="146"/>
      <c r="BG649" s="148"/>
      <c r="BH649" s="80"/>
      <c r="BI649" s="233" t="s">
        <v>157</v>
      </c>
      <c r="BJ649" s="234">
        <f>SUM(BJ142:BJ241)</f>
        <v>435395.44499999995</v>
      </c>
      <c r="BK649" s="234">
        <f>SUM(BK142:BK241)</f>
        <v>1428933.165</v>
      </c>
      <c r="BL649" s="234">
        <f>SUM(BL142:BL241)</f>
        <v>34200.559999999998</v>
      </c>
      <c r="BM649" s="234">
        <f>SUM(BM142:BM241)</f>
        <v>1083906.28</v>
      </c>
      <c r="BN649" s="232"/>
    </row>
    <row r="650" spans="3:70" ht="15.75" customHeight="1">
      <c r="BF650" s="146"/>
      <c r="BG650" s="148"/>
      <c r="BH650" s="80"/>
      <c r="BI650" s="233" t="s">
        <v>231</v>
      </c>
      <c r="BJ650" s="234">
        <f>SUM(BJ242:BJ315)</f>
        <v>304187.80499999993</v>
      </c>
      <c r="BK650" s="234">
        <f>SUM(BK242:BK315)</f>
        <v>1277317.865</v>
      </c>
      <c r="BL650" s="234">
        <f>SUM(BL242:BL315)</f>
        <v>0</v>
      </c>
      <c r="BM650" s="234">
        <f>SUM(BM242:BM315)</f>
        <v>1517706.0499999993</v>
      </c>
      <c r="BN650" s="232"/>
    </row>
    <row r="651" spans="3:70" ht="15.75" customHeight="1">
      <c r="BF651" s="146"/>
      <c r="BG651" s="148"/>
      <c r="BH651" s="80"/>
      <c r="BI651" s="233" t="s">
        <v>292</v>
      </c>
      <c r="BJ651" s="234">
        <f>SUM(BJ316:BJ458)</f>
        <v>221377.30500000002</v>
      </c>
      <c r="BK651" s="234">
        <f>SUM(BK316:BK458)</f>
        <v>130911.765</v>
      </c>
      <c r="BL651" s="234">
        <f>SUM(BL316:BL458)</f>
        <v>93734.06</v>
      </c>
      <c r="BM651" s="234">
        <f>SUM(BM316:BM458)</f>
        <v>1530313.05</v>
      </c>
      <c r="BN651" s="232"/>
    </row>
    <row r="652" spans="3:70" ht="15.75" customHeight="1">
      <c r="BF652" s="146"/>
      <c r="BG652" s="148"/>
      <c r="BH652" s="80"/>
      <c r="BI652" s="233" t="s">
        <v>387</v>
      </c>
      <c r="BJ652" s="234">
        <f>SUM(BJ459:BJ641)</f>
        <v>-319362.57000000018</v>
      </c>
      <c r="BK652" s="234">
        <f>SUM(BK459:BK641)</f>
        <v>3280652.8600000008</v>
      </c>
      <c r="BL652" s="234">
        <f>SUM(BL459:BL641)</f>
        <v>813788.3</v>
      </c>
      <c r="BM652" s="234">
        <f>SUM(BM459:BM641)</f>
        <v>3669464.0700000003</v>
      </c>
      <c r="BN652" s="232"/>
    </row>
    <row r="653" spans="3:70" ht="7.5" customHeight="1">
      <c r="C653" s="45"/>
      <c r="D653" s="45"/>
      <c r="E653" s="45"/>
      <c r="F653" s="45"/>
      <c r="G653" s="45"/>
      <c r="H653" s="45"/>
      <c r="I653" s="45"/>
      <c r="J653" s="50"/>
      <c r="K653" s="45"/>
      <c r="L653" s="45"/>
      <c r="M653" s="50"/>
      <c r="N653" s="45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/>
      <c r="AL653" s="50"/>
      <c r="AM653" s="50"/>
      <c r="AN653" s="50"/>
      <c r="AO653" s="50"/>
      <c r="AP653" s="50"/>
      <c r="AQ653" s="50"/>
      <c r="AR653" s="50"/>
      <c r="AS653" s="50"/>
      <c r="AT653" s="50"/>
      <c r="AU653" s="50"/>
      <c r="AV653" s="50"/>
      <c r="AW653" s="50"/>
      <c r="AX653" s="50"/>
      <c r="AY653" s="50"/>
      <c r="AZ653" s="50"/>
      <c r="BA653" s="50"/>
      <c r="BB653" s="50"/>
      <c r="BF653" s="146"/>
      <c r="BG653" s="148"/>
      <c r="BH653" s="80"/>
      <c r="BI653" s="235"/>
      <c r="BJ653" s="236"/>
      <c r="BK653" s="236"/>
      <c r="BL653" s="236"/>
      <c r="BM653" s="236"/>
      <c r="BN653" s="232"/>
    </row>
    <row r="654" spans="3:70" ht="15.75">
      <c r="C654" s="45"/>
      <c r="D654" s="45"/>
      <c r="E654" s="45" t="s">
        <v>72</v>
      </c>
      <c r="F654" s="45"/>
      <c r="G654" s="45"/>
      <c r="H654" s="45"/>
      <c r="I654" s="45"/>
      <c r="J654" s="50"/>
      <c r="K654" s="45"/>
      <c r="L654" s="45"/>
      <c r="M654" s="50"/>
      <c r="N654" s="45"/>
      <c r="O654" s="50"/>
      <c r="P654" s="50"/>
      <c r="Q654" s="50"/>
      <c r="R654" s="50"/>
      <c r="S654" s="157"/>
      <c r="T654" s="157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/>
      <c r="AJ654" s="50"/>
      <c r="AK654" s="50"/>
      <c r="AL654" s="50"/>
      <c r="AM654" s="50"/>
      <c r="AN654" s="50"/>
      <c r="AO654" s="50"/>
      <c r="AP654" s="50"/>
      <c r="AQ654" s="50"/>
      <c r="AR654" s="50"/>
      <c r="AS654" s="50"/>
      <c r="AT654" s="50"/>
      <c r="AU654" s="50"/>
      <c r="AV654" s="50"/>
      <c r="AW654" s="50"/>
      <c r="AX654" s="50"/>
      <c r="AY654" s="50"/>
      <c r="AZ654" s="50"/>
      <c r="BA654" s="50"/>
      <c r="BB654" s="50"/>
      <c r="BF654" s="146"/>
      <c r="BG654" s="148"/>
      <c r="BH654" s="148"/>
      <c r="BI654" s="237" t="s">
        <v>158</v>
      </c>
      <c r="BJ654" s="259">
        <f>+BK648+BJ648</f>
        <v>1575094.84</v>
      </c>
      <c r="BK654" s="260"/>
      <c r="BL654" s="259">
        <f>+BM648+BL648</f>
        <v>1173085.1399999997</v>
      </c>
      <c r="BM654" s="260"/>
      <c r="BN654" s="238" t="s">
        <v>159</v>
      </c>
    </row>
    <row r="655" spans="3:70" ht="18" customHeight="1">
      <c r="BF655" s="146"/>
      <c r="BG655" s="148"/>
      <c r="BH655" s="80"/>
      <c r="BI655" s="239" t="s">
        <v>233</v>
      </c>
      <c r="BJ655" s="257">
        <f>+BJ649+BK649</f>
        <v>1864328.6099999999</v>
      </c>
      <c r="BK655" s="258"/>
      <c r="BL655" s="257">
        <f>+BL649+BM649</f>
        <v>1118106.8400000001</v>
      </c>
      <c r="BM655" s="258"/>
      <c r="BN655" s="238" t="s">
        <v>160</v>
      </c>
    </row>
    <row r="656" spans="3:70" ht="20.100000000000001" customHeight="1">
      <c r="BF656" s="146"/>
      <c r="BG656" s="148"/>
      <c r="BH656" s="80"/>
      <c r="BI656" s="239" t="s">
        <v>232</v>
      </c>
      <c r="BJ656" s="257">
        <f>+BJ650+BK650</f>
        <v>1581505.67</v>
      </c>
      <c r="BK656" s="258"/>
      <c r="BL656" s="257">
        <f>+BL650+BM650</f>
        <v>1517706.0499999993</v>
      </c>
      <c r="BM656" s="258"/>
      <c r="BN656" s="238" t="s">
        <v>234</v>
      </c>
    </row>
    <row r="657" spans="58:66" ht="15.75" customHeight="1">
      <c r="BF657" s="182"/>
      <c r="BG657" s="3"/>
      <c r="BH657" s="98"/>
      <c r="BI657" s="239" t="s">
        <v>294</v>
      </c>
      <c r="BJ657" s="257">
        <f>+BJ651+BK651</f>
        <v>352289.07</v>
      </c>
      <c r="BK657" s="258"/>
      <c r="BL657" s="257">
        <f>+BL651+BM651</f>
        <v>1624047.11</v>
      </c>
      <c r="BM657" s="258"/>
      <c r="BN657" s="238" t="s">
        <v>293</v>
      </c>
    </row>
    <row r="658" spans="58:66" ht="15.75" thickBot="1">
      <c r="BF658" s="82"/>
      <c r="BG658" s="83"/>
      <c r="BH658" s="84"/>
      <c r="BI658" s="240" t="s">
        <v>385</v>
      </c>
      <c r="BJ658" s="254">
        <f>+BJ652+BK652</f>
        <v>2961290.2900000005</v>
      </c>
      <c r="BK658" s="255"/>
      <c r="BL658" s="254">
        <f>+BL652+BM652</f>
        <v>4483252.37</v>
      </c>
      <c r="BM658" s="255"/>
      <c r="BN658" s="241" t="s">
        <v>386</v>
      </c>
    </row>
  </sheetData>
  <mergeCells count="69">
    <mergeCell ref="BA10:BA12"/>
    <mergeCell ref="AC10:AC12"/>
    <mergeCell ref="AD10:AD12"/>
    <mergeCell ref="AE10:AE12"/>
    <mergeCell ref="BJ654:BK654"/>
    <mergeCell ref="AS10:AS12"/>
    <mergeCell ref="AU10:AU12"/>
    <mergeCell ref="AW10:AW12"/>
    <mergeCell ref="BB10:BB12"/>
    <mergeCell ref="AZ10:AZ12"/>
    <mergeCell ref="AJ10:AJ12"/>
    <mergeCell ref="AI10:AI12"/>
    <mergeCell ref="AK10:AK12"/>
    <mergeCell ref="AR10:AR12"/>
    <mergeCell ref="AT10:AT12"/>
    <mergeCell ref="AV10:AV12"/>
    <mergeCell ref="AX10:AX12"/>
    <mergeCell ref="B10:B12"/>
    <mergeCell ref="A10:A12"/>
    <mergeCell ref="C10:C12"/>
    <mergeCell ref="I10:I12"/>
    <mergeCell ref="E10:E12"/>
    <mergeCell ref="F10:F12"/>
    <mergeCell ref="D10:D12"/>
    <mergeCell ref="G10:G12"/>
    <mergeCell ref="J10:J12"/>
    <mergeCell ref="K10:K12"/>
    <mergeCell ref="H10:H12"/>
    <mergeCell ref="M10:M12"/>
    <mergeCell ref="N10:N12"/>
    <mergeCell ref="L10:L12"/>
    <mergeCell ref="AA10:AA12"/>
    <mergeCell ref="O10:O12"/>
    <mergeCell ref="S10:S12"/>
    <mergeCell ref="P10:P12"/>
    <mergeCell ref="Q10:Q12"/>
    <mergeCell ref="U10:U12"/>
    <mergeCell ref="BF8:BN8"/>
    <mergeCell ref="R10:R12"/>
    <mergeCell ref="BF643:BG643"/>
    <mergeCell ref="BF10:BN10"/>
    <mergeCell ref="BJ12:BK12"/>
    <mergeCell ref="BL12:BM12"/>
    <mergeCell ref="BH12:BI12"/>
    <mergeCell ref="V10:V12"/>
    <mergeCell ref="AG10:AG12"/>
    <mergeCell ref="AH10:AH12"/>
    <mergeCell ref="W10:W12"/>
    <mergeCell ref="AF10:AF12"/>
    <mergeCell ref="X10:X12"/>
    <mergeCell ref="Y10:Y12"/>
    <mergeCell ref="AB10:AB12"/>
    <mergeCell ref="Z10:Z12"/>
    <mergeCell ref="BJ658:BK658"/>
    <mergeCell ref="BL658:BM658"/>
    <mergeCell ref="AO10:AO12"/>
    <mergeCell ref="AL10:AL12"/>
    <mergeCell ref="AQ10:AQ12"/>
    <mergeCell ref="AP10:AP12"/>
    <mergeCell ref="AM10:AM12"/>
    <mergeCell ref="AN10:AN12"/>
    <mergeCell ref="BJ657:BK657"/>
    <mergeCell ref="BL657:BM657"/>
    <mergeCell ref="BJ656:BK656"/>
    <mergeCell ref="BL656:BM656"/>
    <mergeCell ref="BJ655:BK655"/>
    <mergeCell ref="BL655:BM655"/>
    <mergeCell ref="BL654:BM654"/>
    <mergeCell ref="AY10:AY12"/>
  </mergeCells>
  <phoneticPr fontId="0" type="noConversion"/>
  <printOptions horizontalCentered="1"/>
  <pageMargins left="0.25" right="0.25" top="0.97" bottom="0.6" header="0.28999999999999998" footer="0.38"/>
  <pageSetup scale="57" orientation="portrait" horizontalDpi="4294967293" verticalDpi="300" r:id="rId1"/>
  <headerFooter alignWithMargins="0">
    <oddHeader xml:space="preserve">&amp;L
</oddHeader>
    <oddFooter>&amp;L&amp;"Geneva,Bold"&amp;11&amp;Z&amp;F</oddFooter>
  </headerFooter>
  <ignoredErrors>
    <ignoredError sqref="BJ647" formulaRange="1"/>
    <ignoredError sqref="BK646:BK647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indexed="41"/>
  </sheetPr>
  <dimension ref="A1:BB653"/>
  <sheetViews>
    <sheetView showZeros="0" workbookViewId="0">
      <pane ySplit="12" topLeftCell="A628" activePane="bottomLeft" state="frozen"/>
      <selection pane="bottomLeft" activeCell="A638" sqref="A638:XFD638"/>
    </sheetView>
  </sheetViews>
  <sheetFormatPr defaultRowHeight="12.75"/>
  <cols>
    <col min="1" max="1" width="12.7109375" style="37" customWidth="1"/>
    <col min="2" max="2" width="10.7109375" hidden="1" customWidth="1"/>
    <col min="3" max="4" width="8.7109375" hidden="1" customWidth="1"/>
    <col min="5" max="5" width="8.5703125" hidden="1" customWidth="1"/>
    <col min="6" max="6" width="8.7109375" hidden="1" customWidth="1"/>
    <col min="7" max="7" width="10" hidden="1" customWidth="1"/>
    <col min="8" max="8" width="8.5703125" hidden="1" customWidth="1"/>
    <col min="9" max="9" width="9.140625" hidden="1" customWidth="1"/>
    <col min="10" max="10" width="8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6" width="8" hidden="1" customWidth="1"/>
    <col min="17" max="17" width="7.85546875" hidden="1" customWidth="1"/>
    <col min="18" max="18" width="9" hidden="1" customWidth="1"/>
    <col min="19" max="19" width="8.5703125" hidden="1" customWidth="1"/>
    <col min="20" max="20" width="0" hidden="1" customWidth="1"/>
    <col min="21" max="23" width="9.28515625" hidden="1" customWidth="1"/>
    <col min="24" max="39" width="9.5703125" hidden="1" customWidth="1"/>
    <col min="40" max="48" width="9.5703125" customWidth="1"/>
    <col min="49" max="49" width="9.5703125" hidden="1" customWidth="1"/>
    <col min="50" max="50" width="10.5703125" customWidth="1"/>
    <col min="51" max="54" width="9.5703125" customWidth="1"/>
  </cols>
  <sheetData>
    <row r="1" spans="1:54" ht="7.5" customHeight="1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</row>
    <row r="2" spans="1:54" ht="38.25">
      <c r="A2" s="39"/>
      <c r="B2" s="128" t="str">
        <f>+' (1) Cap Res.2009-2010'!B4</f>
        <v>0502</v>
      </c>
      <c r="C2" s="128" t="str">
        <f>+' (1) Cap Res.2009-2010'!C4</f>
        <v>0602</v>
      </c>
      <c r="D2" s="128" t="str">
        <f>+' (1) Cap Res.2009-2010'!D4</f>
        <v>0601</v>
      </c>
      <c r="E2" s="128" t="str">
        <f>+' (1) Cap Res.2009-2010'!E4</f>
        <v>0401</v>
      </c>
      <c r="F2" s="128" t="str">
        <f>+' (1) Cap Res.2009-2010'!F4</f>
        <v>0602, 0508</v>
      </c>
      <c r="G2" s="128" t="str">
        <f>+' (1) Cap Res.2009-2010'!G4</f>
        <v>0507, 507R</v>
      </c>
      <c r="H2" s="128" t="str">
        <f>+' (1) Cap Res.2009-2010'!H4</f>
        <v>0508</v>
      </c>
      <c r="I2" s="128" t="str">
        <f>+' (1) Cap Res.2009-2010'!I4</f>
        <v>0508</v>
      </c>
      <c r="J2" s="128" t="str">
        <f>+' (1) Cap Res.2009-2010'!J4</f>
        <v>0604</v>
      </c>
      <c r="K2" s="128" t="str">
        <f>+' (1) Cap Res.2009-2010'!K4</f>
        <v>0604</v>
      </c>
      <c r="L2" s="128" t="str">
        <f>+' (1) Cap Res.2009-2010'!L4</f>
        <v>0609</v>
      </c>
      <c r="M2" s="128" t="str">
        <f>+' (1) Cap Res.2009-2010'!M4</f>
        <v>0703</v>
      </c>
      <c r="N2" s="128" t="str">
        <f>+' (1) Cap Res.2009-2010'!N4</f>
        <v>0702</v>
      </c>
      <c r="O2" s="128" t="str">
        <f>+' (1) Cap Res.2009-2010'!O4</f>
        <v>0704</v>
      </c>
      <c r="P2" s="128" t="str">
        <f>+' (1) Cap Res.2009-2010'!P4</f>
        <v>0701</v>
      </c>
      <c r="Q2" s="128" t="str">
        <f>+' (1) Cap Res.2009-2010'!Q4</f>
        <v>0709</v>
      </c>
      <c r="R2" s="129" t="str">
        <f>+' (1) Cap Res.2009-2010'!R4</f>
        <v xml:space="preserve">MASTER FACILITIES PLAN </v>
      </c>
      <c r="S2" s="129" t="s">
        <v>151</v>
      </c>
      <c r="T2" s="129" t="s">
        <v>180</v>
      </c>
      <c r="U2" s="128" t="str">
        <f>+' (1) Cap Res.2009-2010'!U4</f>
        <v>0705</v>
      </c>
      <c r="V2" s="128" t="s">
        <v>186</v>
      </c>
      <c r="W2" s="159" t="s">
        <v>206</v>
      </c>
      <c r="X2" s="159" t="s">
        <v>216</v>
      </c>
      <c r="Y2" s="159" t="s">
        <v>239</v>
      </c>
      <c r="Z2" s="159" t="s">
        <v>208</v>
      </c>
      <c r="AA2" s="159" t="s">
        <v>247</v>
      </c>
      <c r="AB2" s="159" t="s">
        <v>251</v>
      </c>
      <c r="AC2" s="161" t="s">
        <v>269</v>
      </c>
      <c r="AD2" s="161" t="s">
        <v>270</v>
      </c>
      <c r="AE2" s="161" t="s">
        <v>271</v>
      </c>
      <c r="AF2" s="128" t="s">
        <v>230</v>
      </c>
      <c r="AG2" s="128" t="s">
        <v>280</v>
      </c>
      <c r="AH2" s="128" t="s">
        <v>281</v>
      </c>
      <c r="AI2" s="128"/>
      <c r="AJ2" s="128"/>
      <c r="AK2" s="159" t="s">
        <v>337</v>
      </c>
      <c r="AL2" s="128" t="s">
        <v>364</v>
      </c>
      <c r="AM2" s="128" t="s">
        <v>372</v>
      </c>
      <c r="AN2" s="128" t="s">
        <v>375</v>
      </c>
      <c r="AO2" s="128" t="s">
        <v>360</v>
      </c>
      <c r="AP2" s="128" t="s">
        <v>367</v>
      </c>
      <c r="AQ2" s="128" t="s">
        <v>366</v>
      </c>
      <c r="AR2" s="159" t="s">
        <v>393</v>
      </c>
      <c r="AS2" s="128" t="s">
        <v>390</v>
      </c>
      <c r="AT2" s="128"/>
      <c r="AU2" s="128" t="s">
        <v>408</v>
      </c>
      <c r="AV2" s="128" t="s">
        <v>411</v>
      </c>
      <c r="AW2" s="128" t="s">
        <v>406</v>
      </c>
      <c r="AX2" s="128" t="s">
        <v>426</v>
      </c>
      <c r="AY2" s="253" t="s">
        <v>429</v>
      </c>
      <c r="AZ2" s="253" t="s">
        <v>461</v>
      </c>
      <c r="BA2" s="253" t="s">
        <v>457</v>
      </c>
      <c r="BB2" s="253" t="s">
        <v>454</v>
      </c>
    </row>
    <row r="3" spans="1:54" ht="13.5">
      <c r="A3" s="55"/>
      <c r="B3" s="89"/>
      <c r="C3" s="89"/>
      <c r="D3" s="89"/>
      <c r="E3" s="89"/>
      <c r="F3" s="127"/>
      <c r="G3" s="12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</row>
    <row r="4" spans="1:54" ht="13.5">
      <c r="A4" s="55" t="s">
        <v>73</v>
      </c>
      <c r="B4" s="90">
        <f>+' (1) Cap Res.2009-2010'!B5</f>
        <v>87621</v>
      </c>
      <c r="C4" s="90">
        <f>+' (1) Cap Res.2009-2010'!C5</f>
        <v>99010</v>
      </c>
      <c r="D4" s="90">
        <f>+' (1) Cap Res.2009-2010'!D5</f>
        <v>79900</v>
      </c>
      <c r="E4" s="90">
        <f>+' (1) Cap Res.2009-2010'!E5</f>
        <v>698000</v>
      </c>
      <c r="F4" s="90">
        <f>+' (1) Cap Res.2009-2010'!F5</f>
        <v>20316</v>
      </c>
      <c r="G4" s="90">
        <f>+' (1) Cap Res.2009-2010'!G5</f>
        <v>12451.73</v>
      </c>
      <c r="H4" s="90">
        <f>+' (1) Cap Res.2009-2010'!H5</f>
        <v>2430</v>
      </c>
      <c r="I4" s="90">
        <f>+' (1) Cap Res.2009-2010'!I5</f>
        <v>122629</v>
      </c>
      <c r="J4" s="90">
        <f>+' (1) Cap Res.2009-2010'!J5</f>
        <v>13174.5</v>
      </c>
      <c r="K4" s="93">
        <f>+' (1) Cap Res.2009-2010'!K5</f>
        <v>130000</v>
      </c>
      <c r="L4" s="93">
        <f>+' (1) Cap Res.2009-2010'!L5</f>
        <v>5000</v>
      </c>
      <c r="M4" s="93">
        <f>+' (1) Cap Res.2009-2010'!M5</f>
        <v>66200</v>
      </c>
      <c r="N4" s="93">
        <f>+' (1) Cap Res.2009-2010'!N5</f>
        <v>23073</v>
      </c>
      <c r="O4" s="93">
        <f>+' (1) Cap Res.2009-2010'!O5</f>
        <v>275000</v>
      </c>
      <c r="P4" s="93">
        <f>+' (1) Cap Res.2009-2010'!P5</f>
        <v>252000</v>
      </c>
      <c r="Q4" s="93">
        <f>+' (1) Cap Res.2009-2010'!Q5</f>
        <v>79000</v>
      </c>
      <c r="R4" s="93">
        <f>+' (1) Cap Res.2009-2010'!R5</f>
        <v>4385.6400000000003</v>
      </c>
      <c r="S4" s="93">
        <f>+' (1) Cap Res.2009-2010'!S5</f>
        <v>34250</v>
      </c>
      <c r="T4" s="93">
        <f>+' (1) Cap Res.2009-2010'!T5</f>
        <v>5940</v>
      </c>
      <c r="U4" s="93">
        <f>+' (1) Cap Res.2009-2010'!U5</f>
        <v>200000</v>
      </c>
      <c r="V4" s="93">
        <f>+' (1) Cap Res.2009-2010'!V5</f>
        <v>235190</v>
      </c>
      <c r="W4" s="93">
        <f>+' (1) Cap Res.2009-2010'!W5</f>
        <v>31308</v>
      </c>
      <c r="X4" s="93">
        <f>+' (1) Cap Res.2009-2010'!X5</f>
        <v>1020000</v>
      </c>
      <c r="Y4" s="93">
        <f>+' (1) Cap Res.2009-2010'!Y5</f>
        <v>74900</v>
      </c>
      <c r="Z4" s="93">
        <f>+' (1) Cap Res.2009-2010'!Z5</f>
        <v>60467</v>
      </c>
      <c r="AA4" s="93">
        <f>+' (1) Cap Res.2009-2010'!AA5</f>
        <v>143700</v>
      </c>
      <c r="AB4" s="93">
        <f>+' (1) Cap Res.2009-2010'!AB5</f>
        <v>7700</v>
      </c>
      <c r="AC4" s="93">
        <f>+' (1) Cap Res.2009-2010'!AC5</f>
        <v>20472</v>
      </c>
      <c r="AD4" s="93">
        <f>+' (1) Cap Res.2009-2010'!AD5</f>
        <v>466000</v>
      </c>
      <c r="AE4" s="93">
        <f>+' (1) Cap Res.2009-2010'!AE5</f>
        <v>382400</v>
      </c>
      <c r="AF4" s="93">
        <f>+' (1) Cap Res.2009-2010'!AF5</f>
        <v>67500</v>
      </c>
      <c r="AG4" s="93">
        <f>+' (1) Cap Res.2009-2010'!AG5</f>
        <v>150000</v>
      </c>
      <c r="AH4" s="93">
        <f>+' (1) Cap Res.2009-2010'!AH5</f>
        <v>184000</v>
      </c>
      <c r="AI4" s="93">
        <f>+' (1) Cap Res.2009-2010'!AI5</f>
        <v>0</v>
      </c>
      <c r="AJ4" s="93">
        <f>+' (1) Cap Res.2009-2010'!AJ5</f>
        <v>15000</v>
      </c>
      <c r="AK4" s="93">
        <f>+' (1) Cap Res.2009-2010'!AK5</f>
        <v>7650</v>
      </c>
      <c r="AL4" s="93">
        <f>+' (1) Cap Res.2009-2010'!AL5</f>
        <v>44750</v>
      </c>
      <c r="AM4" s="93">
        <f>+' (1) Cap Res.2009-2010'!AM5</f>
        <v>2250</v>
      </c>
      <c r="AN4" s="93">
        <f>SUM(' (1) Cap Res.2009-2010'!AN5+' (1) Cap Res.2009-2010'!AN6)</f>
        <v>30452.6</v>
      </c>
      <c r="AO4" s="93">
        <f>SUM(' (1) Cap Res.2009-2010'!AO5+' (1) Cap Res.2009-2010'!AO6)</f>
        <v>266539.69</v>
      </c>
      <c r="AP4" s="93">
        <f>SUM(' (1) Cap Res.2009-2010'!AP5+' (1) Cap Res.2009-2010'!AP6)</f>
        <v>314270.03999999998</v>
      </c>
      <c r="AQ4" s="93">
        <f>SUM(' (1) Cap Res.2009-2010'!AQ5+' (1) Cap Res.2009-2010'!AQ6)</f>
        <v>156046.68</v>
      </c>
      <c r="AR4" s="93">
        <f>SUM(' (1) Cap Res.2009-2010'!AR5+' (1) Cap Res.2009-2010'!AR6)</f>
        <v>5670.9</v>
      </c>
      <c r="AS4" s="93">
        <f>SUM(' (1) Cap Res.2009-2010'!AS5+' (1) Cap Res.2009-2010'!AS6)</f>
        <v>1663400</v>
      </c>
      <c r="AT4" s="93">
        <f>SUM(' (1) Cap Res.2009-2010'!AT5+' (1) Cap Res.2009-2010'!AT6)</f>
        <v>43688.84</v>
      </c>
      <c r="AU4" s="93">
        <f>SUM(' (1) Cap Res.2009-2010'!AU5+' (1) Cap Res.2009-2010'!AU6)</f>
        <v>111977.5</v>
      </c>
      <c r="AV4" s="93">
        <f>SUM(' (1) Cap Res.2009-2010'!AV5+' (1) Cap Res.2009-2010'!AV6)</f>
        <v>9000</v>
      </c>
      <c r="AW4" s="93">
        <f>SUM(' (1) Cap Res.2009-2010'!AW5+' (1) Cap Res.2009-2010'!AW6)</f>
        <v>4811.2</v>
      </c>
      <c r="AX4" s="93">
        <f>SUM(' (1) Cap Res.2009-2010'!AX5+' (1) Cap Res.2009-2010'!AX6)</f>
        <v>813788.29999999993</v>
      </c>
      <c r="AY4" s="93">
        <f>SUM(' (1) Cap Res.2009-2010'!AY5+' (1) Cap Res.2009-2010'!AY6)</f>
        <v>115000</v>
      </c>
      <c r="AZ4" s="93"/>
      <c r="BA4" s="93">
        <v>8861.6</v>
      </c>
      <c r="BB4" s="93">
        <f>SUM(' (1) Cap Res.2009-2010'!BB5+' (1) Cap Res.2009-2010'!BB6)</f>
        <v>109272.96000000001</v>
      </c>
    </row>
    <row r="5" spans="1:54" ht="13.5">
      <c r="A5" s="56" t="s">
        <v>77</v>
      </c>
      <c r="B5" s="91">
        <f>+' (1) Cap Res.2009-2010'!B8</f>
        <v>-78858.899999999994</v>
      </c>
      <c r="C5" s="91">
        <f>+' (1) Cap Res.2009-2010'!C8</f>
        <v>4407.71</v>
      </c>
      <c r="D5" s="91">
        <f>+' (1) Cap Res.2009-2010'!D8</f>
        <v>1800</v>
      </c>
      <c r="E5" s="91">
        <f>+' (1) Cap Res.2009-2010'!E8</f>
        <v>33695</v>
      </c>
      <c r="F5" s="91">
        <f>+' (1) Cap Res.2009-2010'!F8</f>
        <v>0</v>
      </c>
      <c r="G5" s="91">
        <f>+' (1) Cap Res.2009-2010'!G8</f>
        <v>6124.25</v>
      </c>
      <c r="H5" s="91">
        <f>+' (1) Cap Res.2009-2010'!H8</f>
        <v>0</v>
      </c>
      <c r="I5" s="91">
        <f>+' (1) Cap Res.2009-2010'!I8</f>
        <v>-3505.2</v>
      </c>
      <c r="J5" s="91">
        <f>+' (1) Cap Res.2009-2010'!J8</f>
        <v>-4600</v>
      </c>
      <c r="K5" s="91">
        <f>+' (1) Cap Res.2009-2010'!K8</f>
        <v>2580</v>
      </c>
      <c r="L5" s="91">
        <f>+' (1) Cap Res.2009-2010'!L8</f>
        <v>-5000</v>
      </c>
      <c r="M5" s="91">
        <f>+' (1) Cap Res.2009-2010'!M8</f>
        <v>41299.560000000005</v>
      </c>
      <c r="N5" s="91">
        <f>+' (1) Cap Res.2009-2010'!N8</f>
        <v>0</v>
      </c>
      <c r="O5" s="91">
        <f>+' (1) Cap Res.2009-2010'!O8</f>
        <v>-49213.27</v>
      </c>
      <c r="P5" s="91">
        <f>+' (1) Cap Res.2009-2010'!P8</f>
        <v>-60918</v>
      </c>
      <c r="Q5" s="91">
        <f>+' (1) Cap Res.2009-2010'!Q8</f>
        <v>0</v>
      </c>
      <c r="R5" s="91">
        <f>+' (1) Cap Res.2009-2010'!R8</f>
        <v>8160.5599999999995</v>
      </c>
      <c r="S5" s="91">
        <f>+' (1) Cap Res.2009-2010'!S8</f>
        <v>-3714.010000000002</v>
      </c>
      <c r="T5" s="91">
        <f>+' (1) Cap Res.2009-2010'!T8</f>
        <v>496360.06999999995</v>
      </c>
      <c r="U5" s="91">
        <f>+' (1) Cap Res.2009-2010'!U8</f>
        <v>91064.85</v>
      </c>
      <c r="V5" s="91">
        <f>+' (1) Cap Res.2009-2010'!V8</f>
        <v>0</v>
      </c>
      <c r="W5" s="91">
        <f>+' (1) Cap Res.2009-2010'!W8</f>
        <v>5950.2800000000007</v>
      </c>
      <c r="X5" s="91">
        <f>+' (1) Cap Res.2009-2010'!X8</f>
        <v>9864</v>
      </c>
      <c r="Y5" s="91">
        <f>+' (1) Cap Res.2009-2010'!Y8</f>
        <v>26710</v>
      </c>
      <c r="Z5" s="91">
        <f>+' (1) Cap Res.2009-2010'!Z8</f>
        <v>7444</v>
      </c>
      <c r="AA5" s="91">
        <f>+' (1) Cap Res.2009-2010'!AA8</f>
        <v>310151</v>
      </c>
      <c r="AB5" s="91">
        <f>+' (1) Cap Res.2009-2010'!AB8</f>
        <v>0</v>
      </c>
      <c r="AC5" s="91">
        <f>+' (1) Cap Res.2009-2010'!AC8</f>
        <v>-20472</v>
      </c>
      <c r="AD5" s="91">
        <f>+' (1) Cap Res.2009-2010'!AD8</f>
        <v>38555.619999999995</v>
      </c>
      <c r="AE5" s="91">
        <f>+' (1) Cap Res.2009-2010'!AE8</f>
        <v>24088.77</v>
      </c>
      <c r="AF5" s="91">
        <f>+' (1) Cap Res.2009-2010'!AF8</f>
        <v>10869.400000000001</v>
      </c>
      <c r="AG5" s="91">
        <f>+' (1) Cap Res.2009-2010'!AG8</f>
        <v>-150000</v>
      </c>
      <c r="AH5" s="91">
        <f>+' (1) Cap Res.2009-2010'!AH8</f>
        <v>-55844.350000000006</v>
      </c>
      <c r="AI5" s="91">
        <f>+' (1) Cap Res.2009-2010'!AI8</f>
        <v>94859.02</v>
      </c>
      <c r="AJ5" s="91">
        <f>+' (1) Cap Res.2009-2010'!AJ8</f>
        <v>16734.27</v>
      </c>
      <c r="AK5" s="91">
        <f>+' (1) Cap Res.2009-2010'!AK8</f>
        <v>0</v>
      </c>
      <c r="AL5" s="91">
        <f>+' (1) Cap Res.2009-2010'!AL8</f>
        <v>0</v>
      </c>
      <c r="AM5" s="91">
        <f>+' (1) Cap Res.2009-2010'!AM8</f>
        <v>0</v>
      </c>
      <c r="AN5" s="91">
        <f>+' (1) Cap Res.2009-2010'!AN8</f>
        <v>0</v>
      </c>
      <c r="AO5" s="91">
        <f>+' (1) Cap Res.2009-2010'!AO8</f>
        <v>4000</v>
      </c>
      <c r="AP5" s="91">
        <f>+' (1) Cap Res.2009-2010'!AP8</f>
        <v>-656</v>
      </c>
      <c r="AQ5" s="91">
        <f>+' (1) Cap Res.2009-2010'!AQ8</f>
        <v>-6880</v>
      </c>
      <c r="AR5" s="91">
        <f>+' (1) Cap Res.2009-2010'!AR8</f>
        <v>0</v>
      </c>
      <c r="AS5" s="91">
        <f>+' (1) Cap Res.2009-2010'!AS8</f>
        <v>27961</v>
      </c>
      <c r="AT5" s="91">
        <f>+' (1) Cap Res.2009-2010'!AT8</f>
        <v>0</v>
      </c>
      <c r="AU5" s="91">
        <f>+' (1) Cap Res.2009-2010'!AU8</f>
        <v>3425</v>
      </c>
      <c r="AV5" s="91">
        <f>+' (1) Cap Res.2009-2010'!AV8</f>
        <v>-103.23</v>
      </c>
      <c r="AW5" s="91"/>
      <c r="AX5" s="91"/>
      <c r="AY5" s="91"/>
      <c r="AZ5" s="91"/>
      <c r="BA5" s="91"/>
      <c r="BB5" s="91"/>
    </row>
    <row r="6" spans="1:54" ht="13.5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</row>
    <row r="7" spans="1:54" ht="14.25" thickBot="1">
      <c r="A7" s="39"/>
      <c r="B7" s="41">
        <f>+' (1) Cap Res.2009-2010'!B9</f>
        <v>37204</v>
      </c>
      <c r="C7" s="41">
        <f>+' (1) Cap Res.2009-2010'!C9</f>
        <v>37489</v>
      </c>
      <c r="D7" s="41">
        <f>+' (1) Cap Res.2009-2010'!D9</f>
        <v>37487</v>
      </c>
      <c r="E7" s="41">
        <f>+' (1) Cap Res.2009-2010'!E9</f>
        <v>36799</v>
      </c>
      <c r="F7" s="41">
        <f>+' (1) Cap Res.2009-2010'!F9</f>
        <v>37256</v>
      </c>
      <c r="G7" s="41">
        <f>+' (1) Cap Res.2009-2010'!G9</f>
        <v>37274</v>
      </c>
      <c r="H7" s="41">
        <f>+' (1) Cap Res.2009-2010'!H9</f>
        <v>37538</v>
      </c>
      <c r="I7" s="41">
        <f>+' (1) Cap Res.2009-2010'!I9</f>
        <v>37467</v>
      </c>
      <c r="J7" s="41">
        <f>+' (1) Cap Res.2009-2010'!J9</f>
        <v>37449</v>
      </c>
      <c r="K7" s="41">
        <f>+' (1) Cap Res.2009-2010'!K9</f>
        <v>0</v>
      </c>
      <c r="L7" s="41">
        <f>+' (1) Cap Res.2009-2010'!L9</f>
        <v>37546</v>
      </c>
      <c r="M7" s="41">
        <f>+' (1) Cap Res.2009-2010'!M9</f>
        <v>37558</v>
      </c>
      <c r="N7" s="41">
        <f>+' (1) Cap Res.2009-2010'!N9</f>
        <v>37497</v>
      </c>
      <c r="O7" s="41">
        <f>+' (1) Cap Res.2009-2010'!O9</f>
        <v>37579</v>
      </c>
      <c r="P7" s="41">
        <f>+' (1) Cap Res.2009-2010'!P9</f>
        <v>37579</v>
      </c>
      <c r="Q7" s="41">
        <f>+' (1) Cap Res.2009-2010'!Q9</f>
        <v>37579</v>
      </c>
      <c r="R7" s="41">
        <f>+' (1) Cap Res.2009-2010'!R9</f>
        <v>37729</v>
      </c>
      <c r="S7" s="41">
        <f>+' (1) Cap Res.2009-2010'!S9</f>
        <v>0</v>
      </c>
      <c r="T7" s="41"/>
      <c r="U7" s="41">
        <f>+' (1) Cap Res.2009-2010'!U9</f>
        <v>37649</v>
      </c>
      <c r="V7" s="41">
        <f>+' (1) Cap Res.2009-2010'!BC9</f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</row>
    <row r="8" spans="1:54" ht="12.75" customHeight="1">
      <c r="A8" s="39"/>
      <c r="B8" s="280" t="str">
        <f>+' (1) Cap Res.2009-2010'!B10</f>
        <v>AVE EMERG GENERATOR SERVER ROOM KEYSTONE ELECT</v>
      </c>
      <c r="C8" s="280" t="str">
        <f>+' (1) Cap Res.2009-2010'!C10</f>
        <v xml:space="preserve">EMHS FIRE ALARM NORTHWEST SERVICE CO </v>
      </c>
      <c r="D8" s="280" t="str">
        <f>+' (1) Cap Res.2009-2010'!D10</f>
        <v xml:space="preserve">BWMS  EXTERIOR MASONRY ALLSTATE RESTORATION </v>
      </c>
      <c r="E8" s="280" t="str">
        <f>+' (1) Cap Res.2009-2010'!E10</f>
        <v xml:space="preserve">WAHS ROOF JMST ROOFING </v>
      </c>
      <c r="F8" s="280" t="str">
        <f>+' (1) Cap Res.2009-2010'!F10</f>
        <v>EMHS  SEWAGE TR PLAN,  0602 ALARM SYSTEM 9,318.00 HF LENS.</v>
      </c>
      <c r="G8" s="280" t="str">
        <f>+' (1) Cap Res.2009-2010'!G10</f>
        <v xml:space="preserve"> BWMS, WAHS, EMHS  WINDOW REPLACEMENT WTW ARCHITECTS</v>
      </c>
      <c r="H8" s="280" t="str">
        <f>+' (1) Cap Res.2009-2010'!H10</f>
        <v>EMHS SEWAGE TREATMENT PLANT KEYSTONE ELECT</v>
      </c>
      <c r="I8" s="280" t="str">
        <f>+' (1) Cap Res.2009-2010'!I10</f>
        <v xml:space="preserve">EMHS  SEWAGE TREATMENT PLANT WM T SPAEDER CO INC,  </v>
      </c>
      <c r="J8" s="280" t="str">
        <f>+' (1) Cap Res.2009-2010'!J10</f>
        <v>SSELC PARK LOT, URBAN ENGINRS OF ERIE , &amp; HRLC</v>
      </c>
      <c r="K8" s="280" t="str">
        <f>+' (1) Cap Res.2009-2010'!K10</f>
        <v xml:space="preserve">SSELC   PARKING  LOT, KINGVVIEW ENTERPRISES          </v>
      </c>
      <c r="L8" s="280" t="str">
        <f>+' (1) Cap Res.2009-2010'!L10</f>
        <v>SGES VENTILATION SYSTEM, RADON OF ERIE</v>
      </c>
      <c r="M8" s="280" t="str">
        <f>+' (1) Cap Res.2009-2010'!M10</f>
        <v>BWMS, EMHS, SAMHS, WCCC, WAHS, RES,  SECURITY SYSTEM UPGRADE   HF LENZ</v>
      </c>
      <c r="N8" s="280" t="str">
        <f>+' (1) Cap Res.2009-2010'!N10</f>
        <v>WCCC WELD LAB ADDITION</v>
      </c>
      <c r="O8" s="280" t="str">
        <f>+' (1) Cap Res.2009-2010'!O10</f>
        <v>WAHS  &amp; EMHS EXTERNAL ELECT UPGRADE</v>
      </c>
      <c r="P8" s="280" t="str">
        <f>+' (1) Cap Res.2009-2010'!P10</f>
        <v>WCCC &amp; SAMHS FIRE ALARM UPGRADE</v>
      </c>
      <c r="Q8" s="280" t="str">
        <f>+' (1) Cap Res.2009-2010'!Q10</f>
        <v>SAMHS BLEACHERS</v>
      </c>
      <c r="R8" s="280" t="str">
        <f>+' (1) Cap Res.2009-2010'!R10</f>
        <v>MASTER FACILITIES PLAN  Studio Z Architects</v>
      </c>
      <c r="S8" s="131"/>
      <c r="T8" s="131"/>
      <c r="U8" s="280" t="str">
        <f>+' (1) Cap Res.2009-2010'!U10</f>
        <v>WAHS, YEMS, YAHS, &amp; EMHS    TECH ED LAB PROJECT</v>
      </c>
      <c r="V8" s="280" t="s">
        <v>187</v>
      </c>
      <c r="W8" s="280" t="s">
        <v>244</v>
      </c>
      <c r="X8" s="280" t="s">
        <v>245</v>
      </c>
      <c r="Y8" s="280" t="s">
        <v>246</v>
      </c>
      <c r="Z8" s="280" t="s">
        <v>249</v>
      </c>
      <c r="AA8" s="280" t="s">
        <v>250</v>
      </c>
      <c r="AB8" s="280" t="s">
        <v>252</v>
      </c>
      <c r="AC8" s="286" t="s">
        <v>273</v>
      </c>
      <c r="AD8" s="289" t="s">
        <v>272</v>
      </c>
      <c r="AE8" s="284" t="s">
        <v>325</v>
      </c>
      <c r="AF8" s="282" t="s">
        <v>259</v>
      </c>
      <c r="AG8" s="282" t="s">
        <v>282</v>
      </c>
      <c r="AH8" s="282" t="s">
        <v>283</v>
      </c>
      <c r="AI8" s="282" t="s">
        <v>299</v>
      </c>
      <c r="AJ8" s="282" t="s">
        <v>296</v>
      </c>
      <c r="AK8" s="282" t="s">
        <v>338</v>
      </c>
      <c r="AL8" s="282" t="s">
        <v>371</v>
      </c>
      <c r="AM8" s="282" t="s">
        <v>373</v>
      </c>
      <c r="AN8" s="282" t="s">
        <v>378</v>
      </c>
      <c r="AO8" s="282" t="s">
        <v>345</v>
      </c>
      <c r="AP8" s="282" t="s">
        <v>369</v>
      </c>
      <c r="AQ8" s="282" t="s">
        <v>368</v>
      </c>
      <c r="AR8" s="282" t="s">
        <v>395</v>
      </c>
      <c r="AS8" s="282" t="s">
        <v>392</v>
      </c>
      <c r="AT8" s="282" t="s">
        <v>400</v>
      </c>
      <c r="AU8" s="282" t="s">
        <v>407</v>
      </c>
      <c r="AV8" s="282" t="s">
        <v>412</v>
      </c>
      <c r="AW8" s="282" t="s">
        <v>407</v>
      </c>
      <c r="AX8" s="282" t="s">
        <v>425</v>
      </c>
      <c r="AY8" s="282" t="s">
        <v>430</v>
      </c>
      <c r="AZ8" s="282" t="s">
        <v>461</v>
      </c>
      <c r="BA8" s="282" t="s">
        <v>448</v>
      </c>
      <c r="BB8" s="282" t="s">
        <v>455</v>
      </c>
    </row>
    <row r="9" spans="1:54">
      <c r="A9" s="39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132"/>
      <c r="T9" s="132"/>
      <c r="U9" s="281"/>
      <c r="V9" s="281"/>
      <c r="W9" s="281"/>
      <c r="X9" s="281"/>
      <c r="Y9" s="281"/>
      <c r="Z9" s="281"/>
      <c r="AA9" s="281"/>
      <c r="AB9" s="281"/>
      <c r="AC9" s="287"/>
      <c r="AD9" s="284"/>
      <c r="AE9" s="284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</row>
    <row r="10" spans="1:54" ht="64.5" customHeight="1" thickBot="1">
      <c r="A10" s="39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132"/>
      <c r="T10" s="132"/>
      <c r="U10" s="281"/>
      <c r="V10" s="281"/>
      <c r="W10" s="281"/>
      <c r="X10" s="281"/>
      <c r="Y10" s="281"/>
      <c r="Z10" s="281"/>
      <c r="AA10" s="281"/>
      <c r="AB10" s="281"/>
      <c r="AC10" s="288"/>
      <c r="AD10" s="285"/>
      <c r="AE10" s="285"/>
      <c r="AF10" s="283"/>
      <c r="AG10" s="283"/>
      <c r="AH10" s="283"/>
      <c r="AI10" s="283"/>
      <c r="AJ10" s="283"/>
      <c r="AK10" s="283"/>
      <c r="AL10" s="290"/>
      <c r="AM10" s="290"/>
      <c r="AN10" s="290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</row>
    <row r="11" spans="1:54" ht="20.25" customHeight="1" thickBot="1">
      <c r="A11" s="44" t="s">
        <v>74</v>
      </c>
      <c r="B11" s="87">
        <f>+' (1) Cap Res.2009-2010'!B13</f>
        <v>8762.1000000000058</v>
      </c>
      <c r="C11" s="87">
        <f>+' (1) Cap Res.2009-2010'!C13</f>
        <v>103417.71</v>
      </c>
      <c r="D11" s="87">
        <f>+' (1) Cap Res.2009-2010'!D13</f>
        <v>81700</v>
      </c>
      <c r="E11" s="87">
        <f>+' (1) Cap Res.2009-2010'!E13</f>
        <v>731695</v>
      </c>
      <c r="F11" s="87">
        <f>+' (1) Cap Res.2009-2010'!F13</f>
        <v>20316</v>
      </c>
      <c r="G11" s="87">
        <f>+' (1) Cap Res.2009-2010'!G13</f>
        <v>18575.98</v>
      </c>
      <c r="H11" s="87">
        <f>+' (1) Cap Res.2009-2010'!H13</f>
        <v>2430</v>
      </c>
      <c r="I11" s="87">
        <f>+' (1) Cap Res.2009-2010'!I13</f>
        <v>119123.8</v>
      </c>
      <c r="J11" s="87">
        <f>+' (1) Cap Res.2009-2010'!J13</f>
        <v>8574.5</v>
      </c>
      <c r="K11" s="94">
        <f>+' (1) Cap Res.2009-2010'!K13</f>
        <v>132580</v>
      </c>
      <c r="L11" s="94">
        <f>+' (1) Cap Res.2009-2010'!L13</f>
        <v>0</v>
      </c>
      <c r="M11" s="123">
        <f>+' (1) Cap Res.2009-2010'!M13</f>
        <v>107499.56</v>
      </c>
      <c r="N11" s="94">
        <f>+' (1) Cap Res.2009-2010'!N13</f>
        <v>23073</v>
      </c>
      <c r="O11" s="94">
        <f>+' (1) Cap Res.2009-2010'!O13</f>
        <v>225786.73</v>
      </c>
      <c r="P11" s="94">
        <f>+' (1) Cap Res.2009-2010'!P13</f>
        <v>191082</v>
      </c>
      <c r="Q11" s="94">
        <f>+' (1) Cap Res.2009-2010'!Q13</f>
        <v>79000</v>
      </c>
      <c r="R11" s="94">
        <f>+' (1) Cap Res.2009-2010'!R13</f>
        <v>12546.2</v>
      </c>
      <c r="S11" s="94">
        <f>+' (1) Cap Res.2009-2010'!S13</f>
        <v>30535.989999999998</v>
      </c>
      <c r="T11" s="94">
        <f>+' (1) Cap Res.2009-2010'!T13</f>
        <v>502300.06999999995</v>
      </c>
      <c r="U11" s="94">
        <f>+' (1) Cap Res.2009-2010'!U13</f>
        <v>291064.84999999998</v>
      </c>
      <c r="V11" s="94">
        <f>+' (1) Cap Res.2009-2010'!V13</f>
        <v>235190</v>
      </c>
      <c r="W11" s="94">
        <f>+' (1) Cap Res.2009-2010'!W13</f>
        <v>37258.28</v>
      </c>
      <c r="X11" s="94">
        <f>+' (1) Cap Res.2009-2010'!X13</f>
        <v>1029864</v>
      </c>
      <c r="Y11" s="94">
        <f>+' (1) Cap Res.2009-2010'!Y13</f>
        <v>101610</v>
      </c>
      <c r="Z11" s="94">
        <f>+' (1) Cap Res.2009-2010'!Z13</f>
        <v>67911</v>
      </c>
      <c r="AA11" s="94">
        <f>+' (1) Cap Res.2009-2010'!AA13</f>
        <v>453851</v>
      </c>
      <c r="AB11" s="94">
        <f>+' (1) Cap Res.2009-2010'!AB13</f>
        <v>7700</v>
      </c>
      <c r="AC11" s="94">
        <f>+' (1) Cap Res.2009-2010'!AC13</f>
        <v>0</v>
      </c>
      <c r="AD11" s="94">
        <f>+' (1) Cap Res.2009-2010'!AD13</f>
        <v>504555.62</v>
      </c>
      <c r="AE11" s="94">
        <f>+' (1) Cap Res.2009-2010'!AE13</f>
        <v>406488.77</v>
      </c>
      <c r="AF11" s="94">
        <f>+' (1) Cap Res.2009-2010'!AF13</f>
        <v>78369.399999999994</v>
      </c>
      <c r="AG11" s="94">
        <f>+' (1) Cap Res.2009-2010'!AG13</f>
        <v>0</v>
      </c>
      <c r="AH11" s="94">
        <f>+' (1) Cap Res.2009-2010'!AH13</f>
        <v>128155.65</v>
      </c>
      <c r="AI11" s="94">
        <f>+' (1) Cap Res.2009-2010'!AI13</f>
        <v>94859.02</v>
      </c>
      <c r="AJ11" s="94">
        <f>+' (1) Cap Res.2009-2010'!AJ13</f>
        <v>31734.27</v>
      </c>
      <c r="AK11" s="94">
        <f>+' (1) Cap Res.2009-2010'!AK13</f>
        <v>7650</v>
      </c>
      <c r="AL11" s="94">
        <f>+' (1) Cap Res.2009-2010'!AL13</f>
        <v>44750</v>
      </c>
      <c r="AM11" s="94">
        <f>+' (1) Cap Res.2009-2010'!AM13</f>
        <v>2250</v>
      </c>
      <c r="AN11" s="94">
        <f>+' (1) Cap Res.2009-2010'!AN13</f>
        <v>30452.6</v>
      </c>
      <c r="AO11" s="94">
        <f>+' (1) Cap Res.2009-2010'!AO13</f>
        <v>270539.69</v>
      </c>
      <c r="AP11" s="94">
        <f>+' (1) Cap Res.2009-2010'!AP13</f>
        <v>313614.03999999998</v>
      </c>
      <c r="AQ11" s="94">
        <f>+' (1) Cap Res.2009-2010'!AQ13</f>
        <v>149166.68</v>
      </c>
      <c r="AR11" s="94">
        <f>+' (1) Cap Res.2009-2010'!AR13</f>
        <v>5670.9</v>
      </c>
      <c r="AS11" s="94">
        <f>+' (1) Cap Res.2009-2010'!AS13</f>
        <v>1691361</v>
      </c>
      <c r="AT11" s="94">
        <f>+' (1) Cap Res.2009-2010'!AT13</f>
        <v>43688.84</v>
      </c>
      <c r="AU11" s="94">
        <f>+' (1) Cap Res.2009-2010'!AU13</f>
        <v>115402.5</v>
      </c>
      <c r="AV11" s="94">
        <f>+' (1) Cap Res.2009-2010'!AV13</f>
        <v>8896.77</v>
      </c>
      <c r="AW11" s="94">
        <f>+' (1) Cap Res.2009-2010'!AW13</f>
        <v>0</v>
      </c>
      <c r="AX11" s="94">
        <f>+' (1) Cap Res.2009-2010'!AX13</f>
        <v>813788.29999999993</v>
      </c>
      <c r="AY11" s="94">
        <f>+' (1) Cap Res.2009-2010'!AY13</f>
        <v>115000</v>
      </c>
      <c r="AZ11" s="94">
        <f>+' (1) Cap Res.2009-2010'!AZ13</f>
        <v>322533.14</v>
      </c>
      <c r="BA11" s="94">
        <f>+' (1) Cap Res.2009-2010'!BA13</f>
        <v>8861.6</v>
      </c>
      <c r="BB11" s="94">
        <f>+' (1) Cap Res.2009-2010'!BB13</f>
        <v>109272.96000000001</v>
      </c>
    </row>
    <row r="12" spans="1:54">
      <c r="A12" s="37" t="s">
        <v>76</v>
      </c>
    </row>
    <row r="14" spans="1:54" ht="13.5" hidden="1">
      <c r="A14" s="39">
        <f>+' (1) Cap Res.2009-2010'!BF14</f>
        <v>36707</v>
      </c>
      <c r="B14" s="42">
        <f>+' (1) Cap Res.2009-2010'!B14</f>
        <v>0</v>
      </c>
      <c r="C14" s="42">
        <f>+' (1) Cap Res.2009-2010'!C14</f>
        <v>0</v>
      </c>
      <c r="D14" s="42">
        <f>+' (1) Cap Res.2009-2010'!D14</f>
        <v>0</v>
      </c>
      <c r="E14" s="42">
        <f>+' (1) Cap Res.2009-2010'!E14</f>
        <v>0</v>
      </c>
      <c r="F14" s="42">
        <f>+' (1) Cap Res.2009-2010'!F14</f>
        <v>2008.06</v>
      </c>
      <c r="G14" s="42">
        <f>+' (1) Cap Res.2009-2010'!G14</f>
        <v>0</v>
      </c>
      <c r="H14" s="42">
        <f>+' (1) Cap Res.2009-2010'!H14</f>
        <v>0</v>
      </c>
      <c r="I14" s="42">
        <f>+' (1) Cap Res.2009-2010'!I14</f>
        <v>0</v>
      </c>
      <c r="J14" s="42">
        <f>+' (1) Cap Res.2009-2010'!J14</f>
        <v>0</v>
      </c>
      <c r="K14" s="42">
        <f>+' (1) Cap Res.2009-2010'!K14</f>
        <v>0</v>
      </c>
      <c r="L14" s="42">
        <f>+' (1) Cap Res.2009-2010'!L14</f>
        <v>0</v>
      </c>
      <c r="M14" s="42">
        <f>+' (1) Cap Res.2009-2010'!M14</f>
        <v>0</v>
      </c>
      <c r="N14" s="42">
        <f>+' (1) Cap Res.2009-2010'!N14</f>
        <v>0</v>
      </c>
      <c r="O14" s="42">
        <f>+' (1) Cap Res.2009-2010'!O14</f>
        <v>0</v>
      </c>
      <c r="P14" s="42">
        <f>+' (1) Cap Res.2009-2010'!P14</f>
        <v>0</v>
      </c>
      <c r="Q14" s="42">
        <f>+' (1) Cap Res.2009-2010'!Q14</f>
        <v>0</v>
      </c>
      <c r="R14" s="42">
        <f>+' (1) Cap Res.2009-2010'!R14</f>
        <v>0</v>
      </c>
      <c r="S14" s="42">
        <f>+' (1) Cap Res.2009-2010'!S14</f>
        <v>0</v>
      </c>
      <c r="T14" s="42">
        <f>+' (1) Cap Res.2009-2010'!T14</f>
        <v>0</v>
      </c>
      <c r="U14" s="42">
        <f>+' (1) Cap Res.2009-2010'!U14</f>
        <v>0</v>
      </c>
      <c r="V14" s="42">
        <f>+' (1) Cap Res.2009-2010'!V14</f>
        <v>0</v>
      </c>
      <c r="W14" s="42">
        <f>+' (1) Cap Res.2009-2010'!W14</f>
        <v>0</v>
      </c>
      <c r="X14" s="42">
        <f>+' (1) Cap Res.2009-2010'!X14</f>
        <v>0</v>
      </c>
      <c r="Y14" s="42">
        <f>+' (1) Cap Res.2009-2010'!Y14</f>
        <v>0</v>
      </c>
      <c r="Z14" s="42">
        <f>+' (1) Cap Res.2009-2010'!Z14</f>
        <v>0</v>
      </c>
      <c r="AA14" s="42">
        <f>+' (1) Cap Res.2009-2010'!AA14</f>
        <v>0</v>
      </c>
      <c r="AB14" s="42">
        <f>+' (1) Cap Res.2009-2010'!AB14</f>
        <v>0</v>
      </c>
      <c r="AC14" s="42">
        <f>+' (1) Cap Res.2009-2010'!AC14</f>
        <v>0</v>
      </c>
      <c r="AD14" s="42">
        <f>+' (1) Cap Res.2009-2010'!AD14</f>
        <v>0</v>
      </c>
      <c r="AE14" s="42">
        <f>+' (1) Cap Res.2009-2010'!AE14</f>
        <v>0</v>
      </c>
      <c r="AF14" s="42">
        <f>+' (1) Cap Res.2009-2010'!AF14</f>
        <v>0</v>
      </c>
      <c r="AG14" s="42">
        <f>+' (1) Cap Res.2009-2010'!AG14</f>
        <v>0</v>
      </c>
      <c r="AH14" s="42">
        <f>+' (1) Cap Res.2009-2010'!AH14</f>
        <v>0</v>
      </c>
      <c r="AI14" s="42">
        <f>+' (1) Cap Res.2009-2010'!AI14</f>
        <v>0</v>
      </c>
      <c r="AJ14" s="42">
        <f>+' (1) Cap Res.2009-2010'!AJ14</f>
        <v>0</v>
      </c>
      <c r="AK14" s="42">
        <f>+' (1) Cap Res.2009-2010'!AK14</f>
        <v>0</v>
      </c>
      <c r="AL14" s="42">
        <f>+' (1) Cap Res.2009-2010'!AL14</f>
        <v>0</v>
      </c>
      <c r="AM14" s="42">
        <f>+' (1) Cap Res.2009-2010'!AM14</f>
        <v>0</v>
      </c>
      <c r="AN14" s="42">
        <f>+' (1) Cap Res.2009-2010'!AN14</f>
        <v>0</v>
      </c>
      <c r="AO14" s="42">
        <f>+' (1) Cap Res.2009-2010'!AO14</f>
        <v>0</v>
      </c>
      <c r="AP14" s="42">
        <f>+' (1) Cap Res.2009-2010'!AP14</f>
        <v>0</v>
      </c>
      <c r="AQ14" s="42">
        <f>+' (1) Cap Res.2009-2010'!AQ14</f>
        <v>0</v>
      </c>
      <c r="AR14" s="42">
        <f>+' (1) Cap Res.2009-2010'!AR14</f>
        <v>0</v>
      </c>
      <c r="AS14" s="42">
        <f>+' (1) Cap Res.2009-2010'!AS14</f>
        <v>0</v>
      </c>
      <c r="AT14" s="42">
        <f>+' (1) Cap Res.2009-2010'!AT14</f>
        <v>0</v>
      </c>
      <c r="AU14" s="42">
        <f>+' (1) Cap Res.2009-2010'!AU14</f>
        <v>0</v>
      </c>
      <c r="AV14" s="42"/>
      <c r="AW14" s="42"/>
      <c r="AX14" s="42"/>
      <c r="AY14" s="42"/>
      <c r="AZ14" s="42"/>
      <c r="BA14" s="42"/>
      <c r="BB14" s="42"/>
    </row>
    <row r="15" spans="1:54" ht="13.5" hidden="1">
      <c r="A15" s="39">
        <f>+' (1) Cap Res.2009-2010'!BF15</f>
        <v>36725</v>
      </c>
      <c r="B15" s="42">
        <f>+' (1) Cap Res.2009-2010'!B15</f>
        <v>0</v>
      </c>
      <c r="C15" s="42">
        <f>+' (1) Cap Res.2009-2010'!C15</f>
        <v>0</v>
      </c>
      <c r="D15" s="42">
        <f>+' (1) Cap Res.2009-2010'!D15</f>
        <v>0</v>
      </c>
      <c r="E15" s="42">
        <f>+' (1) Cap Res.2009-2010'!E15</f>
        <v>0</v>
      </c>
      <c r="F15" s="42">
        <f>+' (1) Cap Res.2009-2010'!F15</f>
        <v>0</v>
      </c>
      <c r="G15" s="42">
        <f>+' (1) Cap Res.2009-2010'!G15</f>
        <v>0</v>
      </c>
      <c r="H15" s="42">
        <f>+' (1) Cap Res.2009-2010'!H15</f>
        <v>0</v>
      </c>
      <c r="I15" s="42">
        <f>+' (1) Cap Res.2009-2010'!I15</f>
        <v>0</v>
      </c>
      <c r="J15" s="42">
        <f>+' (1) Cap Res.2009-2010'!J15</f>
        <v>0</v>
      </c>
      <c r="K15" s="42">
        <f>+' (1) Cap Res.2009-2010'!K15</f>
        <v>0</v>
      </c>
      <c r="L15" s="42">
        <f>+' (1) Cap Res.2009-2010'!L15</f>
        <v>0</v>
      </c>
      <c r="M15" s="42">
        <f>+' (1) Cap Res.2009-2010'!M15</f>
        <v>0</v>
      </c>
      <c r="N15" s="42">
        <f>+' (1) Cap Res.2009-2010'!N15</f>
        <v>0</v>
      </c>
      <c r="O15" s="42">
        <f>+' (1) Cap Res.2009-2010'!O15</f>
        <v>0</v>
      </c>
      <c r="P15" s="42">
        <f>+' (1) Cap Res.2009-2010'!P15</f>
        <v>0</v>
      </c>
      <c r="Q15" s="42">
        <f>+' (1) Cap Res.2009-2010'!Q15</f>
        <v>0</v>
      </c>
      <c r="R15" s="42">
        <f>+' (1) Cap Res.2009-2010'!R15</f>
        <v>0</v>
      </c>
      <c r="S15" s="42">
        <f>+' (1) Cap Res.2009-2010'!S15</f>
        <v>0</v>
      </c>
      <c r="T15" s="42">
        <f>+' (1) Cap Res.2009-2010'!T15</f>
        <v>0</v>
      </c>
      <c r="U15" s="42">
        <f>+' (1) Cap Res.2009-2010'!U15</f>
        <v>0</v>
      </c>
      <c r="V15" s="42">
        <f>+' (1) Cap Res.2009-2010'!V15</f>
        <v>0</v>
      </c>
      <c r="W15" s="42">
        <f>+' (1) Cap Res.2009-2010'!W15</f>
        <v>0</v>
      </c>
      <c r="X15" s="42">
        <f>+' (1) Cap Res.2009-2010'!X15</f>
        <v>0</v>
      </c>
      <c r="Y15" s="42">
        <f>+' (1) Cap Res.2009-2010'!Y15</f>
        <v>0</v>
      </c>
      <c r="Z15" s="42">
        <f>+' (1) Cap Res.2009-2010'!Z15</f>
        <v>0</v>
      </c>
      <c r="AA15" s="42">
        <f>+' (1) Cap Res.2009-2010'!AA15</f>
        <v>0</v>
      </c>
      <c r="AB15" s="42">
        <f>+' (1) Cap Res.2009-2010'!AB15</f>
        <v>0</v>
      </c>
      <c r="AC15" s="42">
        <f>+' (1) Cap Res.2009-2010'!AC15</f>
        <v>0</v>
      </c>
      <c r="AD15" s="42">
        <f>+' (1) Cap Res.2009-2010'!AD15</f>
        <v>0</v>
      </c>
      <c r="AE15" s="42">
        <f>+' (1) Cap Res.2009-2010'!AE15</f>
        <v>0</v>
      </c>
      <c r="AF15" s="42">
        <f>+' (1) Cap Res.2009-2010'!AF15</f>
        <v>0</v>
      </c>
      <c r="AG15" s="42">
        <f>+' (1) Cap Res.2009-2010'!AG15</f>
        <v>0</v>
      </c>
      <c r="AH15" s="42">
        <f>+' (1) Cap Res.2009-2010'!AH15</f>
        <v>0</v>
      </c>
      <c r="AI15" s="42">
        <f>+' (1) Cap Res.2009-2010'!AI15</f>
        <v>0</v>
      </c>
      <c r="AJ15" s="42">
        <f>+' (1) Cap Res.2009-2010'!AJ15</f>
        <v>0</v>
      </c>
      <c r="AK15" s="42">
        <f>+' (1) Cap Res.2009-2010'!AK15</f>
        <v>0</v>
      </c>
      <c r="AL15" s="42">
        <f>+' (1) Cap Res.2009-2010'!AL15</f>
        <v>0</v>
      </c>
      <c r="AM15" s="42">
        <f>+' (1) Cap Res.2009-2010'!AM15</f>
        <v>0</v>
      </c>
      <c r="AN15" s="42">
        <f>+' (1) Cap Res.2009-2010'!AN15</f>
        <v>0</v>
      </c>
      <c r="AO15" s="42">
        <f>+' (1) Cap Res.2009-2010'!AO15</f>
        <v>0</v>
      </c>
      <c r="AP15" s="42">
        <f>+' (1) Cap Res.2009-2010'!AP15</f>
        <v>0</v>
      </c>
      <c r="AQ15" s="42">
        <f>+' (1) Cap Res.2009-2010'!AQ15</f>
        <v>0</v>
      </c>
      <c r="AR15" s="42">
        <f>+' (1) Cap Res.2009-2010'!AR15</f>
        <v>0</v>
      </c>
      <c r="AS15" s="42">
        <f>+' (1) Cap Res.2009-2010'!AS15</f>
        <v>0</v>
      </c>
      <c r="AT15" s="42">
        <f>+' (1) Cap Res.2009-2010'!AT15</f>
        <v>0</v>
      </c>
      <c r="AU15" s="42">
        <f>+' (1) Cap Res.2009-2010'!AU15</f>
        <v>0</v>
      </c>
      <c r="AV15" s="42"/>
      <c r="AW15" s="42"/>
      <c r="AX15" s="42"/>
      <c r="AY15" s="42"/>
      <c r="AZ15" s="42"/>
      <c r="BA15" s="42"/>
      <c r="BB15" s="42"/>
    </row>
    <row r="16" spans="1:54" ht="13.5" hidden="1">
      <c r="A16" s="39">
        <f>+' (1) Cap Res.2009-2010'!BF16</f>
        <v>36732</v>
      </c>
      <c r="B16" s="42">
        <f>+' (1) Cap Res.2009-2010'!B16</f>
        <v>0</v>
      </c>
      <c r="C16" s="42">
        <f>+' (1) Cap Res.2009-2010'!C16</f>
        <v>0</v>
      </c>
      <c r="D16" s="42">
        <f>+' (1) Cap Res.2009-2010'!D16</f>
        <v>0</v>
      </c>
      <c r="E16" s="42">
        <f>+' (1) Cap Res.2009-2010'!E16</f>
        <v>0</v>
      </c>
      <c r="F16" s="42">
        <f>+' (1) Cap Res.2009-2010'!F16</f>
        <v>0</v>
      </c>
      <c r="G16" s="42">
        <f>+' (1) Cap Res.2009-2010'!G16</f>
        <v>0</v>
      </c>
      <c r="H16" s="42">
        <f>+' (1) Cap Res.2009-2010'!H16</f>
        <v>0</v>
      </c>
      <c r="I16" s="42">
        <f>+' (1) Cap Res.2009-2010'!I16</f>
        <v>0</v>
      </c>
      <c r="J16" s="42">
        <f>+' (1) Cap Res.2009-2010'!J16</f>
        <v>0</v>
      </c>
      <c r="K16" s="42">
        <f>+' (1) Cap Res.2009-2010'!K16</f>
        <v>0</v>
      </c>
      <c r="L16" s="42">
        <f>+' (1) Cap Res.2009-2010'!L16</f>
        <v>0</v>
      </c>
      <c r="M16" s="42">
        <f>+' (1) Cap Res.2009-2010'!M16</f>
        <v>0</v>
      </c>
      <c r="N16" s="42">
        <f>+' (1) Cap Res.2009-2010'!N16</f>
        <v>0</v>
      </c>
      <c r="O16" s="42">
        <f>+' (1) Cap Res.2009-2010'!O16</f>
        <v>0</v>
      </c>
      <c r="P16" s="42">
        <f>+' (1) Cap Res.2009-2010'!P16</f>
        <v>0</v>
      </c>
      <c r="Q16" s="42">
        <f>+' (1) Cap Res.2009-2010'!Q16</f>
        <v>0</v>
      </c>
      <c r="R16" s="42">
        <f>+' (1) Cap Res.2009-2010'!R16</f>
        <v>0</v>
      </c>
      <c r="S16" s="42">
        <f>+' (1) Cap Res.2009-2010'!S16</f>
        <v>0</v>
      </c>
      <c r="T16" s="42">
        <f>+' (1) Cap Res.2009-2010'!T16</f>
        <v>0</v>
      </c>
      <c r="U16" s="42">
        <f>+' (1) Cap Res.2009-2010'!U16</f>
        <v>0</v>
      </c>
      <c r="V16" s="42">
        <f>+' (1) Cap Res.2009-2010'!V16</f>
        <v>0</v>
      </c>
      <c r="W16" s="42">
        <f>+' (1) Cap Res.2009-2010'!W16</f>
        <v>0</v>
      </c>
      <c r="X16" s="42">
        <f>+' (1) Cap Res.2009-2010'!X16</f>
        <v>0</v>
      </c>
      <c r="Y16" s="42">
        <f>+' (1) Cap Res.2009-2010'!Y16</f>
        <v>0</v>
      </c>
      <c r="Z16" s="42">
        <f>+' (1) Cap Res.2009-2010'!Z16</f>
        <v>0</v>
      </c>
      <c r="AA16" s="42">
        <f>+' (1) Cap Res.2009-2010'!AA16</f>
        <v>0</v>
      </c>
      <c r="AB16" s="42">
        <f>+' (1) Cap Res.2009-2010'!AB16</f>
        <v>0</v>
      </c>
      <c r="AC16" s="42">
        <f>+' (1) Cap Res.2009-2010'!AC16</f>
        <v>0</v>
      </c>
      <c r="AD16" s="42">
        <f>+' (1) Cap Res.2009-2010'!AD16</f>
        <v>0</v>
      </c>
      <c r="AE16" s="42">
        <f>+' (1) Cap Res.2009-2010'!AE16</f>
        <v>0</v>
      </c>
      <c r="AF16" s="42">
        <f>+' (1) Cap Res.2009-2010'!AF16</f>
        <v>0</v>
      </c>
      <c r="AG16" s="42">
        <f>+' (1) Cap Res.2009-2010'!AG16</f>
        <v>0</v>
      </c>
      <c r="AH16" s="42">
        <f>+' (1) Cap Res.2009-2010'!AH16</f>
        <v>0</v>
      </c>
      <c r="AI16" s="42">
        <f>+' (1) Cap Res.2009-2010'!AI16</f>
        <v>0</v>
      </c>
      <c r="AJ16" s="42">
        <f>+' (1) Cap Res.2009-2010'!AJ16</f>
        <v>0</v>
      </c>
      <c r="AK16" s="42">
        <f>+' (1) Cap Res.2009-2010'!AK16</f>
        <v>0</v>
      </c>
      <c r="AL16" s="42">
        <f>+' (1) Cap Res.2009-2010'!AL16</f>
        <v>0</v>
      </c>
      <c r="AM16" s="42">
        <f>+' (1) Cap Res.2009-2010'!AM16</f>
        <v>0</v>
      </c>
      <c r="AN16" s="42">
        <f>+' (1) Cap Res.2009-2010'!AN16</f>
        <v>0</v>
      </c>
      <c r="AO16" s="42">
        <f>+' (1) Cap Res.2009-2010'!AO16</f>
        <v>0</v>
      </c>
      <c r="AP16" s="42">
        <f>+' (1) Cap Res.2009-2010'!AP16</f>
        <v>0</v>
      </c>
      <c r="AQ16" s="42">
        <f>+' (1) Cap Res.2009-2010'!AQ16</f>
        <v>0</v>
      </c>
      <c r="AR16" s="42">
        <f>+' (1) Cap Res.2009-2010'!AR16</f>
        <v>0</v>
      </c>
      <c r="AS16" s="42">
        <f>+' (1) Cap Res.2009-2010'!AS16</f>
        <v>0</v>
      </c>
      <c r="AT16" s="42">
        <f>+' (1) Cap Res.2009-2010'!AT16</f>
        <v>0</v>
      </c>
      <c r="AU16" s="42">
        <f>+' (1) Cap Res.2009-2010'!AU16</f>
        <v>0</v>
      </c>
      <c r="AV16" s="42"/>
      <c r="AW16" s="42"/>
      <c r="AX16" s="42"/>
      <c r="AY16" s="42"/>
      <c r="AZ16" s="42"/>
      <c r="BA16" s="42"/>
      <c r="BB16" s="42"/>
    </row>
    <row r="17" spans="1:54" ht="13.5" hidden="1">
      <c r="A17" s="39">
        <f>+' (1) Cap Res.2009-2010'!BF17</f>
        <v>36750</v>
      </c>
      <c r="B17" s="42">
        <f>+' (1) Cap Res.2009-2010'!B17</f>
        <v>0</v>
      </c>
      <c r="C17" s="42">
        <f>+' (1) Cap Res.2009-2010'!C17</f>
        <v>0</v>
      </c>
      <c r="D17" s="42">
        <f>+' (1) Cap Res.2009-2010'!D17</f>
        <v>0</v>
      </c>
      <c r="E17" s="42">
        <f>+' (1) Cap Res.2009-2010'!E17</f>
        <v>0</v>
      </c>
      <c r="F17" s="42">
        <f>+' (1) Cap Res.2009-2010'!F17</f>
        <v>0</v>
      </c>
      <c r="G17" s="42">
        <f>+' (1) Cap Res.2009-2010'!G17</f>
        <v>0</v>
      </c>
      <c r="H17" s="42">
        <f>+' (1) Cap Res.2009-2010'!H17</f>
        <v>0</v>
      </c>
      <c r="I17" s="42">
        <f>+' (1) Cap Res.2009-2010'!I17</f>
        <v>0</v>
      </c>
      <c r="J17" s="42">
        <f>+' (1) Cap Res.2009-2010'!J17</f>
        <v>0</v>
      </c>
      <c r="K17" s="42">
        <f>+' (1) Cap Res.2009-2010'!K17</f>
        <v>0</v>
      </c>
      <c r="L17" s="42">
        <f>+' (1) Cap Res.2009-2010'!L17</f>
        <v>0</v>
      </c>
      <c r="M17" s="42">
        <f>+' (1) Cap Res.2009-2010'!M17</f>
        <v>0</v>
      </c>
      <c r="N17" s="42">
        <f>+' (1) Cap Res.2009-2010'!N17</f>
        <v>0</v>
      </c>
      <c r="O17" s="42">
        <f>+' (1) Cap Res.2009-2010'!O17</f>
        <v>0</v>
      </c>
      <c r="P17" s="42">
        <f>+' (1) Cap Res.2009-2010'!P17</f>
        <v>0</v>
      </c>
      <c r="Q17" s="42">
        <f>+' (1) Cap Res.2009-2010'!Q17</f>
        <v>0</v>
      </c>
      <c r="R17" s="42">
        <f>+' (1) Cap Res.2009-2010'!R17</f>
        <v>0</v>
      </c>
      <c r="S17" s="42">
        <f>+' (1) Cap Res.2009-2010'!S17</f>
        <v>0</v>
      </c>
      <c r="T17" s="42">
        <f>+' (1) Cap Res.2009-2010'!T17</f>
        <v>0</v>
      </c>
      <c r="U17" s="42">
        <f>+' (1) Cap Res.2009-2010'!U17</f>
        <v>0</v>
      </c>
      <c r="V17" s="42">
        <f>+' (1) Cap Res.2009-2010'!V17</f>
        <v>0</v>
      </c>
      <c r="W17" s="42">
        <f>+' (1) Cap Res.2009-2010'!W17</f>
        <v>0</v>
      </c>
      <c r="X17" s="42">
        <f>+' (1) Cap Res.2009-2010'!X17</f>
        <v>0</v>
      </c>
      <c r="Y17" s="42">
        <f>+' (1) Cap Res.2009-2010'!Y17</f>
        <v>0</v>
      </c>
      <c r="Z17" s="42">
        <f>+' (1) Cap Res.2009-2010'!Z17</f>
        <v>0</v>
      </c>
      <c r="AA17" s="42">
        <f>+' (1) Cap Res.2009-2010'!AA17</f>
        <v>0</v>
      </c>
      <c r="AB17" s="42">
        <f>+' (1) Cap Res.2009-2010'!AB17</f>
        <v>0</v>
      </c>
      <c r="AC17" s="42">
        <f>+' (1) Cap Res.2009-2010'!AC17</f>
        <v>0</v>
      </c>
      <c r="AD17" s="42">
        <f>+' (1) Cap Res.2009-2010'!AD17</f>
        <v>0</v>
      </c>
      <c r="AE17" s="42">
        <f>+' (1) Cap Res.2009-2010'!AE17</f>
        <v>0</v>
      </c>
      <c r="AF17" s="42">
        <f>+' (1) Cap Res.2009-2010'!AF17</f>
        <v>0</v>
      </c>
      <c r="AG17" s="42">
        <f>+' (1) Cap Res.2009-2010'!AG17</f>
        <v>0</v>
      </c>
      <c r="AH17" s="42">
        <f>+' (1) Cap Res.2009-2010'!AH17</f>
        <v>0</v>
      </c>
      <c r="AI17" s="42">
        <f>+' (1) Cap Res.2009-2010'!AI17</f>
        <v>0</v>
      </c>
      <c r="AJ17" s="42">
        <f>+' (1) Cap Res.2009-2010'!AJ17</f>
        <v>0</v>
      </c>
      <c r="AK17" s="42">
        <f>+' (1) Cap Res.2009-2010'!AK17</f>
        <v>0</v>
      </c>
      <c r="AL17" s="42">
        <f>+' (1) Cap Res.2009-2010'!AL17</f>
        <v>0</v>
      </c>
      <c r="AM17" s="42">
        <f>+' (1) Cap Res.2009-2010'!AM17</f>
        <v>0</v>
      </c>
      <c r="AN17" s="42">
        <f>+' (1) Cap Res.2009-2010'!AN17</f>
        <v>0</v>
      </c>
      <c r="AO17" s="42">
        <f>+' (1) Cap Res.2009-2010'!AO17</f>
        <v>0</v>
      </c>
      <c r="AP17" s="42">
        <f>+' (1) Cap Res.2009-2010'!AP17</f>
        <v>0</v>
      </c>
      <c r="AQ17" s="42">
        <f>+' (1) Cap Res.2009-2010'!AQ17</f>
        <v>0</v>
      </c>
      <c r="AR17" s="42">
        <f>+' (1) Cap Res.2009-2010'!AR17</f>
        <v>0</v>
      </c>
      <c r="AS17" s="42">
        <f>+' (1) Cap Res.2009-2010'!AS17</f>
        <v>0</v>
      </c>
      <c r="AT17" s="42">
        <f>+' (1) Cap Res.2009-2010'!AT17</f>
        <v>0</v>
      </c>
      <c r="AU17" s="42">
        <f>+' (1) Cap Res.2009-2010'!AU17</f>
        <v>0</v>
      </c>
      <c r="AV17" s="42"/>
      <c r="AW17" s="42"/>
      <c r="AX17" s="42"/>
      <c r="AY17" s="42"/>
      <c r="AZ17" s="42"/>
      <c r="BA17" s="42"/>
      <c r="BB17" s="42"/>
    </row>
    <row r="18" spans="1:54" ht="13.5" hidden="1">
      <c r="A18" s="39">
        <f>+' (1) Cap Res.2009-2010'!BF18</f>
        <v>36737</v>
      </c>
      <c r="B18" s="42">
        <f>+' (1) Cap Res.2009-2010'!B18</f>
        <v>0</v>
      </c>
      <c r="C18" s="42">
        <f>+' (1) Cap Res.2009-2010'!C18</f>
        <v>0</v>
      </c>
      <c r="D18" s="42">
        <f>+' (1) Cap Res.2009-2010'!D18</f>
        <v>0</v>
      </c>
      <c r="E18" s="42">
        <f>+' (1) Cap Res.2009-2010'!E18</f>
        <v>0</v>
      </c>
      <c r="F18" s="42">
        <f>+' (1) Cap Res.2009-2010'!F18</f>
        <v>0</v>
      </c>
      <c r="G18" s="42">
        <f>+' (1) Cap Res.2009-2010'!G18</f>
        <v>0</v>
      </c>
      <c r="H18" s="42">
        <f>+' (1) Cap Res.2009-2010'!H18</f>
        <v>0</v>
      </c>
      <c r="I18" s="42">
        <f>+' (1) Cap Res.2009-2010'!I18</f>
        <v>0</v>
      </c>
      <c r="J18" s="42">
        <f>+' (1) Cap Res.2009-2010'!J18</f>
        <v>0</v>
      </c>
      <c r="K18" s="42">
        <f>+' (1) Cap Res.2009-2010'!K18</f>
        <v>0</v>
      </c>
      <c r="L18" s="42">
        <f>+' (1) Cap Res.2009-2010'!L18</f>
        <v>0</v>
      </c>
      <c r="M18" s="42">
        <f>+' (1) Cap Res.2009-2010'!M18</f>
        <v>0</v>
      </c>
      <c r="N18" s="42">
        <f>+' (1) Cap Res.2009-2010'!N18</f>
        <v>0</v>
      </c>
      <c r="O18" s="42">
        <f>+' (1) Cap Res.2009-2010'!O18</f>
        <v>0</v>
      </c>
      <c r="P18" s="42">
        <f>+' (1) Cap Res.2009-2010'!P18</f>
        <v>0</v>
      </c>
      <c r="Q18" s="42">
        <f>+' (1) Cap Res.2009-2010'!Q18</f>
        <v>0</v>
      </c>
      <c r="R18" s="42">
        <f>+' (1) Cap Res.2009-2010'!R18</f>
        <v>0</v>
      </c>
      <c r="S18" s="42">
        <f>+' (1) Cap Res.2009-2010'!S18</f>
        <v>0</v>
      </c>
      <c r="T18" s="42">
        <f>+' (1) Cap Res.2009-2010'!T18</f>
        <v>0</v>
      </c>
      <c r="U18" s="42">
        <f>+' (1) Cap Res.2009-2010'!U18</f>
        <v>0</v>
      </c>
      <c r="V18" s="42">
        <f>+' (1) Cap Res.2009-2010'!V18</f>
        <v>0</v>
      </c>
      <c r="W18" s="42">
        <f>+' (1) Cap Res.2009-2010'!W18</f>
        <v>0</v>
      </c>
      <c r="X18" s="42">
        <f>+' (1) Cap Res.2009-2010'!X18</f>
        <v>0</v>
      </c>
      <c r="Y18" s="42">
        <f>+' (1) Cap Res.2009-2010'!Y18</f>
        <v>0</v>
      </c>
      <c r="Z18" s="42">
        <f>+' (1) Cap Res.2009-2010'!Z18</f>
        <v>0</v>
      </c>
      <c r="AA18" s="42">
        <f>+' (1) Cap Res.2009-2010'!AA18</f>
        <v>0</v>
      </c>
      <c r="AB18" s="42">
        <f>+' (1) Cap Res.2009-2010'!AB18</f>
        <v>0</v>
      </c>
      <c r="AC18" s="42">
        <f>+' (1) Cap Res.2009-2010'!AC18</f>
        <v>0</v>
      </c>
      <c r="AD18" s="42">
        <f>+' (1) Cap Res.2009-2010'!AD18</f>
        <v>0</v>
      </c>
      <c r="AE18" s="42">
        <f>+' (1) Cap Res.2009-2010'!AE18</f>
        <v>0</v>
      </c>
      <c r="AF18" s="42">
        <f>+' (1) Cap Res.2009-2010'!AF18</f>
        <v>0</v>
      </c>
      <c r="AG18" s="42">
        <f>+' (1) Cap Res.2009-2010'!AG18</f>
        <v>0</v>
      </c>
      <c r="AH18" s="42">
        <f>+' (1) Cap Res.2009-2010'!AH18</f>
        <v>0</v>
      </c>
      <c r="AI18" s="42">
        <f>+' (1) Cap Res.2009-2010'!AI18</f>
        <v>0</v>
      </c>
      <c r="AJ18" s="42">
        <f>+' (1) Cap Res.2009-2010'!AJ18</f>
        <v>0</v>
      </c>
      <c r="AK18" s="42">
        <f>+' (1) Cap Res.2009-2010'!AK18</f>
        <v>0</v>
      </c>
      <c r="AL18" s="42">
        <f>+' (1) Cap Res.2009-2010'!AL18</f>
        <v>0</v>
      </c>
      <c r="AM18" s="42">
        <f>+' (1) Cap Res.2009-2010'!AM18</f>
        <v>0</v>
      </c>
      <c r="AN18" s="42">
        <f>+' (1) Cap Res.2009-2010'!AN18</f>
        <v>0</v>
      </c>
      <c r="AO18" s="42">
        <f>+' (1) Cap Res.2009-2010'!AO18</f>
        <v>0</v>
      </c>
      <c r="AP18" s="42">
        <f>+' (1) Cap Res.2009-2010'!AP18</f>
        <v>0</v>
      </c>
      <c r="AQ18" s="42">
        <f>+' (1) Cap Res.2009-2010'!AQ18</f>
        <v>0</v>
      </c>
      <c r="AR18" s="42">
        <f>+' (1) Cap Res.2009-2010'!AR18</f>
        <v>0</v>
      </c>
      <c r="AS18" s="42">
        <f>+' (1) Cap Res.2009-2010'!AS18</f>
        <v>0</v>
      </c>
      <c r="AT18" s="42">
        <f>+' (1) Cap Res.2009-2010'!AT18</f>
        <v>0</v>
      </c>
      <c r="AU18" s="42">
        <f>+' (1) Cap Res.2009-2010'!AU18</f>
        <v>0</v>
      </c>
      <c r="AV18" s="42"/>
      <c r="AW18" s="42"/>
      <c r="AX18" s="42"/>
      <c r="AY18" s="42"/>
      <c r="AZ18" s="42"/>
      <c r="BA18" s="42"/>
      <c r="BB18" s="42"/>
    </row>
    <row r="19" spans="1:54" ht="13.5" hidden="1">
      <c r="A19" s="39">
        <f>+' (1) Cap Res.2009-2010'!BF19</f>
        <v>36768</v>
      </c>
      <c r="B19" s="42">
        <f>+' (1) Cap Res.2009-2010'!B19</f>
        <v>0</v>
      </c>
      <c r="C19" s="42">
        <f>+' (1) Cap Res.2009-2010'!C19</f>
        <v>0</v>
      </c>
      <c r="D19" s="42">
        <f>+' (1) Cap Res.2009-2010'!D19</f>
        <v>0</v>
      </c>
      <c r="E19" s="42">
        <f>+' (1) Cap Res.2009-2010'!E19</f>
        <v>0</v>
      </c>
      <c r="F19" s="42">
        <f>+' (1) Cap Res.2009-2010'!F19</f>
        <v>0</v>
      </c>
      <c r="G19" s="42">
        <f>+' (1) Cap Res.2009-2010'!G19</f>
        <v>0</v>
      </c>
      <c r="H19" s="42">
        <f>+' (1) Cap Res.2009-2010'!H19</f>
        <v>0</v>
      </c>
      <c r="I19" s="42">
        <f>+' (1) Cap Res.2009-2010'!I19</f>
        <v>0</v>
      </c>
      <c r="J19" s="42">
        <f>+' (1) Cap Res.2009-2010'!J19</f>
        <v>0</v>
      </c>
      <c r="K19" s="42">
        <f>+' (1) Cap Res.2009-2010'!K19</f>
        <v>0</v>
      </c>
      <c r="L19" s="42">
        <f>+' (1) Cap Res.2009-2010'!L19</f>
        <v>0</v>
      </c>
      <c r="M19" s="42">
        <f>+' (1) Cap Res.2009-2010'!M19</f>
        <v>0</v>
      </c>
      <c r="N19" s="42">
        <f>+' (1) Cap Res.2009-2010'!N19</f>
        <v>0</v>
      </c>
      <c r="O19" s="42">
        <f>+' (1) Cap Res.2009-2010'!O19</f>
        <v>0</v>
      </c>
      <c r="P19" s="42">
        <f>+' (1) Cap Res.2009-2010'!P19</f>
        <v>0</v>
      </c>
      <c r="Q19" s="42">
        <f>+' (1) Cap Res.2009-2010'!Q19</f>
        <v>0</v>
      </c>
      <c r="R19" s="42">
        <f>+' (1) Cap Res.2009-2010'!R19</f>
        <v>0</v>
      </c>
      <c r="S19" s="42">
        <f>+' (1) Cap Res.2009-2010'!S19</f>
        <v>0</v>
      </c>
      <c r="T19" s="42">
        <f>+' (1) Cap Res.2009-2010'!T19</f>
        <v>0</v>
      </c>
      <c r="U19" s="42">
        <f>+' (1) Cap Res.2009-2010'!U19</f>
        <v>0</v>
      </c>
      <c r="V19" s="42">
        <f>+' (1) Cap Res.2009-2010'!V19</f>
        <v>0</v>
      </c>
      <c r="W19" s="42">
        <f>+' (1) Cap Res.2009-2010'!W19</f>
        <v>0</v>
      </c>
      <c r="X19" s="42">
        <f>+' (1) Cap Res.2009-2010'!X19</f>
        <v>0</v>
      </c>
      <c r="Y19" s="42">
        <f>+' (1) Cap Res.2009-2010'!Y19</f>
        <v>0</v>
      </c>
      <c r="Z19" s="42">
        <f>+' (1) Cap Res.2009-2010'!Z19</f>
        <v>0</v>
      </c>
      <c r="AA19" s="42">
        <f>+' (1) Cap Res.2009-2010'!AA19</f>
        <v>0</v>
      </c>
      <c r="AB19" s="42">
        <f>+' (1) Cap Res.2009-2010'!AB19</f>
        <v>0</v>
      </c>
      <c r="AC19" s="42">
        <f>+' (1) Cap Res.2009-2010'!AC19</f>
        <v>0</v>
      </c>
      <c r="AD19" s="42">
        <f>+' (1) Cap Res.2009-2010'!AD19</f>
        <v>0</v>
      </c>
      <c r="AE19" s="42">
        <f>+' (1) Cap Res.2009-2010'!AE19</f>
        <v>0</v>
      </c>
      <c r="AF19" s="42">
        <f>+' (1) Cap Res.2009-2010'!AF19</f>
        <v>0</v>
      </c>
      <c r="AG19" s="42">
        <f>+' (1) Cap Res.2009-2010'!AG19</f>
        <v>0</v>
      </c>
      <c r="AH19" s="42">
        <f>+' (1) Cap Res.2009-2010'!AH19</f>
        <v>0</v>
      </c>
      <c r="AI19" s="42">
        <f>+' (1) Cap Res.2009-2010'!AI19</f>
        <v>0</v>
      </c>
      <c r="AJ19" s="42">
        <f>+' (1) Cap Res.2009-2010'!AJ19</f>
        <v>0</v>
      </c>
      <c r="AK19" s="42">
        <f>+' (1) Cap Res.2009-2010'!AK19</f>
        <v>0</v>
      </c>
      <c r="AL19" s="42">
        <f>+' (1) Cap Res.2009-2010'!AL19</f>
        <v>0</v>
      </c>
      <c r="AM19" s="42">
        <f>+' (1) Cap Res.2009-2010'!AM19</f>
        <v>0</v>
      </c>
      <c r="AN19" s="42">
        <f>+' (1) Cap Res.2009-2010'!AN19</f>
        <v>0</v>
      </c>
      <c r="AO19" s="42">
        <f>+' (1) Cap Res.2009-2010'!AO19</f>
        <v>0</v>
      </c>
      <c r="AP19" s="42">
        <f>+' (1) Cap Res.2009-2010'!AP19</f>
        <v>0</v>
      </c>
      <c r="AQ19" s="42">
        <f>+' (1) Cap Res.2009-2010'!AQ19</f>
        <v>0</v>
      </c>
      <c r="AR19" s="42">
        <f>+' (1) Cap Res.2009-2010'!AR19</f>
        <v>0</v>
      </c>
      <c r="AS19" s="42">
        <f>+' (1) Cap Res.2009-2010'!AS19</f>
        <v>0</v>
      </c>
      <c r="AT19" s="42">
        <f>+' (1) Cap Res.2009-2010'!AT19</f>
        <v>0</v>
      </c>
      <c r="AU19" s="42">
        <f>+' (1) Cap Res.2009-2010'!AU19</f>
        <v>0</v>
      </c>
      <c r="AV19" s="42"/>
      <c r="AW19" s="42"/>
      <c r="AX19" s="42"/>
      <c r="AY19" s="42"/>
      <c r="AZ19" s="42"/>
      <c r="BA19" s="42"/>
      <c r="BB19" s="42"/>
    </row>
    <row r="20" spans="1:54" ht="13.5" hidden="1">
      <c r="A20" s="39">
        <f>+' (1) Cap Res.2009-2010'!BF20</f>
        <v>36776</v>
      </c>
      <c r="B20" s="42">
        <f>+' (1) Cap Res.2009-2010'!B20</f>
        <v>0</v>
      </c>
      <c r="C20" s="42">
        <f>+' (1) Cap Res.2009-2010'!C20</f>
        <v>0</v>
      </c>
      <c r="D20" s="42">
        <f>+' (1) Cap Res.2009-2010'!D20</f>
        <v>0</v>
      </c>
      <c r="E20" s="42">
        <f>+' (1) Cap Res.2009-2010'!E20</f>
        <v>0</v>
      </c>
      <c r="F20" s="42">
        <f>+' (1) Cap Res.2009-2010'!F20</f>
        <v>0</v>
      </c>
      <c r="G20" s="42">
        <f>+' (1) Cap Res.2009-2010'!G20</f>
        <v>0</v>
      </c>
      <c r="H20" s="42">
        <f>+' (1) Cap Res.2009-2010'!H20</f>
        <v>0</v>
      </c>
      <c r="I20" s="42">
        <f>+' (1) Cap Res.2009-2010'!I20</f>
        <v>0</v>
      </c>
      <c r="J20" s="42">
        <f>+' (1) Cap Res.2009-2010'!J20</f>
        <v>0</v>
      </c>
      <c r="K20" s="42">
        <f>+' (1) Cap Res.2009-2010'!K20</f>
        <v>0</v>
      </c>
      <c r="L20" s="42">
        <f>+' (1) Cap Res.2009-2010'!L20</f>
        <v>0</v>
      </c>
      <c r="M20" s="42">
        <f>+' (1) Cap Res.2009-2010'!M20</f>
        <v>0</v>
      </c>
      <c r="N20" s="42">
        <f>+' (1) Cap Res.2009-2010'!N20</f>
        <v>0</v>
      </c>
      <c r="O20" s="42">
        <f>+' (1) Cap Res.2009-2010'!O20</f>
        <v>0</v>
      </c>
      <c r="P20" s="42">
        <f>+' (1) Cap Res.2009-2010'!P20</f>
        <v>0</v>
      </c>
      <c r="Q20" s="42">
        <f>+' (1) Cap Res.2009-2010'!Q20</f>
        <v>0</v>
      </c>
      <c r="R20" s="42">
        <f>+' (1) Cap Res.2009-2010'!R20</f>
        <v>0</v>
      </c>
      <c r="S20" s="42">
        <f>+' (1) Cap Res.2009-2010'!S20</f>
        <v>0</v>
      </c>
      <c r="T20" s="42">
        <f>+' (1) Cap Res.2009-2010'!T20</f>
        <v>0</v>
      </c>
      <c r="U20" s="42">
        <f>+' (1) Cap Res.2009-2010'!U20</f>
        <v>0</v>
      </c>
      <c r="V20" s="42">
        <f>+' (1) Cap Res.2009-2010'!V20</f>
        <v>0</v>
      </c>
      <c r="W20" s="42">
        <f>+' (1) Cap Res.2009-2010'!W20</f>
        <v>0</v>
      </c>
      <c r="X20" s="42">
        <f>+' (1) Cap Res.2009-2010'!X20</f>
        <v>0</v>
      </c>
      <c r="Y20" s="42">
        <f>+' (1) Cap Res.2009-2010'!Y20</f>
        <v>0</v>
      </c>
      <c r="Z20" s="42">
        <f>+' (1) Cap Res.2009-2010'!Z20</f>
        <v>0</v>
      </c>
      <c r="AA20" s="42">
        <f>+' (1) Cap Res.2009-2010'!AA20</f>
        <v>0</v>
      </c>
      <c r="AB20" s="42">
        <f>+' (1) Cap Res.2009-2010'!AB20</f>
        <v>0</v>
      </c>
      <c r="AC20" s="42">
        <f>+' (1) Cap Res.2009-2010'!AC20</f>
        <v>0</v>
      </c>
      <c r="AD20" s="42">
        <f>+' (1) Cap Res.2009-2010'!AD20</f>
        <v>0</v>
      </c>
      <c r="AE20" s="42">
        <f>+' (1) Cap Res.2009-2010'!AE20</f>
        <v>0</v>
      </c>
      <c r="AF20" s="42">
        <f>+' (1) Cap Res.2009-2010'!AF20</f>
        <v>0</v>
      </c>
      <c r="AG20" s="42">
        <f>+' (1) Cap Res.2009-2010'!AG20</f>
        <v>0</v>
      </c>
      <c r="AH20" s="42">
        <f>+' (1) Cap Res.2009-2010'!AH20</f>
        <v>0</v>
      </c>
      <c r="AI20" s="42">
        <f>+' (1) Cap Res.2009-2010'!AI20</f>
        <v>0</v>
      </c>
      <c r="AJ20" s="42">
        <f>+' (1) Cap Res.2009-2010'!AJ20</f>
        <v>0</v>
      </c>
      <c r="AK20" s="42">
        <f>+' (1) Cap Res.2009-2010'!AK20</f>
        <v>0</v>
      </c>
      <c r="AL20" s="42">
        <f>+' (1) Cap Res.2009-2010'!AL20</f>
        <v>0</v>
      </c>
      <c r="AM20" s="42">
        <f>+' (1) Cap Res.2009-2010'!AM20</f>
        <v>0</v>
      </c>
      <c r="AN20" s="42">
        <f>+' (1) Cap Res.2009-2010'!AN20</f>
        <v>0</v>
      </c>
      <c r="AO20" s="42">
        <f>+' (1) Cap Res.2009-2010'!AO20</f>
        <v>0</v>
      </c>
      <c r="AP20" s="42">
        <f>+' (1) Cap Res.2009-2010'!AP20</f>
        <v>0</v>
      </c>
      <c r="AQ20" s="42">
        <f>+' (1) Cap Res.2009-2010'!AQ20</f>
        <v>0</v>
      </c>
      <c r="AR20" s="42">
        <f>+' (1) Cap Res.2009-2010'!AR20</f>
        <v>0</v>
      </c>
      <c r="AS20" s="42">
        <f>+' (1) Cap Res.2009-2010'!AS20</f>
        <v>0</v>
      </c>
      <c r="AT20" s="42">
        <f>+' (1) Cap Res.2009-2010'!AT20</f>
        <v>0</v>
      </c>
      <c r="AU20" s="42">
        <f>+' (1) Cap Res.2009-2010'!AU20</f>
        <v>0</v>
      </c>
      <c r="AV20" s="42"/>
      <c r="AW20" s="42"/>
      <c r="AX20" s="42"/>
      <c r="AY20" s="42"/>
      <c r="AZ20" s="42"/>
      <c r="BA20" s="42"/>
      <c r="BB20" s="42"/>
    </row>
    <row r="21" spans="1:54" ht="13.5" hidden="1">
      <c r="A21" s="39">
        <f>+' (1) Cap Res.2009-2010'!BF21</f>
        <v>36792</v>
      </c>
      <c r="B21" s="42">
        <f>+' (1) Cap Res.2009-2010'!B21</f>
        <v>0</v>
      </c>
      <c r="C21" s="42">
        <f>+' (1) Cap Res.2009-2010'!C21</f>
        <v>0</v>
      </c>
      <c r="D21" s="42">
        <f>+' (1) Cap Res.2009-2010'!D21</f>
        <v>0</v>
      </c>
      <c r="E21" s="42">
        <f>+' (1) Cap Res.2009-2010'!E21</f>
        <v>0</v>
      </c>
      <c r="F21" s="42">
        <f>+' (1) Cap Res.2009-2010'!F21</f>
        <v>0</v>
      </c>
      <c r="G21" s="42">
        <f>+' (1) Cap Res.2009-2010'!G21</f>
        <v>0</v>
      </c>
      <c r="H21" s="42">
        <f>+' (1) Cap Res.2009-2010'!H21</f>
        <v>0</v>
      </c>
      <c r="I21" s="42">
        <f>+' (1) Cap Res.2009-2010'!I21</f>
        <v>0</v>
      </c>
      <c r="J21" s="42">
        <f>+' (1) Cap Res.2009-2010'!J21</f>
        <v>0</v>
      </c>
      <c r="K21" s="42">
        <f>+' (1) Cap Res.2009-2010'!K21</f>
        <v>0</v>
      </c>
      <c r="L21" s="42">
        <f>+' (1) Cap Res.2009-2010'!L21</f>
        <v>0</v>
      </c>
      <c r="M21" s="42">
        <f>+' (1) Cap Res.2009-2010'!M21</f>
        <v>0</v>
      </c>
      <c r="N21" s="42">
        <f>+' (1) Cap Res.2009-2010'!N21</f>
        <v>0</v>
      </c>
      <c r="O21" s="42">
        <f>+' (1) Cap Res.2009-2010'!O21</f>
        <v>0</v>
      </c>
      <c r="P21" s="42">
        <f>+' (1) Cap Res.2009-2010'!P21</f>
        <v>0</v>
      </c>
      <c r="Q21" s="42">
        <f>+' (1) Cap Res.2009-2010'!Q21</f>
        <v>0</v>
      </c>
      <c r="R21" s="42">
        <f>+' (1) Cap Res.2009-2010'!R21</f>
        <v>0</v>
      </c>
      <c r="S21" s="42">
        <f>+' (1) Cap Res.2009-2010'!S21</f>
        <v>0</v>
      </c>
      <c r="T21" s="42">
        <f>+' (1) Cap Res.2009-2010'!T21</f>
        <v>0</v>
      </c>
      <c r="U21" s="42">
        <f>+' (1) Cap Res.2009-2010'!U21</f>
        <v>0</v>
      </c>
      <c r="V21" s="42">
        <f>+' (1) Cap Res.2009-2010'!V21</f>
        <v>0</v>
      </c>
      <c r="W21" s="42">
        <f>+' (1) Cap Res.2009-2010'!W21</f>
        <v>0</v>
      </c>
      <c r="X21" s="42">
        <f>+' (1) Cap Res.2009-2010'!X21</f>
        <v>0</v>
      </c>
      <c r="Y21" s="42">
        <f>+' (1) Cap Res.2009-2010'!Y21</f>
        <v>0</v>
      </c>
      <c r="Z21" s="42">
        <f>+' (1) Cap Res.2009-2010'!Z21</f>
        <v>0</v>
      </c>
      <c r="AA21" s="42">
        <f>+' (1) Cap Res.2009-2010'!AA21</f>
        <v>0</v>
      </c>
      <c r="AB21" s="42">
        <f>+' (1) Cap Res.2009-2010'!AB21</f>
        <v>0</v>
      </c>
      <c r="AC21" s="42">
        <f>+' (1) Cap Res.2009-2010'!AC21</f>
        <v>0</v>
      </c>
      <c r="AD21" s="42">
        <f>+' (1) Cap Res.2009-2010'!AD21</f>
        <v>0</v>
      </c>
      <c r="AE21" s="42">
        <f>+' (1) Cap Res.2009-2010'!AE21</f>
        <v>0</v>
      </c>
      <c r="AF21" s="42">
        <f>+' (1) Cap Res.2009-2010'!AF21</f>
        <v>0</v>
      </c>
      <c r="AG21" s="42">
        <f>+' (1) Cap Res.2009-2010'!AG21</f>
        <v>0</v>
      </c>
      <c r="AH21" s="42">
        <f>+' (1) Cap Res.2009-2010'!AH21</f>
        <v>0</v>
      </c>
      <c r="AI21" s="42">
        <f>+' (1) Cap Res.2009-2010'!AI21</f>
        <v>0</v>
      </c>
      <c r="AJ21" s="42">
        <f>+' (1) Cap Res.2009-2010'!AJ21</f>
        <v>0</v>
      </c>
      <c r="AK21" s="42">
        <f>+' (1) Cap Res.2009-2010'!AK21</f>
        <v>0</v>
      </c>
      <c r="AL21" s="42">
        <f>+' (1) Cap Res.2009-2010'!AL21</f>
        <v>0</v>
      </c>
      <c r="AM21" s="42">
        <f>+' (1) Cap Res.2009-2010'!AM21</f>
        <v>0</v>
      </c>
      <c r="AN21" s="42">
        <f>+' (1) Cap Res.2009-2010'!AN21</f>
        <v>0</v>
      </c>
      <c r="AO21" s="42">
        <f>+' (1) Cap Res.2009-2010'!AO21</f>
        <v>0</v>
      </c>
      <c r="AP21" s="42">
        <f>+' (1) Cap Res.2009-2010'!AP21</f>
        <v>0</v>
      </c>
      <c r="AQ21" s="42">
        <f>+' (1) Cap Res.2009-2010'!AQ21</f>
        <v>0</v>
      </c>
      <c r="AR21" s="42">
        <f>+' (1) Cap Res.2009-2010'!AR21</f>
        <v>0</v>
      </c>
      <c r="AS21" s="42">
        <f>+' (1) Cap Res.2009-2010'!AS21</f>
        <v>0</v>
      </c>
      <c r="AT21" s="42">
        <f>+' (1) Cap Res.2009-2010'!AT21</f>
        <v>0</v>
      </c>
      <c r="AU21" s="42">
        <f>+' (1) Cap Res.2009-2010'!AU21</f>
        <v>0</v>
      </c>
      <c r="AV21" s="42"/>
      <c r="AW21" s="42"/>
      <c r="AX21" s="42"/>
      <c r="AY21" s="42"/>
      <c r="AZ21" s="42"/>
      <c r="BA21" s="42"/>
      <c r="BB21" s="42"/>
    </row>
    <row r="22" spans="1:54" ht="13.5" hidden="1">
      <c r="A22" s="39">
        <f>+' (1) Cap Res.2009-2010'!BF22</f>
        <v>36792</v>
      </c>
      <c r="B22" s="42">
        <f>+' (1) Cap Res.2009-2010'!B22</f>
        <v>0</v>
      </c>
      <c r="C22" s="42">
        <f>+' (1) Cap Res.2009-2010'!C22</f>
        <v>0</v>
      </c>
      <c r="D22" s="42">
        <f>+' (1) Cap Res.2009-2010'!D22</f>
        <v>0</v>
      </c>
      <c r="E22" s="42">
        <f>+' (1) Cap Res.2009-2010'!E22</f>
        <v>-261000</v>
      </c>
      <c r="F22" s="42">
        <f>+' (1) Cap Res.2009-2010'!F22</f>
        <v>0</v>
      </c>
      <c r="G22" s="42">
        <f>+' (1) Cap Res.2009-2010'!G22</f>
        <v>0</v>
      </c>
      <c r="H22" s="42">
        <f>+' (1) Cap Res.2009-2010'!H22</f>
        <v>0</v>
      </c>
      <c r="I22" s="42">
        <f>+' (1) Cap Res.2009-2010'!I22</f>
        <v>0</v>
      </c>
      <c r="J22" s="42">
        <f>+' (1) Cap Res.2009-2010'!J22</f>
        <v>0</v>
      </c>
      <c r="K22" s="42">
        <f>+' (1) Cap Res.2009-2010'!K22</f>
        <v>0</v>
      </c>
      <c r="L22" s="42">
        <f>+' (1) Cap Res.2009-2010'!L22</f>
        <v>0</v>
      </c>
      <c r="M22" s="42">
        <f>+' (1) Cap Res.2009-2010'!M22</f>
        <v>0</v>
      </c>
      <c r="N22" s="42">
        <f>+' (1) Cap Res.2009-2010'!N22</f>
        <v>0</v>
      </c>
      <c r="O22" s="42">
        <f>+' (1) Cap Res.2009-2010'!O22</f>
        <v>0</v>
      </c>
      <c r="P22" s="42">
        <f>+' (1) Cap Res.2009-2010'!P22</f>
        <v>0</v>
      </c>
      <c r="Q22" s="42">
        <f>+' (1) Cap Res.2009-2010'!Q22</f>
        <v>0</v>
      </c>
      <c r="R22" s="42">
        <f>+' (1) Cap Res.2009-2010'!R22</f>
        <v>0</v>
      </c>
      <c r="S22" s="42">
        <f>+' (1) Cap Res.2009-2010'!S22</f>
        <v>0</v>
      </c>
      <c r="T22" s="42">
        <f>+' (1) Cap Res.2009-2010'!T22</f>
        <v>0</v>
      </c>
      <c r="U22" s="42">
        <f>+' (1) Cap Res.2009-2010'!U22</f>
        <v>0</v>
      </c>
      <c r="V22" s="42">
        <f>+' (1) Cap Res.2009-2010'!V22</f>
        <v>0</v>
      </c>
      <c r="W22" s="42">
        <f>+' (1) Cap Res.2009-2010'!W22</f>
        <v>0</v>
      </c>
      <c r="X22" s="42">
        <f>+' (1) Cap Res.2009-2010'!X22</f>
        <v>0</v>
      </c>
      <c r="Y22" s="42">
        <f>+' (1) Cap Res.2009-2010'!Y22</f>
        <v>0</v>
      </c>
      <c r="Z22" s="42">
        <f>+' (1) Cap Res.2009-2010'!Z22</f>
        <v>0</v>
      </c>
      <c r="AA22" s="42">
        <f>+' (1) Cap Res.2009-2010'!AA22</f>
        <v>0</v>
      </c>
      <c r="AB22" s="42">
        <f>+' (1) Cap Res.2009-2010'!AB22</f>
        <v>0</v>
      </c>
      <c r="AC22" s="42">
        <f>+' (1) Cap Res.2009-2010'!AC22</f>
        <v>0</v>
      </c>
      <c r="AD22" s="42">
        <f>+' (1) Cap Res.2009-2010'!AD22</f>
        <v>0</v>
      </c>
      <c r="AE22" s="42">
        <f>+' (1) Cap Res.2009-2010'!AE22</f>
        <v>0</v>
      </c>
      <c r="AF22" s="42">
        <f>+' (1) Cap Res.2009-2010'!AF22</f>
        <v>0</v>
      </c>
      <c r="AG22" s="42">
        <f>+' (1) Cap Res.2009-2010'!AG22</f>
        <v>0</v>
      </c>
      <c r="AH22" s="42">
        <f>+' (1) Cap Res.2009-2010'!AH22</f>
        <v>0</v>
      </c>
      <c r="AI22" s="42">
        <f>+' (1) Cap Res.2009-2010'!AI22</f>
        <v>0</v>
      </c>
      <c r="AJ22" s="42">
        <f>+' (1) Cap Res.2009-2010'!AJ22</f>
        <v>0</v>
      </c>
      <c r="AK22" s="42">
        <f>+' (1) Cap Res.2009-2010'!AK22</f>
        <v>0</v>
      </c>
      <c r="AL22" s="42">
        <f>+' (1) Cap Res.2009-2010'!AL22</f>
        <v>0</v>
      </c>
      <c r="AM22" s="42">
        <f>+' (1) Cap Res.2009-2010'!AM22</f>
        <v>0</v>
      </c>
      <c r="AN22" s="42">
        <f>+' (1) Cap Res.2009-2010'!AN22</f>
        <v>0</v>
      </c>
      <c r="AO22" s="42">
        <f>+' (1) Cap Res.2009-2010'!AO22</f>
        <v>0</v>
      </c>
      <c r="AP22" s="42">
        <f>+' (1) Cap Res.2009-2010'!AP22</f>
        <v>0</v>
      </c>
      <c r="AQ22" s="42">
        <f>+' (1) Cap Res.2009-2010'!AQ22</f>
        <v>0</v>
      </c>
      <c r="AR22" s="42">
        <f>+' (1) Cap Res.2009-2010'!AR22</f>
        <v>0</v>
      </c>
      <c r="AS22" s="42">
        <f>+' (1) Cap Res.2009-2010'!AS22</f>
        <v>0</v>
      </c>
      <c r="AT22" s="42">
        <f>+' (1) Cap Res.2009-2010'!AT22</f>
        <v>0</v>
      </c>
      <c r="AU22" s="42">
        <f>+' (1) Cap Res.2009-2010'!AU22</f>
        <v>0</v>
      </c>
      <c r="AV22" s="42"/>
      <c r="AW22" s="42"/>
      <c r="AX22" s="42"/>
      <c r="AY22" s="42"/>
      <c r="AZ22" s="42"/>
      <c r="BA22" s="42"/>
      <c r="BB22" s="42"/>
    </row>
    <row r="23" spans="1:54" ht="13.5" hidden="1">
      <c r="A23" s="39">
        <f>+' (1) Cap Res.2009-2010'!BF23</f>
        <v>36798</v>
      </c>
      <c r="B23" s="42">
        <f>+' (1) Cap Res.2009-2010'!B23</f>
        <v>0</v>
      </c>
      <c r="C23" s="42">
        <f>+' (1) Cap Res.2009-2010'!C23</f>
        <v>0</v>
      </c>
      <c r="D23" s="42">
        <f>+' (1) Cap Res.2009-2010'!D23</f>
        <v>0</v>
      </c>
      <c r="E23" s="42">
        <f>+' (1) Cap Res.2009-2010'!E23</f>
        <v>0</v>
      </c>
      <c r="F23" s="42">
        <f>+' (1) Cap Res.2009-2010'!F23</f>
        <v>0</v>
      </c>
      <c r="G23" s="42">
        <f>+' (1) Cap Res.2009-2010'!G23</f>
        <v>0</v>
      </c>
      <c r="H23" s="42">
        <f>+' (1) Cap Res.2009-2010'!H23</f>
        <v>0</v>
      </c>
      <c r="I23" s="42">
        <f>+' (1) Cap Res.2009-2010'!I23</f>
        <v>0</v>
      </c>
      <c r="J23" s="42">
        <f>+' (1) Cap Res.2009-2010'!J23</f>
        <v>0</v>
      </c>
      <c r="K23" s="42">
        <f>+' (1) Cap Res.2009-2010'!K23</f>
        <v>0</v>
      </c>
      <c r="L23" s="42">
        <f>+' (1) Cap Res.2009-2010'!L23</f>
        <v>0</v>
      </c>
      <c r="M23" s="42">
        <f>+' (1) Cap Res.2009-2010'!M23</f>
        <v>0</v>
      </c>
      <c r="N23" s="42">
        <f>+' (1) Cap Res.2009-2010'!N23</f>
        <v>0</v>
      </c>
      <c r="O23" s="42">
        <f>+' (1) Cap Res.2009-2010'!O23</f>
        <v>0</v>
      </c>
      <c r="P23" s="42">
        <f>+' (1) Cap Res.2009-2010'!P23</f>
        <v>0</v>
      </c>
      <c r="Q23" s="42">
        <f>+' (1) Cap Res.2009-2010'!Q23</f>
        <v>0</v>
      </c>
      <c r="R23" s="42">
        <f>+' (1) Cap Res.2009-2010'!R23</f>
        <v>0</v>
      </c>
      <c r="S23" s="42">
        <f>+' (1) Cap Res.2009-2010'!S23</f>
        <v>0</v>
      </c>
      <c r="T23" s="42">
        <f>+' (1) Cap Res.2009-2010'!T23</f>
        <v>0</v>
      </c>
      <c r="U23" s="42">
        <f>+' (1) Cap Res.2009-2010'!U23</f>
        <v>0</v>
      </c>
      <c r="V23" s="42">
        <f>+' (1) Cap Res.2009-2010'!V23</f>
        <v>0</v>
      </c>
      <c r="W23" s="42">
        <f>+' (1) Cap Res.2009-2010'!W23</f>
        <v>0</v>
      </c>
      <c r="X23" s="42">
        <f>+' (1) Cap Res.2009-2010'!X23</f>
        <v>0</v>
      </c>
      <c r="Y23" s="42">
        <f>+' (1) Cap Res.2009-2010'!Y23</f>
        <v>0</v>
      </c>
      <c r="Z23" s="42">
        <f>+' (1) Cap Res.2009-2010'!Z23</f>
        <v>0</v>
      </c>
      <c r="AA23" s="42">
        <f>+' (1) Cap Res.2009-2010'!AA23</f>
        <v>0</v>
      </c>
      <c r="AB23" s="42">
        <f>+' (1) Cap Res.2009-2010'!AB23</f>
        <v>0</v>
      </c>
      <c r="AC23" s="42">
        <f>+' (1) Cap Res.2009-2010'!AC23</f>
        <v>0</v>
      </c>
      <c r="AD23" s="42">
        <f>+' (1) Cap Res.2009-2010'!AD23</f>
        <v>0</v>
      </c>
      <c r="AE23" s="42">
        <f>+' (1) Cap Res.2009-2010'!AE23</f>
        <v>0</v>
      </c>
      <c r="AF23" s="42">
        <f>+' (1) Cap Res.2009-2010'!AF23</f>
        <v>0</v>
      </c>
      <c r="AG23" s="42">
        <f>+' (1) Cap Res.2009-2010'!AG23</f>
        <v>0</v>
      </c>
      <c r="AH23" s="42">
        <f>+' (1) Cap Res.2009-2010'!AH23</f>
        <v>0</v>
      </c>
      <c r="AI23" s="42">
        <f>+' (1) Cap Res.2009-2010'!AI23</f>
        <v>0</v>
      </c>
      <c r="AJ23" s="42">
        <f>+' (1) Cap Res.2009-2010'!AJ23</f>
        <v>0</v>
      </c>
      <c r="AK23" s="42">
        <f>+' (1) Cap Res.2009-2010'!AK23</f>
        <v>0</v>
      </c>
      <c r="AL23" s="42">
        <f>+' (1) Cap Res.2009-2010'!AL23</f>
        <v>0</v>
      </c>
      <c r="AM23" s="42">
        <f>+' (1) Cap Res.2009-2010'!AM23</f>
        <v>0</v>
      </c>
      <c r="AN23" s="42">
        <f>+' (1) Cap Res.2009-2010'!AN23</f>
        <v>0</v>
      </c>
      <c r="AO23" s="42">
        <f>+' (1) Cap Res.2009-2010'!AO23</f>
        <v>0</v>
      </c>
      <c r="AP23" s="42">
        <f>+' (1) Cap Res.2009-2010'!AP23</f>
        <v>0</v>
      </c>
      <c r="AQ23" s="42">
        <f>+' (1) Cap Res.2009-2010'!AQ23</f>
        <v>0</v>
      </c>
      <c r="AR23" s="42">
        <f>+' (1) Cap Res.2009-2010'!AR23</f>
        <v>0</v>
      </c>
      <c r="AS23" s="42">
        <f>+' (1) Cap Res.2009-2010'!AS23</f>
        <v>0</v>
      </c>
      <c r="AT23" s="42">
        <f>+' (1) Cap Res.2009-2010'!AT23</f>
        <v>0</v>
      </c>
      <c r="AU23" s="42">
        <f>+' (1) Cap Res.2009-2010'!AU23</f>
        <v>0</v>
      </c>
      <c r="AV23" s="42"/>
      <c r="AW23" s="42"/>
      <c r="AX23" s="42"/>
      <c r="AY23" s="42"/>
      <c r="AZ23" s="42"/>
      <c r="BA23" s="42"/>
      <c r="BB23" s="42"/>
    </row>
    <row r="24" spans="1:54" ht="13.5" hidden="1">
      <c r="A24" s="39">
        <f>+' (1) Cap Res.2009-2010'!BF24</f>
        <v>36824</v>
      </c>
      <c r="B24" s="42">
        <f>+' (1) Cap Res.2009-2010'!B24</f>
        <v>0</v>
      </c>
      <c r="C24" s="42">
        <f>+' (1) Cap Res.2009-2010'!C24</f>
        <v>0</v>
      </c>
      <c r="D24" s="42">
        <f>+' (1) Cap Res.2009-2010'!D24</f>
        <v>0</v>
      </c>
      <c r="E24" s="42">
        <f>+' (1) Cap Res.2009-2010'!E24</f>
        <v>0</v>
      </c>
      <c r="F24" s="42">
        <f>+' (1) Cap Res.2009-2010'!F24</f>
        <v>0</v>
      </c>
      <c r="G24" s="42">
        <f>+' (1) Cap Res.2009-2010'!G24</f>
        <v>0</v>
      </c>
      <c r="H24" s="42">
        <f>+' (1) Cap Res.2009-2010'!H24</f>
        <v>0</v>
      </c>
      <c r="I24" s="42">
        <f>+' (1) Cap Res.2009-2010'!I24</f>
        <v>0</v>
      </c>
      <c r="J24" s="42">
        <f>+' (1) Cap Res.2009-2010'!J24</f>
        <v>0</v>
      </c>
      <c r="K24" s="42">
        <f>+' (1) Cap Res.2009-2010'!K24</f>
        <v>0</v>
      </c>
      <c r="L24" s="42">
        <f>+' (1) Cap Res.2009-2010'!L24</f>
        <v>0</v>
      </c>
      <c r="M24" s="42">
        <f>+' (1) Cap Res.2009-2010'!M24</f>
        <v>0</v>
      </c>
      <c r="N24" s="42">
        <f>+' (1) Cap Res.2009-2010'!N24</f>
        <v>0</v>
      </c>
      <c r="O24" s="42">
        <f>+' (1) Cap Res.2009-2010'!O24</f>
        <v>0</v>
      </c>
      <c r="P24" s="42">
        <f>+' (1) Cap Res.2009-2010'!P24</f>
        <v>0</v>
      </c>
      <c r="Q24" s="42">
        <f>+' (1) Cap Res.2009-2010'!Q24</f>
        <v>0</v>
      </c>
      <c r="R24" s="42">
        <f>+' (1) Cap Res.2009-2010'!R24</f>
        <v>0</v>
      </c>
      <c r="S24" s="42">
        <f>+' (1) Cap Res.2009-2010'!S24</f>
        <v>0</v>
      </c>
      <c r="T24" s="42">
        <f>+' (1) Cap Res.2009-2010'!T24</f>
        <v>0</v>
      </c>
      <c r="U24" s="42">
        <f>+' (1) Cap Res.2009-2010'!U24</f>
        <v>0</v>
      </c>
      <c r="V24" s="42">
        <f>+' (1) Cap Res.2009-2010'!V24</f>
        <v>0</v>
      </c>
      <c r="W24" s="42">
        <f>+' (1) Cap Res.2009-2010'!W24</f>
        <v>0</v>
      </c>
      <c r="X24" s="42">
        <f>+' (1) Cap Res.2009-2010'!X24</f>
        <v>0</v>
      </c>
      <c r="Y24" s="42">
        <f>+' (1) Cap Res.2009-2010'!Y24</f>
        <v>0</v>
      </c>
      <c r="Z24" s="42">
        <f>+' (1) Cap Res.2009-2010'!Z24</f>
        <v>0</v>
      </c>
      <c r="AA24" s="42">
        <f>+' (1) Cap Res.2009-2010'!AA24</f>
        <v>0</v>
      </c>
      <c r="AB24" s="42">
        <f>+' (1) Cap Res.2009-2010'!AB24</f>
        <v>0</v>
      </c>
      <c r="AC24" s="42">
        <f>+' (1) Cap Res.2009-2010'!AC24</f>
        <v>0</v>
      </c>
      <c r="AD24" s="42">
        <f>+' (1) Cap Res.2009-2010'!AD24</f>
        <v>0</v>
      </c>
      <c r="AE24" s="42">
        <f>+' (1) Cap Res.2009-2010'!AE24</f>
        <v>0</v>
      </c>
      <c r="AF24" s="42">
        <f>+' (1) Cap Res.2009-2010'!AF24</f>
        <v>0</v>
      </c>
      <c r="AG24" s="42">
        <f>+' (1) Cap Res.2009-2010'!AG24</f>
        <v>0</v>
      </c>
      <c r="AH24" s="42">
        <f>+' (1) Cap Res.2009-2010'!AH24</f>
        <v>0</v>
      </c>
      <c r="AI24" s="42">
        <f>+' (1) Cap Res.2009-2010'!AI24</f>
        <v>0</v>
      </c>
      <c r="AJ24" s="42">
        <f>+' (1) Cap Res.2009-2010'!AJ24</f>
        <v>0</v>
      </c>
      <c r="AK24" s="42">
        <f>+' (1) Cap Res.2009-2010'!AK24</f>
        <v>0</v>
      </c>
      <c r="AL24" s="42">
        <f>+' (1) Cap Res.2009-2010'!AL24</f>
        <v>0</v>
      </c>
      <c r="AM24" s="42">
        <f>+' (1) Cap Res.2009-2010'!AM24</f>
        <v>0</v>
      </c>
      <c r="AN24" s="42">
        <f>+' (1) Cap Res.2009-2010'!AN24</f>
        <v>0</v>
      </c>
      <c r="AO24" s="42">
        <f>+' (1) Cap Res.2009-2010'!AO24</f>
        <v>0</v>
      </c>
      <c r="AP24" s="42">
        <f>+' (1) Cap Res.2009-2010'!AP24</f>
        <v>0</v>
      </c>
      <c r="AQ24" s="42">
        <f>+' (1) Cap Res.2009-2010'!AQ24</f>
        <v>0</v>
      </c>
      <c r="AR24" s="42">
        <f>+' (1) Cap Res.2009-2010'!AR24</f>
        <v>0</v>
      </c>
      <c r="AS24" s="42">
        <f>+' (1) Cap Res.2009-2010'!AS24</f>
        <v>0</v>
      </c>
      <c r="AT24" s="42">
        <f>+' (1) Cap Res.2009-2010'!AT24</f>
        <v>0</v>
      </c>
      <c r="AU24" s="42">
        <f>+' (1) Cap Res.2009-2010'!AU24</f>
        <v>0</v>
      </c>
      <c r="AV24" s="42"/>
      <c r="AW24" s="42"/>
      <c r="AX24" s="42"/>
      <c r="AY24" s="42"/>
      <c r="AZ24" s="42"/>
      <c r="BA24" s="42"/>
      <c r="BB24" s="42"/>
    </row>
    <row r="25" spans="1:54" ht="13.5" hidden="1">
      <c r="A25" s="39">
        <f>+' (1) Cap Res.2009-2010'!BF25</f>
        <v>36824</v>
      </c>
      <c r="B25" s="42">
        <f>+' (1) Cap Res.2009-2010'!B25</f>
        <v>0</v>
      </c>
      <c r="C25" s="42">
        <f>+' (1) Cap Res.2009-2010'!C25</f>
        <v>0</v>
      </c>
      <c r="D25" s="42">
        <f>+' (1) Cap Res.2009-2010'!D25</f>
        <v>0</v>
      </c>
      <c r="E25" s="42">
        <f>+' (1) Cap Res.2009-2010'!E25</f>
        <v>0</v>
      </c>
      <c r="F25" s="42">
        <f>+' (1) Cap Res.2009-2010'!F25</f>
        <v>0</v>
      </c>
      <c r="G25" s="42">
        <f>+' (1) Cap Res.2009-2010'!G25</f>
        <v>0</v>
      </c>
      <c r="H25" s="42">
        <f>+' (1) Cap Res.2009-2010'!H25</f>
        <v>0</v>
      </c>
      <c r="I25" s="42">
        <f>+' (1) Cap Res.2009-2010'!I25</f>
        <v>0</v>
      </c>
      <c r="J25" s="42">
        <f>+' (1) Cap Res.2009-2010'!J25</f>
        <v>0</v>
      </c>
      <c r="K25" s="42">
        <f>+' (1) Cap Res.2009-2010'!K25</f>
        <v>0</v>
      </c>
      <c r="L25" s="42">
        <f>+' (1) Cap Res.2009-2010'!L25</f>
        <v>0</v>
      </c>
      <c r="M25" s="42">
        <f>+' (1) Cap Res.2009-2010'!M25</f>
        <v>0</v>
      </c>
      <c r="N25" s="42">
        <f>+' (1) Cap Res.2009-2010'!N25</f>
        <v>0</v>
      </c>
      <c r="O25" s="42">
        <f>+' (1) Cap Res.2009-2010'!O25</f>
        <v>0</v>
      </c>
      <c r="P25" s="42">
        <f>+' (1) Cap Res.2009-2010'!P25</f>
        <v>0</v>
      </c>
      <c r="Q25" s="42">
        <f>+' (1) Cap Res.2009-2010'!Q25</f>
        <v>0</v>
      </c>
      <c r="R25" s="42">
        <f>+' (1) Cap Res.2009-2010'!R25</f>
        <v>0</v>
      </c>
      <c r="S25" s="42">
        <f>+' (1) Cap Res.2009-2010'!S25</f>
        <v>0</v>
      </c>
      <c r="T25" s="42">
        <f>+' (1) Cap Res.2009-2010'!T25</f>
        <v>0</v>
      </c>
      <c r="U25" s="42">
        <f>+' (1) Cap Res.2009-2010'!U25</f>
        <v>0</v>
      </c>
      <c r="V25" s="42">
        <f>+' (1) Cap Res.2009-2010'!V25</f>
        <v>0</v>
      </c>
      <c r="W25" s="42">
        <f>+' (1) Cap Res.2009-2010'!W25</f>
        <v>0</v>
      </c>
      <c r="X25" s="42">
        <f>+' (1) Cap Res.2009-2010'!X25</f>
        <v>0</v>
      </c>
      <c r="Y25" s="42">
        <f>+' (1) Cap Res.2009-2010'!Y25</f>
        <v>0</v>
      </c>
      <c r="Z25" s="42">
        <f>+' (1) Cap Res.2009-2010'!Z25</f>
        <v>0</v>
      </c>
      <c r="AA25" s="42">
        <f>+' (1) Cap Res.2009-2010'!AA25</f>
        <v>0</v>
      </c>
      <c r="AB25" s="42">
        <f>+' (1) Cap Res.2009-2010'!AB25</f>
        <v>0</v>
      </c>
      <c r="AC25" s="42">
        <f>+' (1) Cap Res.2009-2010'!AC25</f>
        <v>0</v>
      </c>
      <c r="AD25" s="42">
        <f>+' (1) Cap Res.2009-2010'!AD25</f>
        <v>0</v>
      </c>
      <c r="AE25" s="42">
        <f>+' (1) Cap Res.2009-2010'!AE25</f>
        <v>0</v>
      </c>
      <c r="AF25" s="42">
        <f>+' (1) Cap Res.2009-2010'!AF25</f>
        <v>0</v>
      </c>
      <c r="AG25" s="42">
        <f>+' (1) Cap Res.2009-2010'!AG25</f>
        <v>0</v>
      </c>
      <c r="AH25" s="42">
        <f>+' (1) Cap Res.2009-2010'!AH25</f>
        <v>0</v>
      </c>
      <c r="AI25" s="42">
        <f>+' (1) Cap Res.2009-2010'!AI25</f>
        <v>0</v>
      </c>
      <c r="AJ25" s="42">
        <f>+' (1) Cap Res.2009-2010'!AJ25</f>
        <v>0</v>
      </c>
      <c r="AK25" s="42">
        <f>+' (1) Cap Res.2009-2010'!AK25</f>
        <v>0</v>
      </c>
      <c r="AL25" s="42">
        <f>+' (1) Cap Res.2009-2010'!AL25</f>
        <v>0</v>
      </c>
      <c r="AM25" s="42">
        <f>+' (1) Cap Res.2009-2010'!AM25</f>
        <v>0</v>
      </c>
      <c r="AN25" s="42">
        <f>+' (1) Cap Res.2009-2010'!AN25</f>
        <v>0</v>
      </c>
      <c r="AO25" s="42">
        <f>+' (1) Cap Res.2009-2010'!AO25</f>
        <v>0</v>
      </c>
      <c r="AP25" s="42">
        <f>+' (1) Cap Res.2009-2010'!AP25</f>
        <v>0</v>
      </c>
      <c r="AQ25" s="42">
        <f>+' (1) Cap Res.2009-2010'!AQ25</f>
        <v>0</v>
      </c>
      <c r="AR25" s="42">
        <f>+' (1) Cap Res.2009-2010'!AR25</f>
        <v>0</v>
      </c>
      <c r="AS25" s="42">
        <f>+' (1) Cap Res.2009-2010'!AS25</f>
        <v>0</v>
      </c>
      <c r="AT25" s="42">
        <f>+' (1) Cap Res.2009-2010'!AT25</f>
        <v>0</v>
      </c>
      <c r="AU25" s="42">
        <f>+' (1) Cap Res.2009-2010'!AU25</f>
        <v>0</v>
      </c>
      <c r="AV25" s="42"/>
      <c r="AW25" s="42"/>
      <c r="AX25" s="42"/>
      <c r="AY25" s="42"/>
      <c r="AZ25" s="42"/>
      <c r="BA25" s="42"/>
      <c r="BB25" s="42"/>
    </row>
    <row r="26" spans="1:54" ht="13.5" hidden="1">
      <c r="A26" s="39">
        <f>+' (1) Cap Res.2009-2010'!BF26</f>
        <v>36829</v>
      </c>
      <c r="B26" s="42">
        <f>+' (1) Cap Res.2009-2010'!B26</f>
        <v>0</v>
      </c>
      <c r="C26" s="42">
        <f>+' (1) Cap Res.2009-2010'!C26</f>
        <v>0</v>
      </c>
      <c r="D26" s="42">
        <f>+' (1) Cap Res.2009-2010'!D26</f>
        <v>0</v>
      </c>
      <c r="E26" s="42">
        <f>+' (1) Cap Res.2009-2010'!E26</f>
        <v>0</v>
      </c>
      <c r="F26" s="42">
        <f>+' (1) Cap Res.2009-2010'!F26</f>
        <v>0</v>
      </c>
      <c r="G26" s="42">
        <f>+' (1) Cap Res.2009-2010'!G26</f>
        <v>0</v>
      </c>
      <c r="H26" s="42">
        <f>+' (1) Cap Res.2009-2010'!H26</f>
        <v>0</v>
      </c>
      <c r="I26" s="42">
        <f>+' (1) Cap Res.2009-2010'!I26</f>
        <v>0</v>
      </c>
      <c r="J26" s="42">
        <f>+' (1) Cap Res.2009-2010'!J26</f>
        <v>0</v>
      </c>
      <c r="K26" s="42">
        <f>+' (1) Cap Res.2009-2010'!K26</f>
        <v>0</v>
      </c>
      <c r="L26" s="42">
        <f>+' (1) Cap Res.2009-2010'!L26</f>
        <v>0</v>
      </c>
      <c r="M26" s="42">
        <f>+' (1) Cap Res.2009-2010'!M26</f>
        <v>0</v>
      </c>
      <c r="N26" s="42">
        <f>+' (1) Cap Res.2009-2010'!N26</f>
        <v>0</v>
      </c>
      <c r="O26" s="42">
        <f>+' (1) Cap Res.2009-2010'!O26</f>
        <v>0</v>
      </c>
      <c r="P26" s="42">
        <f>+' (1) Cap Res.2009-2010'!P26</f>
        <v>0</v>
      </c>
      <c r="Q26" s="42">
        <f>+' (1) Cap Res.2009-2010'!Q26</f>
        <v>0</v>
      </c>
      <c r="R26" s="42">
        <f>+' (1) Cap Res.2009-2010'!R26</f>
        <v>0</v>
      </c>
      <c r="S26" s="42">
        <f>+' (1) Cap Res.2009-2010'!S26</f>
        <v>0</v>
      </c>
      <c r="T26" s="42">
        <f>+' (1) Cap Res.2009-2010'!T26</f>
        <v>0</v>
      </c>
      <c r="U26" s="42">
        <f>+' (1) Cap Res.2009-2010'!U26</f>
        <v>0</v>
      </c>
      <c r="V26" s="42">
        <f>+' (1) Cap Res.2009-2010'!V26</f>
        <v>0</v>
      </c>
      <c r="W26" s="42">
        <f>+' (1) Cap Res.2009-2010'!W26</f>
        <v>0</v>
      </c>
      <c r="X26" s="42">
        <f>+' (1) Cap Res.2009-2010'!X26</f>
        <v>0</v>
      </c>
      <c r="Y26" s="42">
        <f>+' (1) Cap Res.2009-2010'!Y26</f>
        <v>0</v>
      </c>
      <c r="Z26" s="42">
        <f>+' (1) Cap Res.2009-2010'!Z26</f>
        <v>0</v>
      </c>
      <c r="AA26" s="42">
        <f>+' (1) Cap Res.2009-2010'!AA26</f>
        <v>0</v>
      </c>
      <c r="AB26" s="42">
        <f>+' (1) Cap Res.2009-2010'!AB26</f>
        <v>0</v>
      </c>
      <c r="AC26" s="42">
        <f>+' (1) Cap Res.2009-2010'!AC26</f>
        <v>0</v>
      </c>
      <c r="AD26" s="42">
        <f>+' (1) Cap Res.2009-2010'!AD26</f>
        <v>0</v>
      </c>
      <c r="AE26" s="42">
        <f>+' (1) Cap Res.2009-2010'!AE26</f>
        <v>0</v>
      </c>
      <c r="AF26" s="42">
        <f>+' (1) Cap Res.2009-2010'!AF26</f>
        <v>0</v>
      </c>
      <c r="AG26" s="42">
        <f>+' (1) Cap Res.2009-2010'!AG26</f>
        <v>0</v>
      </c>
      <c r="AH26" s="42">
        <f>+' (1) Cap Res.2009-2010'!AH26</f>
        <v>0</v>
      </c>
      <c r="AI26" s="42">
        <f>+' (1) Cap Res.2009-2010'!AI26</f>
        <v>0</v>
      </c>
      <c r="AJ26" s="42">
        <f>+' (1) Cap Res.2009-2010'!AJ26</f>
        <v>0</v>
      </c>
      <c r="AK26" s="42">
        <f>+' (1) Cap Res.2009-2010'!AK26</f>
        <v>0</v>
      </c>
      <c r="AL26" s="42">
        <f>+' (1) Cap Res.2009-2010'!AL26</f>
        <v>0</v>
      </c>
      <c r="AM26" s="42">
        <f>+' (1) Cap Res.2009-2010'!AM26</f>
        <v>0</v>
      </c>
      <c r="AN26" s="42">
        <f>+' (1) Cap Res.2009-2010'!AN26</f>
        <v>0</v>
      </c>
      <c r="AO26" s="42">
        <f>+' (1) Cap Res.2009-2010'!AO26</f>
        <v>0</v>
      </c>
      <c r="AP26" s="42">
        <f>+' (1) Cap Res.2009-2010'!AP26</f>
        <v>0</v>
      </c>
      <c r="AQ26" s="42">
        <f>+' (1) Cap Res.2009-2010'!AQ26</f>
        <v>0</v>
      </c>
      <c r="AR26" s="42">
        <f>+' (1) Cap Res.2009-2010'!AR26</f>
        <v>0</v>
      </c>
      <c r="AS26" s="42">
        <f>+' (1) Cap Res.2009-2010'!AS26</f>
        <v>0</v>
      </c>
      <c r="AT26" s="42">
        <f>+' (1) Cap Res.2009-2010'!AT26</f>
        <v>0</v>
      </c>
      <c r="AU26" s="42">
        <f>+' (1) Cap Res.2009-2010'!AU26</f>
        <v>0</v>
      </c>
      <c r="AV26" s="42"/>
      <c r="AW26" s="42"/>
      <c r="AX26" s="42"/>
      <c r="AY26" s="42"/>
      <c r="AZ26" s="42"/>
      <c r="BA26" s="42"/>
      <c r="BB26" s="42"/>
    </row>
    <row r="27" spans="1:54" ht="13.5" hidden="1">
      <c r="A27" s="39">
        <f>+' (1) Cap Res.2009-2010'!BF27</f>
        <v>36859</v>
      </c>
      <c r="B27" s="42">
        <f>+' (1) Cap Res.2009-2010'!B27</f>
        <v>0</v>
      </c>
      <c r="C27" s="42">
        <f>+' (1) Cap Res.2009-2010'!C27</f>
        <v>0</v>
      </c>
      <c r="D27" s="42">
        <f>+' (1) Cap Res.2009-2010'!D27</f>
        <v>0</v>
      </c>
      <c r="E27" s="42">
        <f>+' (1) Cap Res.2009-2010'!E27</f>
        <v>0</v>
      </c>
      <c r="F27" s="42">
        <f>+' (1) Cap Res.2009-2010'!F27</f>
        <v>0</v>
      </c>
      <c r="G27" s="42">
        <f>+' (1) Cap Res.2009-2010'!G27</f>
        <v>0</v>
      </c>
      <c r="H27" s="42">
        <f>+' (1) Cap Res.2009-2010'!H27</f>
        <v>0</v>
      </c>
      <c r="I27" s="42">
        <f>+' (1) Cap Res.2009-2010'!I27</f>
        <v>0</v>
      </c>
      <c r="J27" s="42">
        <f>+' (1) Cap Res.2009-2010'!J27</f>
        <v>0</v>
      </c>
      <c r="K27" s="42">
        <f>+' (1) Cap Res.2009-2010'!K27</f>
        <v>0</v>
      </c>
      <c r="L27" s="42">
        <f>+' (1) Cap Res.2009-2010'!L27</f>
        <v>0</v>
      </c>
      <c r="M27" s="42">
        <f>+' (1) Cap Res.2009-2010'!M27</f>
        <v>0</v>
      </c>
      <c r="N27" s="42">
        <f>+' (1) Cap Res.2009-2010'!N27</f>
        <v>0</v>
      </c>
      <c r="O27" s="42">
        <f>+' (1) Cap Res.2009-2010'!O27</f>
        <v>0</v>
      </c>
      <c r="P27" s="42">
        <f>+' (1) Cap Res.2009-2010'!P27</f>
        <v>0</v>
      </c>
      <c r="Q27" s="42">
        <f>+' (1) Cap Res.2009-2010'!Q27</f>
        <v>0</v>
      </c>
      <c r="R27" s="42">
        <f>+' (1) Cap Res.2009-2010'!R27</f>
        <v>0</v>
      </c>
      <c r="S27" s="42">
        <f>+' (1) Cap Res.2009-2010'!S27</f>
        <v>0</v>
      </c>
      <c r="T27" s="42">
        <f>+' (1) Cap Res.2009-2010'!T27</f>
        <v>0</v>
      </c>
      <c r="U27" s="42">
        <f>+' (1) Cap Res.2009-2010'!U27</f>
        <v>0</v>
      </c>
      <c r="V27" s="42">
        <f>+' (1) Cap Res.2009-2010'!V27</f>
        <v>0</v>
      </c>
      <c r="W27" s="42">
        <f>+' (1) Cap Res.2009-2010'!W27</f>
        <v>0</v>
      </c>
      <c r="X27" s="42">
        <f>+' (1) Cap Res.2009-2010'!X27</f>
        <v>0</v>
      </c>
      <c r="Y27" s="42">
        <f>+' (1) Cap Res.2009-2010'!Y27</f>
        <v>0</v>
      </c>
      <c r="Z27" s="42">
        <f>+' (1) Cap Res.2009-2010'!Z27</f>
        <v>0</v>
      </c>
      <c r="AA27" s="42">
        <f>+' (1) Cap Res.2009-2010'!AA27</f>
        <v>0</v>
      </c>
      <c r="AB27" s="42">
        <f>+' (1) Cap Res.2009-2010'!AB27</f>
        <v>0</v>
      </c>
      <c r="AC27" s="42">
        <f>+' (1) Cap Res.2009-2010'!AC27</f>
        <v>0</v>
      </c>
      <c r="AD27" s="42">
        <f>+' (1) Cap Res.2009-2010'!AD27</f>
        <v>0</v>
      </c>
      <c r="AE27" s="42">
        <f>+' (1) Cap Res.2009-2010'!AE27</f>
        <v>0</v>
      </c>
      <c r="AF27" s="42">
        <f>+' (1) Cap Res.2009-2010'!AF27</f>
        <v>0</v>
      </c>
      <c r="AG27" s="42">
        <f>+' (1) Cap Res.2009-2010'!AG27</f>
        <v>0</v>
      </c>
      <c r="AH27" s="42">
        <f>+' (1) Cap Res.2009-2010'!AH27</f>
        <v>0</v>
      </c>
      <c r="AI27" s="42">
        <f>+' (1) Cap Res.2009-2010'!AI27</f>
        <v>0</v>
      </c>
      <c r="AJ27" s="42">
        <f>+' (1) Cap Res.2009-2010'!AJ27</f>
        <v>0</v>
      </c>
      <c r="AK27" s="42">
        <f>+' (1) Cap Res.2009-2010'!AK27</f>
        <v>0</v>
      </c>
      <c r="AL27" s="42">
        <f>+' (1) Cap Res.2009-2010'!AL27</f>
        <v>0</v>
      </c>
      <c r="AM27" s="42">
        <f>+' (1) Cap Res.2009-2010'!AM27</f>
        <v>0</v>
      </c>
      <c r="AN27" s="42">
        <f>+' (1) Cap Res.2009-2010'!AN27</f>
        <v>0</v>
      </c>
      <c r="AO27" s="42">
        <f>+' (1) Cap Res.2009-2010'!AO27</f>
        <v>0</v>
      </c>
      <c r="AP27" s="42">
        <f>+' (1) Cap Res.2009-2010'!AP27</f>
        <v>0</v>
      </c>
      <c r="AQ27" s="42">
        <f>+' (1) Cap Res.2009-2010'!AQ27</f>
        <v>0</v>
      </c>
      <c r="AR27" s="42">
        <f>+' (1) Cap Res.2009-2010'!AR27</f>
        <v>0</v>
      </c>
      <c r="AS27" s="42">
        <f>+' (1) Cap Res.2009-2010'!AS27</f>
        <v>0</v>
      </c>
      <c r="AT27" s="42">
        <f>+' (1) Cap Res.2009-2010'!AT27</f>
        <v>0</v>
      </c>
      <c r="AU27" s="42">
        <f>+' (1) Cap Res.2009-2010'!AU27</f>
        <v>0</v>
      </c>
      <c r="AV27" s="42"/>
      <c r="AW27" s="42"/>
      <c r="AX27" s="42"/>
      <c r="AY27" s="42"/>
      <c r="AZ27" s="42"/>
      <c r="BA27" s="42"/>
      <c r="BB27" s="42"/>
    </row>
    <row r="28" spans="1:54" ht="13.5" hidden="1">
      <c r="A28" s="39">
        <f>+' (1) Cap Res.2009-2010'!BF28</f>
        <v>36880</v>
      </c>
      <c r="B28" s="42">
        <f>+' (1) Cap Res.2009-2010'!B28</f>
        <v>0</v>
      </c>
      <c r="C28" s="42">
        <f>+' (1) Cap Res.2009-2010'!C28</f>
        <v>0</v>
      </c>
      <c r="D28" s="42">
        <f>+' (1) Cap Res.2009-2010'!D28</f>
        <v>0</v>
      </c>
      <c r="E28" s="42">
        <f>+' (1) Cap Res.2009-2010'!E28</f>
        <v>0</v>
      </c>
      <c r="F28" s="42">
        <f>+' (1) Cap Res.2009-2010'!F28</f>
        <v>0</v>
      </c>
      <c r="G28" s="42">
        <f>+' (1) Cap Res.2009-2010'!G28</f>
        <v>0</v>
      </c>
      <c r="H28" s="42">
        <f>+' (1) Cap Res.2009-2010'!H28</f>
        <v>0</v>
      </c>
      <c r="I28" s="42">
        <f>+' (1) Cap Res.2009-2010'!I28</f>
        <v>0</v>
      </c>
      <c r="J28" s="42">
        <f>+' (1) Cap Res.2009-2010'!J28</f>
        <v>0</v>
      </c>
      <c r="K28" s="42">
        <f>+' (1) Cap Res.2009-2010'!K28</f>
        <v>0</v>
      </c>
      <c r="L28" s="42">
        <f>+' (1) Cap Res.2009-2010'!L28</f>
        <v>0</v>
      </c>
      <c r="M28" s="42">
        <f>+' (1) Cap Res.2009-2010'!M28</f>
        <v>0</v>
      </c>
      <c r="N28" s="42">
        <f>+' (1) Cap Res.2009-2010'!N28</f>
        <v>0</v>
      </c>
      <c r="O28" s="42">
        <f>+' (1) Cap Res.2009-2010'!O28</f>
        <v>0</v>
      </c>
      <c r="P28" s="42">
        <f>+' (1) Cap Res.2009-2010'!P28</f>
        <v>0</v>
      </c>
      <c r="Q28" s="42">
        <f>+' (1) Cap Res.2009-2010'!Q28</f>
        <v>0</v>
      </c>
      <c r="R28" s="42">
        <f>+' (1) Cap Res.2009-2010'!R28</f>
        <v>0</v>
      </c>
      <c r="S28" s="42">
        <f>+' (1) Cap Res.2009-2010'!S28</f>
        <v>0</v>
      </c>
      <c r="T28" s="42">
        <f>+' (1) Cap Res.2009-2010'!T28</f>
        <v>0</v>
      </c>
      <c r="U28" s="42">
        <f>+' (1) Cap Res.2009-2010'!U28</f>
        <v>0</v>
      </c>
      <c r="V28" s="42">
        <f>+' (1) Cap Res.2009-2010'!V28</f>
        <v>0</v>
      </c>
      <c r="W28" s="42">
        <f>+' (1) Cap Res.2009-2010'!W28</f>
        <v>0</v>
      </c>
      <c r="X28" s="42">
        <f>+' (1) Cap Res.2009-2010'!X28</f>
        <v>0</v>
      </c>
      <c r="Y28" s="42">
        <f>+' (1) Cap Res.2009-2010'!Y28</f>
        <v>0</v>
      </c>
      <c r="Z28" s="42">
        <f>+' (1) Cap Res.2009-2010'!Z28</f>
        <v>0</v>
      </c>
      <c r="AA28" s="42">
        <f>+' (1) Cap Res.2009-2010'!AA28</f>
        <v>0</v>
      </c>
      <c r="AB28" s="42">
        <f>+' (1) Cap Res.2009-2010'!AB28</f>
        <v>0</v>
      </c>
      <c r="AC28" s="42">
        <f>+' (1) Cap Res.2009-2010'!AC28</f>
        <v>0</v>
      </c>
      <c r="AD28" s="42">
        <f>+' (1) Cap Res.2009-2010'!AD28</f>
        <v>0</v>
      </c>
      <c r="AE28" s="42">
        <f>+' (1) Cap Res.2009-2010'!AE28</f>
        <v>0</v>
      </c>
      <c r="AF28" s="42">
        <f>+' (1) Cap Res.2009-2010'!AF28</f>
        <v>0</v>
      </c>
      <c r="AG28" s="42">
        <f>+' (1) Cap Res.2009-2010'!AG28</f>
        <v>0</v>
      </c>
      <c r="AH28" s="42">
        <f>+' (1) Cap Res.2009-2010'!AH28</f>
        <v>0</v>
      </c>
      <c r="AI28" s="42">
        <f>+' (1) Cap Res.2009-2010'!AI28</f>
        <v>0</v>
      </c>
      <c r="AJ28" s="42">
        <f>+' (1) Cap Res.2009-2010'!AJ28</f>
        <v>0</v>
      </c>
      <c r="AK28" s="42">
        <f>+' (1) Cap Res.2009-2010'!AK28</f>
        <v>0</v>
      </c>
      <c r="AL28" s="42">
        <f>+' (1) Cap Res.2009-2010'!AL28</f>
        <v>0</v>
      </c>
      <c r="AM28" s="42">
        <f>+' (1) Cap Res.2009-2010'!AM28</f>
        <v>0</v>
      </c>
      <c r="AN28" s="42">
        <f>+' (1) Cap Res.2009-2010'!AN28</f>
        <v>0</v>
      </c>
      <c r="AO28" s="42">
        <f>+' (1) Cap Res.2009-2010'!AO28</f>
        <v>0</v>
      </c>
      <c r="AP28" s="42">
        <f>+' (1) Cap Res.2009-2010'!AP28</f>
        <v>0</v>
      </c>
      <c r="AQ28" s="42">
        <f>+' (1) Cap Res.2009-2010'!AQ28</f>
        <v>0</v>
      </c>
      <c r="AR28" s="42">
        <f>+' (1) Cap Res.2009-2010'!AR28</f>
        <v>0</v>
      </c>
      <c r="AS28" s="42">
        <f>+' (1) Cap Res.2009-2010'!AS28</f>
        <v>0</v>
      </c>
      <c r="AT28" s="42">
        <f>+' (1) Cap Res.2009-2010'!AT28</f>
        <v>0</v>
      </c>
      <c r="AU28" s="42">
        <f>+' (1) Cap Res.2009-2010'!AU28</f>
        <v>0</v>
      </c>
      <c r="AV28" s="42"/>
      <c r="AW28" s="42"/>
      <c r="AX28" s="42"/>
      <c r="AY28" s="42"/>
      <c r="AZ28" s="42"/>
      <c r="BA28" s="42"/>
      <c r="BB28" s="42"/>
    </row>
    <row r="29" spans="1:54" ht="13.5" hidden="1">
      <c r="A29" s="39">
        <f>+' (1) Cap Res.2009-2010'!BF29</f>
        <v>36890</v>
      </c>
      <c r="B29" s="42">
        <f>+' (1) Cap Res.2009-2010'!B29</f>
        <v>0</v>
      </c>
      <c r="C29" s="42">
        <f>+' (1) Cap Res.2009-2010'!C29</f>
        <v>0</v>
      </c>
      <c r="D29" s="42">
        <f>+' (1) Cap Res.2009-2010'!D29</f>
        <v>0</v>
      </c>
      <c r="E29" s="42">
        <f>+' (1) Cap Res.2009-2010'!E29</f>
        <v>0</v>
      </c>
      <c r="F29" s="42">
        <f>+' (1) Cap Res.2009-2010'!F29</f>
        <v>0</v>
      </c>
      <c r="G29" s="42">
        <f>+' (1) Cap Res.2009-2010'!G29</f>
        <v>0</v>
      </c>
      <c r="H29" s="42">
        <f>+' (1) Cap Res.2009-2010'!H29</f>
        <v>0</v>
      </c>
      <c r="I29" s="42">
        <f>+' (1) Cap Res.2009-2010'!I29</f>
        <v>0</v>
      </c>
      <c r="J29" s="42">
        <f>+' (1) Cap Res.2009-2010'!J29</f>
        <v>0</v>
      </c>
      <c r="K29" s="42">
        <f>+' (1) Cap Res.2009-2010'!K29</f>
        <v>0</v>
      </c>
      <c r="L29" s="42">
        <f>+' (1) Cap Res.2009-2010'!L29</f>
        <v>0</v>
      </c>
      <c r="M29" s="42">
        <f>+' (1) Cap Res.2009-2010'!M29</f>
        <v>0</v>
      </c>
      <c r="N29" s="42">
        <f>+' (1) Cap Res.2009-2010'!N29</f>
        <v>0</v>
      </c>
      <c r="O29" s="42">
        <f>+' (1) Cap Res.2009-2010'!O29</f>
        <v>0</v>
      </c>
      <c r="P29" s="42">
        <f>+' (1) Cap Res.2009-2010'!P29</f>
        <v>0</v>
      </c>
      <c r="Q29" s="42">
        <f>+' (1) Cap Res.2009-2010'!Q29</f>
        <v>0</v>
      </c>
      <c r="R29" s="42">
        <f>+' (1) Cap Res.2009-2010'!R29</f>
        <v>0</v>
      </c>
      <c r="S29" s="42">
        <f>+' (1) Cap Res.2009-2010'!S29</f>
        <v>0</v>
      </c>
      <c r="T29" s="42">
        <f>+' (1) Cap Res.2009-2010'!T29</f>
        <v>0</v>
      </c>
      <c r="U29" s="42">
        <f>+' (1) Cap Res.2009-2010'!U29</f>
        <v>0</v>
      </c>
      <c r="V29" s="42">
        <f>+' (1) Cap Res.2009-2010'!V29</f>
        <v>0</v>
      </c>
      <c r="W29" s="42">
        <f>+' (1) Cap Res.2009-2010'!W29</f>
        <v>0</v>
      </c>
      <c r="X29" s="42">
        <f>+' (1) Cap Res.2009-2010'!X29</f>
        <v>0</v>
      </c>
      <c r="Y29" s="42">
        <f>+' (1) Cap Res.2009-2010'!Y29</f>
        <v>0</v>
      </c>
      <c r="Z29" s="42">
        <f>+' (1) Cap Res.2009-2010'!Z29</f>
        <v>0</v>
      </c>
      <c r="AA29" s="42">
        <f>+' (1) Cap Res.2009-2010'!AA29</f>
        <v>0</v>
      </c>
      <c r="AB29" s="42">
        <f>+' (1) Cap Res.2009-2010'!AB29</f>
        <v>0</v>
      </c>
      <c r="AC29" s="42">
        <f>+' (1) Cap Res.2009-2010'!AC29</f>
        <v>0</v>
      </c>
      <c r="AD29" s="42">
        <f>+' (1) Cap Res.2009-2010'!AD29</f>
        <v>0</v>
      </c>
      <c r="AE29" s="42">
        <f>+' (1) Cap Res.2009-2010'!AE29</f>
        <v>0</v>
      </c>
      <c r="AF29" s="42">
        <f>+' (1) Cap Res.2009-2010'!AF29</f>
        <v>0</v>
      </c>
      <c r="AG29" s="42">
        <f>+' (1) Cap Res.2009-2010'!AG29</f>
        <v>0</v>
      </c>
      <c r="AH29" s="42">
        <f>+' (1) Cap Res.2009-2010'!AH29</f>
        <v>0</v>
      </c>
      <c r="AI29" s="42">
        <f>+' (1) Cap Res.2009-2010'!AI29</f>
        <v>0</v>
      </c>
      <c r="AJ29" s="42">
        <f>+' (1) Cap Res.2009-2010'!AJ29</f>
        <v>0</v>
      </c>
      <c r="AK29" s="42">
        <f>+' (1) Cap Res.2009-2010'!AK29</f>
        <v>0</v>
      </c>
      <c r="AL29" s="42">
        <f>+' (1) Cap Res.2009-2010'!AL29</f>
        <v>0</v>
      </c>
      <c r="AM29" s="42">
        <f>+' (1) Cap Res.2009-2010'!AM29</f>
        <v>0</v>
      </c>
      <c r="AN29" s="42">
        <f>+' (1) Cap Res.2009-2010'!AN29</f>
        <v>0</v>
      </c>
      <c r="AO29" s="42">
        <f>+' (1) Cap Res.2009-2010'!AO29</f>
        <v>0</v>
      </c>
      <c r="AP29" s="42">
        <f>+' (1) Cap Res.2009-2010'!AP29</f>
        <v>0</v>
      </c>
      <c r="AQ29" s="42">
        <f>+' (1) Cap Res.2009-2010'!AQ29</f>
        <v>0</v>
      </c>
      <c r="AR29" s="42">
        <f>+' (1) Cap Res.2009-2010'!AR29</f>
        <v>0</v>
      </c>
      <c r="AS29" s="42">
        <f>+' (1) Cap Res.2009-2010'!AS29</f>
        <v>0</v>
      </c>
      <c r="AT29" s="42">
        <f>+' (1) Cap Res.2009-2010'!AT29</f>
        <v>0</v>
      </c>
      <c r="AU29" s="42">
        <f>+' (1) Cap Res.2009-2010'!AU29</f>
        <v>0</v>
      </c>
      <c r="AV29" s="42"/>
      <c r="AW29" s="42"/>
      <c r="AX29" s="42"/>
      <c r="AY29" s="42"/>
      <c r="AZ29" s="42"/>
      <c r="BA29" s="42"/>
      <c r="BB29" s="42"/>
    </row>
    <row r="30" spans="1:54" ht="13.5" hidden="1">
      <c r="A30" s="39">
        <f>+' (1) Cap Res.2009-2010'!BF30</f>
        <v>36908</v>
      </c>
      <c r="B30" s="42">
        <f>+' (1) Cap Res.2009-2010'!B30</f>
        <v>0</v>
      </c>
      <c r="C30" s="42">
        <f>+' (1) Cap Res.2009-2010'!C30</f>
        <v>0</v>
      </c>
      <c r="D30" s="42">
        <f>+' (1) Cap Res.2009-2010'!D30</f>
        <v>0</v>
      </c>
      <c r="E30" s="42">
        <f>+' (1) Cap Res.2009-2010'!E30</f>
        <v>0</v>
      </c>
      <c r="F30" s="42">
        <f>+' (1) Cap Res.2009-2010'!F30</f>
        <v>0</v>
      </c>
      <c r="G30" s="42">
        <f>+' (1) Cap Res.2009-2010'!G30</f>
        <v>0</v>
      </c>
      <c r="H30" s="42">
        <f>+' (1) Cap Res.2009-2010'!H30</f>
        <v>0</v>
      </c>
      <c r="I30" s="42">
        <f>+' (1) Cap Res.2009-2010'!I30</f>
        <v>0</v>
      </c>
      <c r="J30" s="42">
        <f>+' (1) Cap Res.2009-2010'!J30</f>
        <v>0</v>
      </c>
      <c r="K30" s="42">
        <f>+' (1) Cap Res.2009-2010'!K30</f>
        <v>0</v>
      </c>
      <c r="L30" s="42">
        <f>+' (1) Cap Res.2009-2010'!L30</f>
        <v>0</v>
      </c>
      <c r="M30" s="42">
        <f>+' (1) Cap Res.2009-2010'!M30</f>
        <v>0</v>
      </c>
      <c r="N30" s="42">
        <f>+' (1) Cap Res.2009-2010'!N30</f>
        <v>0</v>
      </c>
      <c r="O30" s="42">
        <f>+' (1) Cap Res.2009-2010'!O30</f>
        <v>0</v>
      </c>
      <c r="P30" s="42">
        <f>+' (1) Cap Res.2009-2010'!P30</f>
        <v>0</v>
      </c>
      <c r="Q30" s="42">
        <f>+' (1) Cap Res.2009-2010'!Q30</f>
        <v>0</v>
      </c>
      <c r="R30" s="42">
        <f>+' (1) Cap Res.2009-2010'!R30</f>
        <v>0</v>
      </c>
      <c r="S30" s="42">
        <f>+' (1) Cap Res.2009-2010'!S30</f>
        <v>0</v>
      </c>
      <c r="T30" s="42">
        <f>+' (1) Cap Res.2009-2010'!T30</f>
        <v>0</v>
      </c>
      <c r="U30" s="42">
        <f>+' (1) Cap Res.2009-2010'!U30</f>
        <v>0</v>
      </c>
      <c r="V30" s="42">
        <f>+' (1) Cap Res.2009-2010'!V30</f>
        <v>0</v>
      </c>
      <c r="W30" s="42">
        <f>+' (1) Cap Res.2009-2010'!W30</f>
        <v>0</v>
      </c>
      <c r="X30" s="42">
        <f>+' (1) Cap Res.2009-2010'!X30</f>
        <v>0</v>
      </c>
      <c r="Y30" s="42">
        <f>+' (1) Cap Res.2009-2010'!Y30</f>
        <v>0</v>
      </c>
      <c r="Z30" s="42">
        <f>+' (1) Cap Res.2009-2010'!Z30</f>
        <v>0</v>
      </c>
      <c r="AA30" s="42">
        <f>+' (1) Cap Res.2009-2010'!AA30</f>
        <v>0</v>
      </c>
      <c r="AB30" s="42">
        <f>+' (1) Cap Res.2009-2010'!AB30</f>
        <v>0</v>
      </c>
      <c r="AC30" s="42">
        <f>+' (1) Cap Res.2009-2010'!AC30</f>
        <v>0</v>
      </c>
      <c r="AD30" s="42">
        <f>+' (1) Cap Res.2009-2010'!AD30</f>
        <v>0</v>
      </c>
      <c r="AE30" s="42">
        <f>+' (1) Cap Res.2009-2010'!AE30</f>
        <v>0</v>
      </c>
      <c r="AF30" s="42">
        <f>+' (1) Cap Res.2009-2010'!AF30</f>
        <v>0</v>
      </c>
      <c r="AG30" s="42">
        <f>+' (1) Cap Res.2009-2010'!AG30</f>
        <v>0</v>
      </c>
      <c r="AH30" s="42">
        <f>+' (1) Cap Res.2009-2010'!AH30</f>
        <v>0</v>
      </c>
      <c r="AI30" s="42">
        <f>+' (1) Cap Res.2009-2010'!AI30</f>
        <v>0</v>
      </c>
      <c r="AJ30" s="42">
        <f>+' (1) Cap Res.2009-2010'!AJ30</f>
        <v>0</v>
      </c>
      <c r="AK30" s="42">
        <f>+' (1) Cap Res.2009-2010'!AK30</f>
        <v>0</v>
      </c>
      <c r="AL30" s="42">
        <f>+' (1) Cap Res.2009-2010'!AL30</f>
        <v>0</v>
      </c>
      <c r="AM30" s="42">
        <f>+' (1) Cap Res.2009-2010'!AM30</f>
        <v>0</v>
      </c>
      <c r="AN30" s="42">
        <f>+' (1) Cap Res.2009-2010'!AN30</f>
        <v>0</v>
      </c>
      <c r="AO30" s="42">
        <f>+' (1) Cap Res.2009-2010'!AO30</f>
        <v>0</v>
      </c>
      <c r="AP30" s="42">
        <f>+' (1) Cap Res.2009-2010'!AP30</f>
        <v>0</v>
      </c>
      <c r="AQ30" s="42">
        <f>+' (1) Cap Res.2009-2010'!AQ30</f>
        <v>0</v>
      </c>
      <c r="AR30" s="42">
        <f>+' (1) Cap Res.2009-2010'!AR30</f>
        <v>0</v>
      </c>
      <c r="AS30" s="42">
        <f>+' (1) Cap Res.2009-2010'!AS30</f>
        <v>0</v>
      </c>
      <c r="AT30" s="42">
        <f>+' (1) Cap Res.2009-2010'!AT30</f>
        <v>0</v>
      </c>
      <c r="AU30" s="42">
        <f>+' (1) Cap Res.2009-2010'!AU30</f>
        <v>0</v>
      </c>
      <c r="AV30" s="42"/>
      <c r="AW30" s="42"/>
      <c r="AX30" s="42"/>
      <c r="AY30" s="42"/>
      <c r="AZ30" s="42"/>
      <c r="BA30" s="42"/>
      <c r="BB30" s="42"/>
    </row>
    <row r="31" spans="1:54" ht="13.5" hidden="1">
      <c r="A31" s="39">
        <f>+' (1) Cap Res.2009-2010'!BF31</f>
        <v>36910</v>
      </c>
      <c r="B31" s="42">
        <f>+' (1) Cap Res.2009-2010'!B31</f>
        <v>0</v>
      </c>
      <c r="C31" s="42">
        <f>+' (1) Cap Res.2009-2010'!C31</f>
        <v>0</v>
      </c>
      <c r="D31" s="42">
        <f>+' (1) Cap Res.2009-2010'!D31</f>
        <v>0</v>
      </c>
      <c r="E31" s="42">
        <f>+' (1) Cap Res.2009-2010'!E31</f>
        <v>0</v>
      </c>
      <c r="F31" s="42">
        <f>+' (1) Cap Res.2009-2010'!F31</f>
        <v>0</v>
      </c>
      <c r="G31" s="42">
        <f>+' (1) Cap Res.2009-2010'!G31</f>
        <v>0</v>
      </c>
      <c r="H31" s="42">
        <f>+' (1) Cap Res.2009-2010'!H31</f>
        <v>0</v>
      </c>
      <c r="I31" s="42">
        <f>+' (1) Cap Res.2009-2010'!I31</f>
        <v>0</v>
      </c>
      <c r="J31" s="42">
        <f>+' (1) Cap Res.2009-2010'!J31</f>
        <v>0</v>
      </c>
      <c r="K31" s="42">
        <f>+' (1) Cap Res.2009-2010'!K31</f>
        <v>0</v>
      </c>
      <c r="L31" s="42">
        <f>+' (1) Cap Res.2009-2010'!L31</f>
        <v>0</v>
      </c>
      <c r="M31" s="42">
        <f>+' (1) Cap Res.2009-2010'!M31</f>
        <v>0</v>
      </c>
      <c r="N31" s="42">
        <f>+' (1) Cap Res.2009-2010'!N31</f>
        <v>0</v>
      </c>
      <c r="O31" s="42">
        <f>+' (1) Cap Res.2009-2010'!O31</f>
        <v>0</v>
      </c>
      <c r="P31" s="42">
        <f>+' (1) Cap Res.2009-2010'!P31</f>
        <v>0</v>
      </c>
      <c r="Q31" s="42">
        <f>+' (1) Cap Res.2009-2010'!Q31</f>
        <v>0</v>
      </c>
      <c r="R31" s="42">
        <f>+' (1) Cap Res.2009-2010'!R31</f>
        <v>0</v>
      </c>
      <c r="S31" s="42">
        <f>+' (1) Cap Res.2009-2010'!S31</f>
        <v>0</v>
      </c>
      <c r="T31" s="42">
        <f>+' (1) Cap Res.2009-2010'!T31</f>
        <v>0</v>
      </c>
      <c r="U31" s="42">
        <f>+' (1) Cap Res.2009-2010'!U31</f>
        <v>0</v>
      </c>
      <c r="V31" s="42">
        <f>+' (1) Cap Res.2009-2010'!V31</f>
        <v>0</v>
      </c>
      <c r="W31" s="42">
        <f>+' (1) Cap Res.2009-2010'!W31</f>
        <v>0</v>
      </c>
      <c r="X31" s="42">
        <f>+' (1) Cap Res.2009-2010'!X31</f>
        <v>0</v>
      </c>
      <c r="Y31" s="42">
        <f>+' (1) Cap Res.2009-2010'!Y31</f>
        <v>0</v>
      </c>
      <c r="Z31" s="42">
        <f>+' (1) Cap Res.2009-2010'!Z31</f>
        <v>0</v>
      </c>
      <c r="AA31" s="42">
        <f>+' (1) Cap Res.2009-2010'!AA31</f>
        <v>0</v>
      </c>
      <c r="AB31" s="42">
        <f>+' (1) Cap Res.2009-2010'!AB31</f>
        <v>0</v>
      </c>
      <c r="AC31" s="42">
        <f>+' (1) Cap Res.2009-2010'!AC31</f>
        <v>0</v>
      </c>
      <c r="AD31" s="42">
        <f>+' (1) Cap Res.2009-2010'!AD31</f>
        <v>0</v>
      </c>
      <c r="AE31" s="42">
        <f>+' (1) Cap Res.2009-2010'!AE31</f>
        <v>0</v>
      </c>
      <c r="AF31" s="42">
        <f>+' (1) Cap Res.2009-2010'!AF31</f>
        <v>0</v>
      </c>
      <c r="AG31" s="42">
        <f>+' (1) Cap Res.2009-2010'!AG31</f>
        <v>0</v>
      </c>
      <c r="AH31" s="42">
        <f>+' (1) Cap Res.2009-2010'!AH31</f>
        <v>0</v>
      </c>
      <c r="AI31" s="42">
        <f>+' (1) Cap Res.2009-2010'!AI31</f>
        <v>0</v>
      </c>
      <c r="AJ31" s="42">
        <f>+' (1) Cap Res.2009-2010'!AJ31</f>
        <v>0</v>
      </c>
      <c r="AK31" s="42">
        <f>+' (1) Cap Res.2009-2010'!AK31</f>
        <v>0</v>
      </c>
      <c r="AL31" s="42">
        <f>+' (1) Cap Res.2009-2010'!AL31</f>
        <v>0</v>
      </c>
      <c r="AM31" s="42">
        <f>+' (1) Cap Res.2009-2010'!AM31</f>
        <v>0</v>
      </c>
      <c r="AN31" s="42">
        <f>+' (1) Cap Res.2009-2010'!AN31</f>
        <v>0</v>
      </c>
      <c r="AO31" s="42">
        <f>+' (1) Cap Res.2009-2010'!AO31</f>
        <v>0</v>
      </c>
      <c r="AP31" s="42">
        <f>+' (1) Cap Res.2009-2010'!AP31</f>
        <v>0</v>
      </c>
      <c r="AQ31" s="42">
        <f>+' (1) Cap Res.2009-2010'!AQ31</f>
        <v>0</v>
      </c>
      <c r="AR31" s="42">
        <f>+' (1) Cap Res.2009-2010'!AR31</f>
        <v>0</v>
      </c>
      <c r="AS31" s="42">
        <f>+' (1) Cap Res.2009-2010'!AS31</f>
        <v>0</v>
      </c>
      <c r="AT31" s="42">
        <f>+' (1) Cap Res.2009-2010'!AT31</f>
        <v>0</v>
      </c>
      <c r="AU31" s="42">
        <f>+' (1) Cap Res.2009-2010'!AU31</f>
        <v>0</v>
      </c>
      <c r="AV31" s="42"/>
      <c r="AW31" s="42"/>
      <c r="AX31" s="42"/>
      <c r="AY31" s="42"/>
      <c r="AZ31" s="42"/>
      <c r="BA31" s="42"/>
      <c r="BB31" s="42"/>
    </row>
    <row r="32" spans="1:54" ht="13.5" hidden="1">
      <c r="A32" s="39">
        <f>+' (1) Cap Res.2009-2010'!BF32</f>
        <v>36922</v>
      </c>
      <c r="B32" s="42">
        <f>+' (1) Cap Res.2009-2010'!B32</f>
        <v>0</v>
      </c>
      <c r="C32" s="42">
        <f>+' (1) Cap Res.2009-2010'!C32</f>
        <v>0</v>
      </c>
      <c r="D32" s="42">
        <f>+' (1) Cap Res.2009-2010'!D32</f>
        <v>0</v>
      </c>
      <c r="E32" s="42">
        <f>+' (1) Cap Res.2009-2010'!E32</f>
        <v>0</v>
      </c>
      <c r="F32" s="42">
        <f>+' (1) Cap Res.2009-2010'!F32</f>
        <v>0</v>
      </c>
      <c r="G32" s="42">
        <f>+' (1) Cap Res.2009-2010'!G32</f>
        <v>0</v>
      </c>
      <c r="H32" s="42">
        <f>+' (1) Cap Res.2009-2010'!H32</f>
        <v>0</v>
      </c>
      <c r="I32" s="42">
        <f>+' (1) Cap Res.2009-2010'!I32</f>
        <v>0</v>
      </c>
      <c r="J32" s="42">
        <f>+' (1) Cap Res.2009-2010'!J32</f>
        <v>0</v>
      </c>
      <c r="K32" s="42">
        <f>+' (1) Cap Res.2009-2010'!K32</f>
        <v>0</v>
      </c>
      <c r="L32" s="42">
        <f>+' (1) Cap Res.2009-2010'!L32</f>
        <v>0</v>
      </c>
      <c r="M32" s="42">
        <f>+' (1) Cap Res.2009-2010'!M32</f>
        <v>0</v>
      </c>
      <c r="N32" s="42">
        <f>+' (1) Cap Res.2009-2010'!N32</f>
        <v>0</v>
      </c>
      <c r="O32" s="42">
        <f>+' (1) Cap Res.2009-2010'!O32</f>
        <v>0</v>
      </c>
      <c r="P32" s="42">
        <f>+' (1) Cap Res.2009-2010'!P32</f>
        <v>0</v>
      </c>
      <c r="Q32" s="42">
        <f>+' (1) Cap Res.2009-2010'!Q32</f>
        <v>0</v>
      </c>
      <c r="R32" s="42">
        <f>+' (1) Cap Res.2009-2010'!R32</f>
        <v>0</v>
      </c>
      <c r="S32" s="42">
        <f>+' (1) Cap Res.2009-2010'!S32</f>
        <v>0</v>
      </c>
      <c r="T32" s="42">
        <f>+' (1) Cap Res.2009-2010'!T32</f>
        <v>0</v>
      </c>
      <c r="U32" s="42">
        <f>+' (1) Cap Res.2009-2010'!U32</f>
        <v>0</v>
      </c>
      <c r="V32" s="42">
        <f>+' (1) Cap Res.2009-2010'!V32</f>
        <v>0</v>
      </c>
      <c r="W32" s="42">
        <f>+' (1) Cap Res.2009-2010'!W32</f>
        <v>0</v>
      </c>
      <c r="X32" s="42">
        <f>+' (1) Cap Res.2009-2010'!X32</f>
        <v>0</v>
      </c>
      <c r="Y32" s="42">
        <f>+' (1) Cap Res.2009-2010'!Y32</f>
        <v>0</v>
      </c>
      <c r="Z32" s="42">
        <f>+' (1) Cap Res.2009-2010'!Z32</f>
        <v>0</v>
      </c>
      <c r="AA32" s="42">
        <f>+' (1) Cap Res.2009-2010'!AA32</f>
        <v>0</v>
      </c>
      <c r="AB32" s="42">
        <f>+' (1) Cap Res.2009-2010'!AB32</f>
        <v>0</v>
      </c>
      <c r="AC32" s="42">
        <f>+' (1) Cap Res.2009-2010'!AC32</f>
        <v>0</v>
      </c>
      <c r="AD32" s="42">
        <f>+' (1) Cap Res.2009-2010'!AD32</f>
        <v>0</v>
      </c>
      <c r="AE32" s="42">
        <f>+' (1) Cap Res.2009-2010'!AE32</f>
        <v>0</v>
      </c>
      <c r="AF32" s="42">
        <f>+' (1) Cap Res.2009-2010'!AF32</f>
        <v>0</v>
      </c>
      <c r="AG32" s="42">
        <f>+' (1) Cap Res.2009-2010'!AG32</f>
        <v>0</v>
      </c>
      <c r="AH32" s="42">
        <f>+' (1) Cap Res.2009-2010'!AH32</f>
        <v>0</v>
      </c>
      <c r="AI32" s="42">
        <f>+' (1) Cap Res.2009-2010'!AI32</f>
        <v>0</v>
      </c>
      <c r="AJ32" s="42">
        <f>+' (1) Cap Res.2009-2010'!AJ32</f>
        <v>0</v>
      </c>
      <c r="AK32" s="42">
        <f>+' (1) Cap Res.2009-2010'!AK32</f>
        <v>0</v>
      </c>
      <c r="AL32" s="42">
        <f>+' (1) Cap Res.2009-2010'!AL32</f>
        <v>0</v>
      </c>
      <c r="AM32" s="42">
        <f>+' (1) Cap Res.2009-2010'!AM32</f>
        <v>0</v>
      </c>
      <c r="AN32" s="42">
        <f>+' (1) Cap Res.2009-2010'!AN32</f>
        <v>0</v>
      </c>
      <c r="AO32" s="42">
        <f>+' (1) Cap Res.2009-2010'!AO32</f>
        <v>0</v>
      </c>
      <c r="AP32" s="42">
        <f>+' (1) Cap Res.2009-2010'!AP32</f>
        <v>0</v>
      </c>
      <c r="AQ32" s="42">
        <f>+' (1) Cap Res.2009-2010'!AQ32</f>
        <v>0</v>
      </c>
      <c r="AR32" s="42">
        <f>+' (1) Cap Res.2009-2010'!AR32</f>
        <v>0</v>
      </c>
      <c r="AS32" s="42">
        <f>+' (1) Cap Res.2009-2010'!AS32</f>
        <v>0</v>
      </c>
      <c r="AT32" s="42">
        <f>+' (1) Cap Res.2009-2010'!AT32</f>
        <v>0</v>
      </c>
      <c r="AU32" s="42">
        <f>+' (1) Cap Res.2009-2010'!AU32</f>
        <v>0</v>
      </c>
      <c r="AV32" s="42"/>
      <c r="AW32" s="42"/>
      <c r="AX32" s="42"/>
      <c r="AY32" s="42"/>
      <c r="AZ32" s="42"/>
      <c r="BA32" s="42"/>
      <c r="BB32" s="42"/>
    </row>
    <row r="33" spans="1:54" ht="13.5" hidden="1">
      <c r="A33" s="39">
        <f>+' (1) Cap Res.2009-2010'!BF33</f>
        <v>36929</v>
      </c>
      <c r="B33" s="42">
        <f>+' (1) Cap Res.2009-2010'!B33</f>
        <v>0</v>
      </c>
      <c r="C33" s="42">
        <f>+' (1) Cap Res.2009-2010'!C33</f>
        <v>0</v>
      </c>
      <c r="D33" s="42">
        <f>+' (1) Cap Res.2009-2010'!D33</f>
        <v>0</v>
      </c>
      <c r="E33" s="42">
        <f>+' (1) Cap Res.2009-2010'!E33</f>
        <v>0</v>
      </c>
      <c r="F33" s="42">
        <f>+' (1) Cap Res.2009-2010'!F33</f>
        <v>0</v>
      </c>
      <c r="G33" s="42">
        <f>+' (1) Cap Res.2009-2010'!G33</f>
        <v>0</v>
      </c>
      <c r="H33" s="42">
        <f>+' (1) Cap Res.2009-2010'!H33</f>
        <v>0</v>
      </c>
      <c r="I33" s="42">
        <f>+' (1) Cap Res.2009-2010'!I33</f>
        <v>0</v>
      </c>
      <c r="J33" s="42">
        <f>+' (1) Cap Res.2009-2010'!J33</f>
        <v>0</v>
      </c>
      <c r="K33" s="42">
        <f>+' (1) Cap Res.2009-2010'!K33</f>
        <v>0</v>
      </c>
      <c r="L33" s="42">
        <f>+' (1) Cap Res.2009-2010'!L33</f>
        <v>0</v>
      </c>
      <c r="M33" s="42">
        <f>+' (1) Cap Res.2009-2010'!M33</f>
        <v>0</v>
      </c>
      <c r="N33" s="42">
        <f>+' (1) Cap Res.2009-2010'!N33</f>
        <v>0</v>
      </c>
      <c r="O33" s="42">
        <f>+' (1) Cap Res.2009-2010'!O33</f>
        <v>0</v>
      </c>
      <c r="P33" s="42">
        <f>+' (1) Cap Res.2009-2010'!P33</f>
        <v>0</v>
      </c>
      <c r="Q33" s="42">
        <f>+' (1) Cap Res.2009-2010'!Q33</f>
        <v>0</v>
      </c>
      <c r="R33" s="42">
        <f>+' (1) Cap Res.2009-2010'!R33</f>
        <v>0</v>
      </c>
      <c r="S33" s="42">
        <f>+' (1) Cap Res.2009-2010'!S33</f>
        <v>0</v>
      </c>
      <c r="T33" s="42">
        <f>+' (1) Cap Res.2009-2010'!T33</f>
        <v>0</v>
      </c>
      <c r="U33" s="42">
        <f>+' (1) Cap Res.2009-2010'!U33</f>
        <v>0</v>
      </c>
      <c r="V33" s="42">
        <f>+' (1) Cap Res.2009-2010'!V33</f>
        <v>0</v>
      </c>
      <c r="W33" s="42">
        <f>+' (1) Cap Res.2009-2010'!W33</f>
        <v>0</v>
      </c>
      <c r="X33" s="42">
        <f>+' (1) Cap Res.2009-2010'!X33</f>
        <v>0</v>
      </c>
      <c r="Y33" s="42">
        <f>+' (1) Cap Res.2009-2010'!Y33</f>
        <v>0</v>
      </c>
      <c r="Z33" s="42">
        <f>+' (1) Cap Res.2009-2010'!Z33</f>
        <v>0</v>
      </c>
      <c r="AA33" s="42">
        <f>+' (1) Cap Res.2009-2010'!AA33</f>
        <v>0</v>
      </c>
      <c r="AB33" s="42">
        <f>+' (1) Cap Res.2009-2010'!AB33</f>
        <v>0</v>
      </c>
      <c r="AC33" s="42">
        <f>+' (1) Cap Res.2009-2010'!AC33</f>
        <v>0</v>
      </c>
      <c r="AD33" s="42">
        <f>+' (1) Cap Res.2009-2010'!AD33</f>
        <v>0</v>
      </c>
      <c r="AE33" s="42">
        <f>+' (1) Cap Res.2009-2010'!AE33</f>
        <v>0</v>
      </c>
      <c r="AF33" s="42">
        <f>+' (1) Cap Res.2009-2010'!AF33</f>
        <v>0</v>
      </c>
      <c r="AG33" s="42">
        <f>+' (1) Cap Res.2009-2010'!AG33</f>
        <v>0</v>
      </c>
      <c r="AH33" s="42">
        <f>+' (1) Cap Res.2009-2010'!AH33</f>
        <v>0</v>
      </c>
      <c r="AI33" s="42">
        <f>+' (1) Cap Res.2009-2010'!AI33</f>
        <v>0</v>
      </c>
      <c r="AJ33" s="42">
        <f>+' (1) Cap Res.2009-2010'!AJ33</f>
        <v>0</v>
      </c>
      <c r="AK33" s="42">
        <f>+' (1) Cap Res.2009-2010'!AK33</f>
        <v>0</v>
      </c>
      <c r="AL33" s="42">
        <f>+' (1) Cap Res.2009-2010'!AL33</f>
        <v>0</v>
      </c>
      <c r="AM33" s="42">
        <f>+' (1) Cap Res.2009-2010'!AM33</f>
        <v>0</v>
      </c>
      <c r="AN33" s="42">
        <f>+' (1) Cap Res.2009-2010'!AN33</f>
        <v>0</v>
      </c>
      <c r="AO33" s="42">
        <f>+' (1) Cap Res.2009-2010'!AO33</f>
        <v>0</v>
      </c>
      <c r="AP33" s="42">
        <f>+' (1) Cap Res.2009-2010'!AP33</f>
        <v>0</v>
      </c>
      <c r="AQ33" s="42">
        <f>+' (1) Cap Res.2009-2010'!AQ33</f>
        <v>0</v>
      </c>
      <c r="AR33" s="42">
        <f>+' (1) Cap Res.2009-2010'!AR33</f>
        <v>0</v>
      </c>
      <c r="AS33" s="42">
        <f>+' (1) Cap Res.2009-2010'!AS33</f>
        <v>0</v>
      </c>
      <c r="AT33" s="42">
        <f>+' (1) Cap Res.2009-2010'!AT33</f>
        <v>0</v>
      </c>
      <c r="AU33" s="42">
        <f>+' (1) Cap Res.2009-2010'!AU33</f>
        <v>0</v>
      </c>
      <c r="AV33" s="42"/>
      <c r="AW33" s="42"/>
      <c r="AX33" s="42"/>
      <c r="AY33" s="42"/>
      <c r="AZ33" s="42"/>
      <c r="BA33" s="42"/>
      <c r="BB33" s="42"/>
    </row>
    <row r="34" spans="1:54" ht="13.5" hidden="1">
      <c r="A34" s="39">
        <f>+' (1) Cap Res.2009-2010'!BF34</f>
        <v>36937</v>
      </c>
      <c r="B34" s="42">
        <f>+' (1) Cap Res.2009-2010'!B34</f>
        <v>0</v>
      </c>
      <c r="C34" s="42">
        <f>+' (1) Cap Res.2009-2010'!C34</f>
        <v>0</v>
      </c>
      <c r="D34" s="42">
        <f>+' (1) Cap Res.2009-2010'!D34</f>
        <v>0</v>
      </c>
      <c r="E34" s="42">
        <f>+' (1) Cap Res.2009-2010'!E34</f>
        <v>0</v>
      </c>
      <c r="F34" s="42">
        <f>+' (1) Cap Res.2009-2010'!F34</f>
        <v>0</v>
      </c>
      <c r="G34" s="42">
        <f>+' (1) Cap Res.2009-2010'!G34</f>
        <v>0</v>
      </c>
      <c r="H34" s="42">
        <f>+' (1) Cap Res.2009-2010'!H34</f>
        <v>0</v>
      </c>
      <c r="I34" s="42">
        <f>+' (1) Cap Res.2009-2010'!I34</f>
        <v>0</v>
      </c>
      <c r="J34" s="42">
        <f>+' (1) Cap Res.2009-2010'!J34</f>
        <v>0</v>
      </c>
      <c r="K34" s="42">
        <f>+' (1) Cap Res.2009-2010'!K34</f>
        <v>0</v>
      </c>
      <c r="L34" s="42">
        <f>+' (1) Cap Res.2009-2010'!L34</f>
        <v>0</v>
      </c>
      <c r="M34" s="42">
        <f>+' (1) Cap Res.2009-2010'!M34</f>
        <v>0</v>
      </c>
      <c r="N34" s="42">
        <f>+' (1) Cap Res.2009-2010'!N34</f>
        <v>0</v>
      </c>
      <c r="O34" s="42">
        <f>+' (1) Cap Res.2009-2010'!O34</f>
        <v>0</v>
      </c>
      <c r="P34" s="42">
        <f>+' (1) Cap Res.2009-2010'!P34</f>
        <v>0</v>
      </c>
      <c r="Q34" s="42">
        <f>+' (1) Cap Res.2009-2010'!Q34</f>
        <v>0</v>
      </c>
      <c r="R34" s="42">
        <f>+' (1) Cap Res.2009-2010'!R34</f>
        <v>0</v>
      </c>
      <c r="S34" s="42">
        <f>+' (1) Cap Res.2009-2010'!S34</f>
        <v>0</v>
      </c>
      <c r="T34" s="42">
        <f>+' (1) Cap Res.2009-2010'!T34</f>
        <v>0</v>
      </c>
      <c r="U34" s="42">
        <f>+' (1) Cap Res.2009-2010'!U34</f>
        <v>0</v>
      </c>
      <c r="V34" s="42">
        <f>+' (1) Cap Res.2009-2010'!V34</f>
        <v>0</v>
      </c>
      <c r="W34" s="42">
        <f>+' (1) Cap Res.2009-2010'!W34</f>
        <v>0</v>
      </c>
      <c r="X34" s="42">
        <f>+' (1) Cap Res.2009-2010'!X34</f>
        <v>0</v>
      </c>
      <c r="Y34" s="42">
        <f>+' (1) Cap Res.2009-2010'!Y34</f>
        <v>0</v>
      </c>
      <c r="Z34" s="42">
        <f>+' (1) Cap Res.2009-2010'!Z34</f>
        <v>0</v>
      </c>
      <c r="AA34" s="42">
        <f>+' (1) Cap Res.2009-2010'!AA34</f>
        <v>0</v>
      </c>
      <c r="AB34" s="42">
        <f>+' (1) Cap Res.2009-2010'!AB34</f>
        <v>0</v>
      </c>
      <c r="AC34" s="42">
        <f>+' (1) Cap Res.2009-2010'!AC34</f>
        <v>0</v>
      </c>
      <c r="AD34" s="42">
        <f>+' (1) Cap Res.2009-2010'!AD34</f>
        <v>0</v>
      </c>
      <c r="AE34" s="42">
        <f>+' (1) Cap Res.2009-2010'!AE34</f>
        <v>0</v>
      </c>
      <c r="AF34" s="42">
        <f>+' (1) Cap Res.2009-2010'!AF34</f>
        <v>0</v>
      </c>
      <c r="AG34" s="42">
        <f>+' (1) Cap Res.2009-2010'!AG34</f>
        <v>0</v>
      </c>
      <c r="AH34" s="42">
        <f>+' (1) Cap Res.2009-2010'!AH34</f>
        <v>0</v>
      </c>
      <c r="AI34" s="42">
        <f>+' (1) Cap Res.2009-2010'!AI34</f>
        <v>0</v>
      </c>
      <c r="AJ34" s="42">
        <f>+' (1) Cap Res.2009-2010'!AJ34</f>
        <v>0</v>
      </c>
      <c r="AK34" s="42">
        <f>+' (1) Cap Res.2009-2010'!AK34</f>
        <v>0</v>
      </c>
      <c r="AL34" s="42">
        <f>+' (1) Cap Res.2009-2010'!AL34</f>
        <v>0</v>
      </c>
      <c r="AM34" s="42">
        <f>+' (1) Cap Res.2009-2010'!AM34</f>
        <v>0</v>
      </c>
      <c r="AN34" s="42">
        <f>+' (1) Cap Res.2009-2010'!AN34</f>
        <v>0</v>
      </c>
      <c r="AO34" s="42">
        <f>+' (1) Cap Res.2009-2010'!AO34</f>
        <v>0</v>
      </c>
      <c r="AP34" s="42">
        <f>+' (1) Cap Res.2009-2010'!AP34</f>
        <v>0</v>
      </c>
      <c r="AQ34" s="42">
        <f>+' (1) Cap Res.2009-2010'!AQ34</f>
        <v>0</v>
      </c>
      <c r="AR34" s="42">
        <f>+' (1) Cap Res.2009-2010'!AR34</f>
        <v>0</v>
      </c>
      <c r="AS34" s="42">
        <f>+' (1) Cap Res.2009-2010'!AS34</f>
        <v>0</v>
      </c>
      <c r="AT34" s="42">
        <f>+' (1) Cap Res.2009-2010'!AT34</f>
        <v>0</v>
      </c>
      <c r="AU34" s="42">
        <f>+' (1) Cap Res.2009-2010'!AU34</f>
        <v>0</v>
      </c>
      <c r="AV34" s="42"/>
      <c r="AW34" s="42"/>
      <c r="AX34" s="42"/>
      <c r="AY34" s="42"/>
      <c r="AZ34" s="42"/>
      <c r="BA34" s="42"/>
      <c r="BB34" s="42"/>
    </row>
    <row r="35" spans="1:54" ht="13.5" hidden="1">
      <c r="A35" s="39">
        <f>+' (1) Cap Res.2009-2010'!BF35</f>
        <v>36944</v>
      </c>
      <c r="B35" s="42">
        <f>+' (1) Cap Res.2009-2010'!B35</f>
        <v>0</v>
      </c>
      <c r="C35" s="42">
        <f>+' (1) Cap Res.2009-2010'!C35</f>
        <v>0</v>
      </c>
      <c r="D35" s="42">
        <f>+' (1) Cap Res.2009-2010'!D35</f>
        <v>0</v>
      </c>
      <c r="E35" s="42">
        <f>+' (1) Cap Res.2009-2010'!E35</f>
        <v>0</v>
      </c>
      <c r="F35" s="42">
        <f>+' (1) Cap Res.2009-2010'!F35</f>
        <v>0</v>
      </c>
      <c r="G35" s="42">
        <f>+' (1) Cap Res.2009-2010'!G35</f>
        <v>0</v>
      </c>
      <c r="H35" s="42">
        <f>+' (1) Cap Res.2009-2010'!H35</f>
        <v>0</v>
      </c>
      <c r="I35" s="42">
        <f>+' (1) Cap Res.2009-2010'!I35</f>
        <v>0</v>
      </c>
      <c r="J35" s="42">
        <f>+' (1) Cap Res.2009-2010'!J35</f>
        <v>0</v>
      </c>
      <c r="K35" s="42">
        <f>+' (1) Cap Res.2009-2010'!K35</f>
        <v>0</v>
      </c>
      <c r="L35" s="42">
        <f>+' (1) Cap Res.2009-2010'!L35</f>
        <v>0</v>
      </c>
      <c r="M35" s="42">
        <f>+' (1) Cap Res.2009-2010'!M35</f>
        <v>0</v>
      </c>
      <c r="N35" s="42">
        <f>+' (1) Cap Res.2009-2010'!N35</f>
        <v>0</v>
      </c>
      <c r="O35" s="42">
        <f>+' (1) Cap Res.2009-2010'!O35</f>
        <v>0</v>
      </c>
      <c r="P35" s="42">
        <f>+' (1) Cap Res.2009-2010'!P35</f>
        <v>0</v>
      </c>
      <c r="Q35" s="42">
        <f>+' (1) Cap Res.2009-2010'!Q35</f>
        <v>0</v>
      </c>
      <c r="R35" s="42">
        <f>+' (1) Cap Res.2009-2010'!R35</f>
        <v>0</v>
      </c>
      <c r="S35" s="42">
        <f>+' (1) Cap Res.2009-2010'!S35</f>
        <v>0</v>
      </c>
      <c r="T35" s="42">
        <f>+' (1) Cap Res.2009-2010'!T35</f>
        <v>0</v>
      </c>
      <c r="U35" s="42">
        <f>+' (1) Cap Res.2009-2010'!U35</f>
        <v>0</v>
      </c>
      <c r="V35" s="42">
        <f>+' (1) Cap Res.2009-2010'!V35</f>
        <v>0</v>
      </c>
      <c r="W35" s="42">
        <f>+' (1) Cap Res.2009-2010'!W35</f>
        <v>0</v>
      </c>
      <c r="X35" s="42">
        <f>+' (1) Cap Res.2009-2010'!X35</f>
        <v>0</v>
      </c>
      <c r="Y35" s="42">
        <f>+' (1) Cap Res.2009-2010'!Y35</f>
        <v>0</v>
      </c>
      <c r="Z35" s="42">
        <f>+' (1) Cap Res.2009-2010'!Z35</f>
        <v>0</v>
      </c>
      <c r="AA35" s="42">
        <f>+' (1) Cap Res.2009-2010'!AA35</f>
        <v>0</v>
      </c>
      <c r="AB35" s="42">
        <f>+' (1) Cap Res.2009-2010'!AB35</f>
        <v>0</v>
      </c>
      <c r="AC35" s="42">
        <f>+' (1) Cap Res.2009-2010'!AC35</f>
        <v>0</v>
      </c>
      <c r="AD35" s="42">
        <f>+' (1) Cap Res.2009-2010'!AD35</f>
        <v>0</v>
      </c>
      <c r="AE35" s="42">
        <f>+' (1) Cap Res.2009-2010'!AE35</f>
        <v>0</v>
      </c>
      <c r="AF35" s="42">
        <f>+' (1) Cap Res.2009-2010'!AF35</f>
        <v>0</v>
      </c>
      <c r="AG35" s="42">
        <f>+' (1) Cap Res.2009-2010'!AG35</f>
        <v>0</v>
      </c>
      <c r="AH35" s="42">
        <f>+' (1) Cap Res.2009-2010'!AH35</f>
        <v>0</v>
      </c>
      <c r="AI35" s="42">
        <f>+' (1) Cap Res.2009-2010'!AI35</f>
        <v>0</v>
      </c>
      <c r="AJ35" s="42">
        <f>+' (1) Cap Res.2009-2010'!AJ35</f>
        <v>0</v>
      </c>
      <c r="AK35" s="42">
        <f>+' (1) Cap Res.2009-2010'!AK35</f>
        <v>0</v>
      </c>
      <c r="AL35" s="42">
        <f>+' (1) Cap Res.2009-2010'!AL35</f>
        <v>0</v>
      </c>
      <c r="AM35" s="42">
        <f>+' (1) Cap Res.2009-2010'!AM35</f>
        <v>0</v>
      </c>
      <c r="AN35" s="42">
        <f>+' (1) Cap Res.2009-2010'!AN35</f>
        <v>0</v>
      </c>
      <c r="AO35" s="42">
        <f>+' (1) Cap Res.2009-2010'!AO35</f>
        <v>0</v>
      </c>
      <c r="AP35" s="42">
        <f>+' (1) Cap Res.2009-2010'!AP35</f>
        <v>0</v>
      </c>
      <c r="AQ35" s="42">
        <f>+' (1) Cap Res.2009-2010'!AQ35</f>
        <v>0</v>
      </c>
      <c r="AR35" s="42">
        <f>+' (1) Cap Res.2009-2010'!AR35</f>
        <v>0</v>
      </c>
      <c r="AS35" s="42">
        <f>+' (1) Cap Res.2009-2010'!AS35</f>
        <v>0</v>
      </c>
      <c r="AT35" s="42">
        <f>+' (1) Cap Res.2009-2010'!AT35</f>
        <v>0</v>
      </c>
      <c r="AU35" s="42">
        <f>+' (1) Cap Res.2009-2010'!AU35</f>
        <v>0</v>
      </c>
      <c r="AV35" s="42"/>
      <c r="AW35" s="42"/>
      <c r="AX35" s="42"/>
      <c r="AY35" s="42"/>
      <c r="AZ35" s="42"/>
      <c r="BA35" s="42"/>
      <c r="BB35" s="42"/>
    </row>
    <row r="36" spans="1:54" ht="13.5" hidden="1">
      <c r="A36" s="39">
        <f>+' (1) Cap Res.2009-2010'!BF36</f>
        <v>36958</v>
      </c>
      <c r="B36" s="42">
        <f>+' (1) Cap Res.2009-2010'!B36</f>
        <v>0</v>
      </c>
      <c r="C36" s="42">
        <f>+' (1) Cap Res.2009-2010'!C36</f>
        <v>0</v>
      </c>
      <c r="D36" s="42">
        <f>+' (1) Cap Res.2009-2010'!D36</f>
        <v>0</v>
      </c>
      <c r="E36" s="42">
        <f>+' (1) Cap Res.2009-2010'!E36</f>
        <v>0</v>
      </c>
      <c r="F36" s="42">
        <f>+' (1) Cap Res.2009-2010'!F36</f>
        <v>0</v>
      </c>
      <c r="G36" s="42">
        <f>+' (1) Cap Res.2009-2010'!G36</f>
        <v>0</v>
      </c>
      <c r="H36" s="42">
        <f>+' (1) Cap Res.2009-2010'!H36</f>
        <v>0</v>
      </c>
      <c r="I36" s="42">
        <f>+' (1) Cap Res.2009-2010'!I36</f>
        <v>0</v>
      </c>
      <c r="J36" s="42">
        <f>+' (1) Cap Res.2009-2010'!J36</f>
        <v>0</v>
      </c>
      <c r="K36" s="42">
        <f>+' (1) Cap Res.2009-2010'!K36</f>
        <v>0</v>
      </c>
      <c r="L36" s="42">
        <f>+' (1) Cap Res.2009-2010'!L36</f>
        <v>0</v>
      </c>
      <c r="M36" s="42">
        <f>+' (1) Cap Res.2009-2010'!M36</f>
        <v>0</v>
      </c>
      <c r="N36" s="42">
        <f>+' (1) Cap Res.2009-2010'!N36</f>
        <v>0</v>
      </c>
      <c r="O36" s="42">
        <f>+' (1) Cap Res.2009-2010'!O36</f>
        <v>0</v>
      </c>
      <c r="P36" s="42">
        <f>+' (1) Cap Res.2009-2010'!P36</f>
        <v>0</v>
      </c>
      <c r="Q36" s="42">
        <f>+' (1) Cap Res.2009-2010'!Q36</f>
        <v>0</v>
      </c>
      <c r="R36" s="42">
        <f>+' (1) Cap Res.2009-2010'!R36</f>
        <v>0</v>
      </c>
      <c r="S36" s="42">
        <f>+' (1) Cap Res.2009-2010'!S36</f>
        <v>0</v>
      </c>
      <c r="T36" s="42">
        <f>+' (1) Cap Res.2009-2010'!T36</f>
        <v>0</v>
      </c>
      <c r="U36" s="42">
        <f>+' (1) Cap Res.2009-2010'!U36</f>
        <v>0</v>
      </c>
      <c r="V36" s="42">
        <f>+' (1) Cap Res.2009-2010'!V36</f>
        <v>0</v>
      </c>
      <c r="W36" s="42">
        <f>+' (1) Cap Res.2009-2010'!W36</f>
        <v>0</v>
      </c>
      <c r="X36" s="42">
        <f>+' (1) Cap Res.2009-2010'!X36</f>
        <v>0</v>
      </c>
      <c r="Y36" s="42">
        <f>+' (1) Cap Res.2009-2010'!Y36</f>
        <v>0</v>
      </c>
      <c r="Z36" s="42">
        <f>+' (1) Cap Res.2009-2010'!Z36</f>
        <v>0</v>
      </c>
      <c r="AA36" s="42">
        <f>+' (1) Cap Res.2009-2010'!AA36</f>
        <v>0</v>
      </c>
      <c r="AB36" s="42">
        <f>+' (1) Cap Res.2009-2010'!AB36</f>
        <v>0</v>
      </c>
      <c r="AC36" s="42">
        <f>+' (1) Cap Res.2009-2010'!AC36</f>
        <v>0</v>
      </c>
      <c r="AD36" s="42">
        <f>+' (1) Cap Res.2009-2010'!AD36</f>
        <v>0</v>
      </c>
      <c r="AE36" s="42">
        <f>+' (1) Cap Res.2009-2010'!AE36</f>
        <v>0</v>
      </c>
      <c r="AF36" s="42">
        <f>+' (1) Cap Res.2009-2010'!AF36</f>
        <v>0</v>
      </c>
      <c r="AG36" s="42">
        <f>+' (1) Cap Res.2009-2010'!AG36</f>
        <v>0</v>
      </c>
      <c r="AH36" s="42">
        <f>+' (1) Cap Res.2009-2010'!AH36</f>
        <v>0</v>
      </c>
      <c r="AI36" s="42">
        <f>+' (1) Cap Res.2009-2010'!AI36</f>
        <v>0</v>
      </c>
      <c r="AJ36" s="42">
        <f>+' (1) Cap Res.2009-2010'!AJ36</f>
        <v>0</v>
      </c>
      <c r="AK36" s="42">
        <f>+' (1) Cap Res.2009-2010'!AK36</f>
        <v>0</v>
      </c>
      <c r="AL36" s="42">
        <f>+' (1) Cap Res.2009-2010'!AL36</f>
        <v>0</v>
      </c>
      <c r="AM36" s="42">
        <f>+' (1) Cap Res.2009-2010'!AM36</f>
        <v>0</v>
      </c>
      <c r="AN36" s="42">
        <f>+' (1) Cap Res.2009-2010'!AN36</f>
        <v>0</v>
      </c>
      <c r="AO36" s="42">
        <f>+' (1) Cap Res.2009-2010'!AO36</f>
        <v>0</v>
      </c>
      <c r="AP36" s="42">
        <f>+' (1) Cap Res.2009-2010'!AP36</f>
        <v>0</v>
      </c>
      <c r="AQ36" s="42">
        <f>+' (1) Cap Res.2009-2010'!AQ36</f>
        <v>0</v>
      </c>
      <c r="AR36" s="42">
        <f>+' (1) Cap Res.2009-2010'!AR36</f>
        <v>0</v>
      </c>
      <c r="AS36" s="42">
        <f>+' (1) Cap Res.2009-2010'!AS36</f>
        <v>0</v>
      </c>
      <c r="AT36" s="42">
        <f>+' (1) Cap Res.2009-2010'!AT36</f>
        <v>0</v>
      </c>
      <c r="AU36" s="42">
        <f>+' (1) Cap Res.2009-2010'!AU36</f>
        <v>0</v>
      </c>
      <c r="AV36" s="42"/>
      <c r="AW36" s="42"/>
      <c r="AX36" s="42"/>
      <c r="AY36" s="42"/>
      <c r="AZ36" s="42"/>
      <c r="BA36" s="42"/>
      <c r="BB36" s="42"/>
    </row>
    <row r="37" spans="1:54" ht="13.5" hidden="1">
      <c r="A37" s="39">
        <f>+' (1) Cap Res.2009-2010'!BF37</f>
        <v>36972</v>
      </c>
      <c r="B37" s="42">
        <f>+' (1) Cap Res.2009-2010'!B37</f>
        <v>0</v>
      </c>
      <c r="C37" s="42">
        <f>+' (1) Cap Res.2009-2010'!C37</f>
        <v>0</v>
      </c>
      <c r="D37" s="42">
        <f>+' (1) Cap Res.2009-2010'!D37</f>
        <v>0</v>
      </c>
      <c r="E37" s="42">
        <f>+' (1) Cap Res.2009-2010'!E37</f>
        <v>0</v>
      </c>
      <c r="F37" s="42">
        <f>+' (1) Cap Res.2009-2010'!F37</f>
        <v>0</v>
      </c>
      <c r="G37" s="42">
        <f>+' (1) Cap Res.2009-2010'!G37</f>
        <v>0</v>
      </c>
      <c r="H37" s="42">
        <f>+' (1) Cap Res.2009-2010'!H37</f>
        <v>0</v>
      </c>
      <c r="I37" s="42">
        <f>+' (1) Cap Res.2009-2010'!I37</f>
        <v>0</v>
      </c>
      <c r="J37" s="42">
        <f>+' (1) Cap Res.2009-2010'!J37</f>
        <v>0</v>
      </c>
      <c r="K37" s="42">
        <f>+' (1) Cap Res.2009-2010'!K37</f>
        <v>0</v>
      </c>
      <c r="L37" s="42">
        <f>+' (1) Cap Res.2009-2010'!L37</f>
        <v>0</v>
      </c>
      <c r="M37" s="42">
        <f>+' (1) Cap Res.2009-2010'!M37</f>
        <v>0</v>
      </c>
      <c r="N37" s="42">
        <f>+' (1) Cap Res.2009-2010'!N37</f>
        <v>0</v>
      </c>
      <c r="O37" s="42">
        <f>+' (1) Cap Res.2009-2010'!O37</f>
        <v>0</v>
      </c>
      <c r="P37" s="42">
        <f>+' (1) Cap Res.2009-2010'!P37</f>
        <v>0</v>
      </c>
      <c r="Q37" s="42">
        <f>+' (1) Cap Res.2009-2010'!Q37</f>
        <v>0</v>
      </c>
      <c r="R37" s="42">
        <f>+' (1) Cap Res.2009-2010'!R37</f>
        <v>0</v>
      </c>
      <c r="S37" s="42">
        <f>+' (1) Cap Res.2009-2010'!S37</f>
        <v>0</v>
      </c>
      <c r="T37" s="42">
        <f>+' (1) Cap Res.2009-2010'!T37</f>
        <v>0</v>
      </c>
      <c r="U37" s="42">
        <f>+' (1) Cap Res.2009-2010'!U37</f>
        <v>0</v>
      </c>
      <c r="V37" s="42">
        <f>+' (1) Cap Res.2009-2010'!V37</f>
        <v>0</v>
      </c>
      <c r="W37" s="42">
        <f>+' (1) Cap Res.2009-2010'!W37</f>
        <v>0</v>
      </c>
      <c r="X37" s="42">
        <f>+' (1) Cap Res.2009-2010'!X37</f>
        <v>0</v>
      </c>
      <c r="Y37" s="42">
        <f>+' (1) Cap Res.2009-2010'!Y37</f>
        <v>0</v>
      </c>
      <c r="Z37" s="42">
        <f>+' (1) Cap Res.2009-2010'!Z37</f>
        <v>0</v>
      </c>
      <c r="AA37" s="42">
        <f>+' (1) Cap Res.2009-2010'!AA37</f>
        <v>0</v>
      </c>
      <c r="AB37" s="42">
        <f>+' (1) Cap Res.2009-2010'!AB37</f>
        <v>0</v>
      </c>
      <c r="AC37" s="42">
        <f>+' (1) Cap Res.2009-2010'!AC37</f>
        <v>0</v>
      </c>
      <c r="AD37" s="42">
        <f>+' (1) Cap Res.2009-2010'!AD37</f>
        <v>0</v>
      </c>
      <c r="AE37" s="42">
        <f>+' (1) Cap Res.2009-2010'!AE37</f>
        <v>0</v>
      </c>
      <c r="AF37" s="42">
        <f>+' (1) Cap Res.2009-2010'!AF37</f>
        <v>0</v>
      </c>
      <c r="AG37" s="42">
        <f>+' (1) Cap Res.2009-2010'!AG37</f>
        <v>0</v>
      </c>
      <c r="AH37" s="42">
        <f>+' (1) Cap Res.2009-2010'!AH37</f>
        <v>0</v>
      </c>
      <c r="AI37" s="42">
        <f>+' (1) Cap Res.2009-2010'!AI37</f>
        <v>0</v>
      </c>
      <c r="AJ37" s="42">
        <f>+' (1) Cap Res.2009-2010'!AJ37</f>
        <v>0</v>
      </c>
      <c r="AK37" s="42">
        <f>+' (1) Cap Res.2009-2010'!AK37</f>
        <v>0</v>
      </c>
      <c r="AL37" s="42">
        <f>+' (1) Cap Res.2009-2010'!AL37</f>
        <v>0</v>
      </c>
      <c r="AM37" s="42">
        <f>+' (1) Cap Res.2009-2010'!AM37</f>
        <v>0</v>
      </c>
      <c r="AN37" s="42">
        <f>+' (1) Cap Res.2009-2010'!AN37</f>
        <v>0</v>
      </c>
      <c r="AO37" s="42">
        <f>+' (1) Cap Res.2009-2010'!AO37</f>
        <v>0</v>
      </c>
      <c r="AP37" s="42">
        <f>+' (1) Cap Res.2009-2010'!AP37</f>
        <v>0</v>
      </c>
      <c r="AQ37" s="42">
        <f>+' (1) Cap Res.2009-2010'!AQ37</f>
        <v>0</v>
      </c>
      <c r="AR37" s="42">
        <f>+' (1) Cap Res.2009-2010'!AR37</f>
        <v>0</v>
      </c>
      <c r="AS37" s="42">
        <f>+' (1) Cap Res.2009-2010'!AS37</f>
        <v>0</v>
      </c>
      <c r="AT37" s="42">
        <f>+' (1) Cap Res.2009-2010'!AT37</f>
        <v>0</v>
      </c>
      <c r="AU37" s="42">
        <f>+' (1) Cap Res.2009-2010'!AU37</f>
        <v>0</v>
      </c>
      <c r="AV37" s="42"/>
      <c r="AW37" s="42"/>
      <c r="AX37" s="42"/>
      <c r="AY37" s="42"/>
      <c r="AZ37" s="42"/>
      <c r="BA37" s="42"/>
      <c r="BB37" s="42"/>
    </row>
    <row r="38" spans="1:54" ht="13.5" hidden="1">
      <c r="A38" s="39">
        <f>+' (1) Cap Res.2009-2010'!BF38</f>
        <v>36987</v>
      </c>
      <c r="B38" s="42">
        <f>+' (1) Cap Res.2009-2010'!B38</f>
        <v>0</v>
      </c>
      <c r="C38" s="42">
        <f>+' (1) Cap Res.2009-2010'!C38</f>
        <v>0</v>
      </c>
      <c r="D38" s="42">
        <f>+' (1) Cap Res.2009-2010'!D38</f>
        <v>0</v>
      </c>
      <c r="E38" s="42">
        <f>+' (1) Cap Res.2009-2010'!E38</f>
        <v>0</v>
      </c>
      <c r="F38" s="42">
        <f>+' (1) Cap Res.2009-2010'!F38</f>
        <v>0</v>
      </c>
      <c r="G38" s="42">
        <f>+' (1) Cap Res.2009-2010'!G38</f>
        <v>0</v>
      </c>
      <c r="H38" s="42">
        <f>+' (1) Cap Res.2009-2010'!H38</f>
        <v>0</v>
      </c>
      <c r="I38" s="42">
        <f>+' (1) Cap Res.2009-2010'!I38</f>
        <v>0</v>
      </c>
      <c r="J38" s="42">
        <f>+' (1) Cap Res.2009-2010'!J38</f>
        <v>0</v>
      </c>
      <c r="K38" s="42">
        <f>+' (1) Cap Res.2009-2010'!K38</f>
        <v>0</v>
      </c>
      <c r="L38" s="42">
        <f>+' (1) Cap Res.2009-2010'!L38</f>
        <v>0</v>
      </c>
      <c r="M38" s="42">
        <f>+' (1) Cap Res.2009-2010'!M38</f>
        <v>0</v>
      </c>
      <c r="N38" s="42">
        <f>+' (1) Cap Res.2009-2010'!N38</f>
        <v>0</v>
      </c>
      <c r="O38" s="42">
        <f>+' (1) Cap Res.2009-2010'!O38</f>
        <v>0</v>
      </c>
      <c r="P38" s="42">
        <f>+' (1) Cap Res.2009-2010'!P38</f>
        <v>0</v>
      </c>
      <c r="Q38" s="42">
        <f>+' (1) Cap Res.2009-2010'!Q38</f>
        <v>0</v>
      </c>
      <c r="R38" s="42">
        <f>+' (1) Cap Res.2009-2010'!R38</f>
        <v>0</v>
      </c>
      <c r="S38" s="42">
        <f>+' (1) Cap Res.2009-2010'!S38</f>
        <v>0</v>
      </c>
      <c r="T38" s="42">
        <f>+' (1) Cap Res.2009-2010'!T38</f>
        <v>0</v>
      </c>
      <c r="U38" s="42">
        <f>+' (1) Cap Res.2009-2010'!U38</f>
        <v>0</v>
      </c>
      <c r="V38" s="42">
        <f>+' (1) Cap Res.2009-2010'!V38</f>
        <v>0</v>
      </c>
      <c r="W38" s="42">
        <f>+' (1) Cap Res.2009-2010'!W38</f>
        <v>0</v>
      </c>
      <c r="X38" s="42">
        <f>+' (1) Cap Res.2009-2010'!X38</f>
        <v>0</v>
      </c>
      <c r="Y38" s="42">
        <f>+' (1) Cap Res.2009-2010'!Y38</f>
        <v>0</v>
      </c>
      <c r="Z38" s="42">
        <f>+' (1) Cap Res.2009-2010'!Z38</f>
        <v>0</v>
      </c>
      <c r="AA38" s="42">
        <f>+' (1) Cap Res.2009-2010'!AA38</f>
        <v>0</v>
      </c>
      <c r="AB38" s="42">
        <f>+' (1) Cap Res.2009-2010'!AB38</f>
        <v>0</v>
      </c>
      <c r="AC38" s="42">
        <f>+' (1) Cap Res.2009-2010'!AC38</f>
        <v>0</v>
      </c>
      <c r="AD38" s="42">
        <f>+' (1) Cap Res.2009-2010'!AD38</f>
        <v>0</v>
      </c>
      <c r="AE38" s="42">
        <f>+' (1) Cap Res.2009-2010'!AE38</f>
        <v>0</v>
      </c>
      <c r="AF38" s="42">
        <f>+' (1) Cap Res.2009-2010'!AF38</f>
        <v>0</v>
      </c>
      <c r="AG38" s="42">
        <f>+' (1) Cap Res.2009-2010'!AG38</f>
        <v>0</v>
      </c>
      <c r="AH38" s="42">
        <f>+' (1) Cap Res.2009-2010'!AH38</f>
        <v>0</v>
      </c>
      <c r="AI38" s="42">
        <f>+' (1) Cap Res.2009-2010'!AI38</f>
        <v>0</v>
      </c>
      <c r="AJ38" s="42">
        <f>+' (1) Cap Res.2009-2010'!AJ38</f>
        <v>0</v>
      </c>
      <c r="AK38" s="42">
        <f>+' (1) Cap Res.2009-2010'!AK38</f>
        <v>0</v>
      </c>
      <c r="AL38" s="42">
        <f>+' (1) Cap Res.2009-2010'!AL38</f>
        <v>0</v>
      </c>
      <c r="AM38" s="42">
        <f>+' (1) Cap Res.2009-2010'!AM38</f>
        <v>0</v>
      </c>
      <c r="AN38" s="42">
        <f>+' (1) Cap Res.2009-2010'!AN38</f>
        <v>0</v>
      </c>
      <c r="AO38" s="42">
        <f>+' (1) Cap Res.2009-2010'!AO38</f>
        <v>0</v>
      </c>
      <c r="AP38" s="42">
        <f>+' (1) Cap Res.2009-2010'!AP38</f>
        <v>0</v>
      </c>
      <c r="AQ38" s="42">
        <f>+' (1) Cap Res.2009-2010'!AQ38</f>
        <v>0</v>
      </c>
      <c r="AR38" s="42">
        <f>+' (1) Cap Res.2009-2010'!AR38</f>
        <v>0</v>
      </c>
      <c r="AS38" s="42">
        <f>+' (1) Cap Res.2009-2010'!AS38</f>
        <v>0</v>
      </c>
      <c r="AT38" s="42">
        <f>+' (1) Cap Res.2009-2010'!AT38</f>
        <v>0</v>
      </c>
      <c r="AU38" s="42">
        <f>+' (1) Cap Res.2009-2010'!AU38</f>
        <v>0</v>
      </c>
      <c r="AV38" s="42"/>
      <c r="AW38" s="42"/>
      <c r="AX38" s="42"/>
      <c r="AY38" s="42"/>
      <c r="AZ38" s="42"/>
      <c r="BA38" s="42"/>
      <c r="BB38" s="42"/>
    </row>
    <row r="39" spans="1:54" ht="13.5" hidden="1">
      <c r="A39" s="39">
        <f>+' (1) Cap Res.2009-2010'!BF39</f>
        <v>36991</v>
      </c>
      <c r="B39" s="42">
        <f>+' (1) Cap Res.2009-2010'!B39</f>
        <v>0</v>
      </c>
      <c r="C39" s="42">
        <f>+' (1) Cap Res.2009-2010'!C39</f>
        <v>0</v>
      </c>
      <c r="D39" s="42">
        <f>+' (1) Cap Res.2009-2010'!D39</f>
        <v>0</v>
      </c>
      <c r="E39" s="42">
        <f>+' (1) Cap Res.2009-2010'!E39</f>
        <v>0</v>
      </c>
      <c r="F39" s="42">
        <f>+' (1) Cap Res.2009-2010'!F39</f>
        <v>0</v>
      </c>
      <c r="G39" s="42">
        <f>+' (1) Cap Res.2009-2010'!G39</f>
        <v>0</v>
      </c>
      <c r="H39" s="42">
        <f>+' (1) Cap Res.2009-2010'!H39</f>
        <v>0</v>
      </c>
      <c r="I39" s="42">
        <f>+' (1) Cap Res.2009-2010'!I39</f>
        <v>0</v>
      </c>
      <c r="J39" s="42">
        <f>+' (1) Cap Res.2009-2010'!J39</f>
        <v>0</v>
      </c>
      <c r="K39" s="42">
        <f>+' (1) Cap Res.2009-2010'!K39</f>
        <v>0</v>
      </c>
      <c r="L39" s="42">
        <f>+' (1) Cap Res.2009-2010'!L39</f>
        <v>0</v>
      </c>
      <c r="M39" s="42">
        <f>+' (1) Cap Res.2009-2010'!M39</f>
        <v>0</v>
      </c>
      <c r="N39" s="42">
        <f>+' (1) Cap Res.2009-2010'!N39</f>
        <v>0</v>
      </c>
      <c r="O39" s="42">
        <f>+' (1) Cap Res.2009-2010'!O39</f>
        <v>0</v>
      </c>
      <c r="P39" s="42">
        <f>+' (1) Cap Res.2009-2010'!P39</f>
        <v>0</v>
      </c>
      <c r="Q39" s="42">
        <f>+' (1) Cap Res.2009-2010'!Q39</f>
        <v>0</v>
      </c>
      <c r="R39" s="42">
        <f>+' (1) Cap Res.2009-2010'!R39</f>
        <v>0</v>
      </c>
      <c r="S39" s="42">
        <f>+' (1) Cap Res.2009-2010'!S39</f>
        <v>0</v>
      </c>
      <c r="T39" s="42">
        <f>+' (1) Cap Res.2009-2010'!T39</f>
        <v>0</v>
      </c>
      <c r="U39" s="42">
        <f>+' (1) Cap Res.2009-2010'!U39</f>
        <v>0</v>
      </c>
      <c r="V39" s="42">
        <f>+' (1) Cap Res.2009-2010'!V39</f>
        <v>0</v>
      </c>
      <c r="W39" s="42">
        <f>+' (1) Cap Res.2009-2010'!W39</f>
        <v>0</v>
      </c>
      <c r="X39" s="42">
        <f>+' (1) Cap Res.2009-2010'!X39</f>
        <v>0</v>
      </c>
      <c r="Y39" s="42">
        <f>+' (1) Cap Res.2009-2010'!Y39</f>
        <v>0</v>
      </c>
      <c r="Z39" s="42">
        <f>+' (1) Cap Res.2009-2010'!Z39</f>
        <v>0</v>
      </c>
      <c r="AA39" s="42">
        <f>+' (1) Cap Res.2009-2010'!AA39</f>
        <v>0</v>
      </c>
      <c r="AB39" s="42">
        <f>+' (1) Cap Res.2009-2010'!AB39</f>
        <v>0</v>
      </c>
      <c r="AC39" s="42">
        <f>+' (1) Cap Res.2009-2010'!AC39</f>
        <v>0</v>
      </c>
      <c r="AD39" s="42">
        <f>+' (1) Cap Res.2009-2010'!AD39</f>
        <v>0</v>
      </c>
      <c r="AE39" s="42">
        <f>+' (1) Cap Res.2009-2010'!AE39</f>
        <v>0</v>
      </c>
      <c r="AF39" s="42">
        <f>+' (1) Cap Res.2009-2010'!AF39</f>
        <v>0</v>
      </c>
      <c r="AG39" s="42">
        <f>+' (1) Cap Res.2009-2010'!AG39</f>
        <v>0</v>
      </c>
      <c r="AH39" s="42">
        <f>+' (1) Cap Res.2009-2010'!AH39</f>
        <v>0</v>
      </c>
      <c r="AI39" s="42">
        <f>+' (1) Cap Res.2009-2010'!AI39</f>
        <v>0</v>
      </c>
      <c r="AJ39" s="42">
        <f>+' (1) Cap Res.2009-2010'!AJ39</f>
        <v>0</v>
      </c>
      <c r="AK39" s="42">
        <f>+' (1) Cap Res.2009-2010'!AK39</f>
        <v>0</v>
      </c>
      <c r="AL39" s="42">
        <f>+' (1) Cap Res.2009-2010'!AL39</f>
        <v>0</v>
      </c>
      <c r="AM39" s="42">
        <f>+' (1) Cap Res.2009-2010'!AM39</f>
        <v>0</v>
      </c>
      <c r="AN39" s="42">
        <f>+' (1) Cap Res.2009-2010'!AN39</f>
        <v>0</v>
      </c>
      <c r="AO39" s="42">
        <f>+' (1) Cap Res.2009-2010'!AO39</f>
        <v>0</v>
      </c>
      <c r="AP39" s="42">
        <f>+' (1) Cap Res.2009-2010'!AP39</f>
        <v>0</v>
      </c>
      <c r="AQ39" s="42">
        <f>+' (1) Cap Res.2009-2010'!AQ39</f>
        <v>0</v>
      </c>
      <c r="AR39" s="42">
        <f>+' (1) Cap Res.2009-2010'!AR39</f>
        <v>0</v>
      </c>
      <c r="AS39" s="42">
        <f>+' (1) Cap Res.2009-2010'!AS39</f>
        <v>0</v>
      </c>
      <c r="AT39" s="42">
        <f>+' (1) Cap Res.2009-2010'!AT39</f>
        <v>0</v>
      </c>
      <c r="AU39" s="42">
        <f>+' (1) Cap Res.2009-2010'!AU39</f>
        <v>0</v>
      </c>
      <c r="AV39" s="42"/>
      <c r="AW39" s="42"/>
      <c r="AX39" s="42"/>
      <c r="AY39" s="42"/>
      <c r="AZ39" s="42"/>
      <c r="BA39" s="42"/>
      <c r="BB39" s="42"/>
    </row>
    <row r="40" spans="1:54" ht="13.5" hidden="1">
      <c r="A40" s="39">
        <f>+' (1) Cap Res.2009-2010'!BF40</f>
        <v>36991</v>
      </c>
      <c r="B40" s="42">
        <f>+' (1) Cap Res.2009-2010'!B40</f>
        <v>0</v>
      </c>
      <c r="C40" s="42">
        <f>+' (1) Cap Res.2009-2010'!C40</f>
        <v>0</v>
      </c>
      <c r="D40" s="42">
        <f>+' (1) Cap Res.2009-2010'!D40</f>
        <v>0</v>
      </c>
      <c r="E40" s="42">
        <f>+' (1) Cap Res.2009-2010'!E40</f>
        <v>0</v>
      </c>
      <c r="F40" s="42">
        <f>+' (1) Cap Res.2009-2010'!F40</f>
        <v>0</v>
      </c>
      <c r="G40" s="42">
        <f>+' (1) Cap Res.2009-2010'!G40</f>
        <v>0</v>
      </c>
      <c r="H40" s="42">
        <f>+' (1) Cap Res.2009-2010'!H40</f>
        <v>0</v>
      </c>
      <c r="I40" s="42">
        <f>+' (1) Cap Res.2009-2010'!I40</f>
        <v>0</v>
      </c>
      <c r="J40" s="42">
        <f>+' (1) Cap Res.2009-2010'!J40</f>
        <v>0</v>
      </c>
      <c r="K40" s="42">
        <f>+' (1) Cap Res.2009-2010'!K40</f>
        <v>0</v>
      </c>
      <c r="L40" s="42">
        <f>+' (1) Cap Res.2009-2010'!L40</f>
        <v>0</v>
      </c>
      <c r="M40" s="42">
        <f>+' (1) Cap Res.2009-2010'!M40</f>
        <v>0</v>
      </c>
      <c r="N40" s="42">
        <f>+' (1) Cap Res.2009-2010'!N40</f>
        <v>0</v>
      </c>
      <c r="O40" s="42">
        <f>+' (1) Cap Res.2009-2010'!O40</f>
        <v>0</v>
      </c>
      <c r="P40" s="42">
        <f>+' (1) Cap Res.2009-2010'!P40</f>
        <v>0</v>
      </c>
      <c r="Q40" s="42">
        <f>+' (1) Cap Res.2009-2010'!Q40</f>
        <v>0</v>
      </c>
      <c r="R40" s="42">
        <f>+' (1) Cap Res.2009-2010'!R40</f>
        <v>0</v>
      </c>
      <c r="S40" s="42">
        <f>+' (1) Cap Res.2009-2010'!S40</f>
        <v>0</v>
      </c>
      <c r="T40" s="42">
        <f>+' (1) Cap Res.2009-2010'!T40</f>
        <v>0</v>
      </c>
      <c r="U40" s="42">
        <f>+' (1) Cap Res.2009-2010'!U40</f>
        <v>0</v>
      </c>
      <c r="V40" s="42">
        <f>+' (1) Cap Res.2009-2010'!V40</f>
        <v>0</v>
      </c>
      <c r="W40" s="42">
        <f>+' (1) Cap Res.2009-2010'!W40</f>
        <v>0</v>
      </c>
      <c r="X40" s="42">
        <f>+' (1) Cap Res.2009-2010'!X40</f>
        <v>0</v>
      </c>
      <c r="Y40" s="42">
        <f>+' (1) Cap Res.2009-2010'!Y40</f>
        <v>0</v>
      </c>
      <c r="Z40" s="42">
        <f>+' (1) Cap Res.2009-2010'!Z40</f>
        <v>0</v>
      </c>
      <c r="AA40" s="42">
        <f>+' (1) Cap Res.2009-2010'!AA40</f>
        <v>0</v>
      </c>
      <c r="AB40" s="42">
        <f>+' (1) Cap Res.2009-2010'!AB40</f>
        <v>0</v>
      </c>
      <c r="AC40" s="42">
        <f>+' (1) Cap Res.2009-2010'!AC40</f>
        <v>0</v>
      </c>
      <c r="AD40" s="42">
        <f>+' (1) Cap Res.2009-2010'!AD40</f>
        <v>0</v>
      </c>
      <c r="AE40" s="42">
        <f>+' (1) Cap Res.2009-2010'!AE40</f>
        <v>0</v>
      </c>
      <c r="AF40" s="42">
        <f>+' (1) Cap Res.2009-2010'!AF40</f>
        <v>0</v>
      </c>
      <c r="AG40" s="42">
        <f>+' (1) Cap Res.2009-2010'!AG40</f>
        <v>0</v>
      </c>
      <c r="AH40" s="42">
        <f>+' (1) Cap Res.2009-2010'!AH40</f>
        <v>0</v>
      </c>
      <c r="AI40" s="42">
        <f>+' (1) Cap Res.2009-2010'!AI40</f>
        <v>0</v>
      </c>
      <c r="AJ40" s="42">
        <f>+' (1) Cap Res.2009-2010'!AJ40</f>
        <v>0</v>
      </c>
      <c r="AK40" s="42">
        <f>+' (1) Cap Res.2009-2010'!AK40</f>
        <v>0</v>
      </c>
      <c r="AL40" s="42">
        <f>+' (1) Cap Res.2009-2010'!AL40</f>
        <v>0</v>
      </c>
      <c r="AM40" s="42">
        <f>+' (1) Cap Res.2009-2010'!AM40</f>
        <v>0</v>
      </c>
      <c r="AN40" s="42">
        <f>+' (1) Cap Res.2009-2010'!AN40</f>
        <v>0</v>
      </c>
      <c r="AO40" s="42">
        <f>+' (1) Cap Res.2009-2010'!AO40</f>
        <v>0</v>
      </c>
      <c r="AP40" s="42">
        <f>+' (1) Cap Res.2009-2010'!AP40</f>
        <v>0</v>
      </c>
      <c r="AQ40" s="42">
        <f>+' (1) Cap Res.2009-2010'!AQ40</f>
        <v>0</v>
      </c>
      <c r="AR40" s="42">
        <f>+' (1) Cap Res.2009-2010'!AR40</f>
        <v>0</v>
      </c>
      <c r="AS40" s="42">
        <f>+' (1) Cap Res.2009-2010'!AS40</f>
        <v>0</v>
      </c>
      <c r="AT40" s="42">
        <f>+' (1) Cap Res.2009-2010'!AT40</f>
        <v>0</v>
      </c>
      <c r="AU40" s="42">
        <f>+' (1) Cap Res.2009-2010'!AU40</f>
        <v>0</v>
      </c>
      <c r="AV40" s="42"/>
      <c r="AW40" s="42"/>
      <c r="AX40" s="42"/>
      <c r="AY40" s="42"/>
      <c r="AZ40" s="42"/>
      <c r="BA40" s="42"/>
      <c r="BB40" s="42"/>
    </row>
    <row r="41" spans="1:54" ht="13.5" hidden="1">
      <c r="A41" s="39">
        <f>+' (1) Cap Res.2009-2010'!BF41</f>
        <v>36994</v>
      </c>
      <c r="B41" s="42">
        <f>+' (1) Cap Res.2009-2010'!B41</f>
        <v>0</v>
      </c>
      <c r="C41" s="42">
        <f>+' (1) Cap Res.2009-2010'!C41</f>
        <v>0</v>
      </c>
      <c r="D41" s="42">
        <f>+' (1) Cap Res.2009-2010'!D41</f>
        <v>0</v>
      </c>
      <c r="E41" s="42">
        <f>+' (1) Cap Res.2009-2010'!E41</f>
        <v>0</v>
      </c>
      <c r="F41" s="42">
        <f>+' (1) Cap Res.2009-2010'!F41</f>
        <v>0</v>
      </c>
      <c r="G41" s="42">
        <f>+' (1) Cap Res.2009-2010'!G41</f>
        <v>0</v>
      </c>
      <c r="H41" s="42">
        <f>+' (1) Cap Res.2009-2010'!H41</f>
        <v>0</v>
      </c>
      <c r="I41" s="42">
        <f>+' (1) Cap Res.2009-2010'!I41</f>
        <v>0</v>
      </c>
      <c r="J41" s="42">
        <f>+' (1) Cap Res.2009-2010'!J41</f>
        <v>0</v>
      </c>
      <c r="K41" s="42">
        <f>+' (1) Cap Res.2009-2010'!K41</f>
        <v>0</v>
      </c>
      <c r="L41" s="42">
        <f>+' (1) Cap Res.2009-2010'!L41</f>
        <v>0</v>
      </c>
      <c r="M41" s="42">
        <f>+' (1) Cap Res.2009-2010'!M41</f>
        <v>0</v>
      </c>
      <c r="N41" s="42">
        <f>+' (1) Cap Res.2009-2010'!N41</f>
        <v>0</v>
      </c>
      <c r="O41" s="42">
        <f>+' (1) Cap Res.2009-2010'!O41</f>
        <v>0</v>
      </c>
      <c r="P41" s="42">
        <f>+' (1) Cap Res.2009-2010'!P41</f>
        <v>0</v>
      </c>
      <c r="Q41" s="42">
        <f>+' (1) Cap Res.2009-2010'!Q41</f>
        <v>0</v>
      </c>
      <c r="R41" s="42">
        <f>+' (1) Cap Res.2009-2010'!R41</f>
        <v>0</v>
      </c>
      <c r="S41" s="42">
        <f>+' (1) Cap Res.2009-2010'!S41</f>
        <v>0</v>
      </c>
      <c r="T41" s="42">
        <f>+' (1) Cap Res.2009-2010'!T41</f>
        <v>0</v>
      </c>
      <c r="U41" s="42">
        <f>+' (1) Cap Res.2009-2010'!U41</f>
        <v>0</v>
      </c>
      <c r="V41" s="42">
        <f>+' (1) Cap Res.2009-2010'!V41</f>
        <v>0</v>
      </c>
      <c r="W41" s="42">
        <f>+' (1) Cap Res.2009-2010'!W41</f>
        <v>0</v>
      </c>
      <c r="X41" s="42">
        <f>+' (1) Cap Res.2009-2010'!X41</f>
        <v>0</v>
      </c>
      <c r="Y41" s="42">
        <f>+' (1) Cap Res.2009-2010'!Y41</f>
        <v>0</v>
      </c>
      <c r="Z41" s="42">
        <f>+' (1) Cap Res.2009-2010'!Z41</f>
        <v>0</v>
      </c>
      <c r="AA41" s="42">
        <f>+' (1) Cap Res.2009-2010'!AA41</f>
        <v>0</v>
      </c>
      <c r="AB41" s="42">
        <f>+' (1) Cap Res.2009-2010'!AB41</f>
        <v>0</v>
      </c>
      <c r="AC41" s="42">
        <f>+' (1) Cap Res.2009-2010'!AC41</f>
        <v>0</v>
      </c>
      <c r="AD41" s="42">
        <f>+' (1) Cap Res.2009-2010'!AD41</f>
        <v>0</v>
      </c>
      <c r="AE41" s="42">
        <f>+' (1) Cap Res.2009-2010'!AE41</f>
        <v>0</v>
      </c>
      <c r="AF41" s="42">
        <f>+' (1) Cap Res.2009-2010'!AF41</f>
        <v>0</v>
      </c>
      <c r="AG41" s="42">
        <f>+' (1) Cap Res.2009-2010'!AG41</f>
        <v>0</v>
      </c>
      <c r="AH41" s="42">
        <f>+' (1) Cap Res.2009-2010'!AH41</f>
        <v>0</v>
      </c>
      <c r="AI41" s="42">
        <f>+' (1) Cap Res.2009-2010'!AI41</f>
        <v>0</v>
      </c>
      <c r="AJ41" s="42">
        <f>+' (1) Cap Res.2009-2010'!AJ41</f>
        <v>0</v>
      </c>
      <c r="AK41" s="42">
        <f>+' (1) Cap Res.2009-2010'!AK41</f>
        <v>0</v>
      </c>
      <c r="AL41" s="42">
        <f>+' (1) Cap Res.2009-2010'!AL41</f>
        <v>0</v>
      </c>
      <c r="AM41" s="42">
        <f>+' (1) Cap Res.2009-2010'!AM41</f>
        <v>0</v>
      </c>
      <c r="AN41" s="42">
        <f>+' (1) Cap Res.2009-2010'!AN41</f>
        <v>0</v>
      </c>
      <c r="AO41" s="42">
        <f>+' (1) Cap Res.2009-2010'!AO41</f>
        <v>0</v>
      </c>
      <c r="AP41" s="42">
        <f>+' (1) Cap Res.2009-2010'!AP41</f>
        <v>0</v>
      </c>
      <c r="AQ41" s="42">
        <f>+' (1) Cap Res.2009-2010'!AQ41</f>
        <v>0</v>
      </c>
      <c r="AR41" s="42">
        <f>+' (1) Cap Res.2009-2010'!AR41</f>
        <v>0</v>
      </c>
      <c r="AS41" s="42">
        <f>+' (1) Cap Res.2009-2010'!AS41</f>
        <v>0</v>
      </c>
      <c r="AT41" s="42">
        <f>+' (1) Cap Res.2009-2010'!AT41</f>
        <v>0</v>
      </c>
      <c r="AU41" s="42">
        <f>+' (1) Cap Res.2009-2010'!AU41</f>
        <v>0</v>
      </c>
      <c r="AV41" s="42"/>
      <c r="AW41" s="42"/>
      <c r="AX41" s="42"/>
      <c r="AY41" s="42"/>
      <c r="AZ41" s="42"/>
      <c r="BA41" s="42"/>
      <c r="BB41" s="42"/>
    </row>
    <row r="42" spans="1:54" ht="13.5" hidden="1">
      <c r="A42" s="39">
        <f>+' (1) Cap Res.2009-2010'!BF42</f>
        <v>37008</v>
      </c>
      <c r="B42" s="42">
        <f>+' (1) Cap Res.2009-2010'!B42</f>
        <v>0</v>
      </c>
      <c r="C42" s="42">
        <f>+' (1) Cap Res.2009-2010'!C42</f>
        <v>0</v>
      </c>
      <c r="D42" s="42">
        <f>+' (1) Cap Res.2009-2010'!D42</f>
        <v>0</v>
      </c>
      <c r="E42" s="42">
        <f>+' (1) Cap Res.2009-2010'!E42</f>
        <v>0</v>
      </c>
      <c r="F42" s="42">
        <f>+' (1) Cap Res.2009-2010'!F42</f>
        <v>0</v>
      </c>
      <c r="G42" s="42">
        <f>+' (1) Cap Res.2009-2010'!G42</f>
        <v>0</v>
      </c>
      <c r="H42" s="42">
        <f>+' (1) Cap Res.2009-2010'!H42</f>
        <v>0</v>
      </c>
      <c r="I42" s="42">
        <f>+' (1) Cap Res.2009-2010'!I42</f>
        <v>0</v>
      </c>
      <c r="J42" s="42">
        <f>+' (1) Cap Res.2009-2010'!J42</f>
        <v>0</v>
      </c>
      <c r="K42" s="42">
        <f>+' (1) Cap Res.2009-2010'!K42</f>
        <v>0</v>
      </c>
      <c r="L42" s="42">
        <f>+' (1) Cap Res.2009-2010'!L42</f>
        <v>0</v>
      </c>
      <c r="M42" s="42">
        <f>+' (1) Cap Res.2009-2010'!M42</f>
        <v>0</v>
      </c>
      <c r="N42" s="42">
        <f>+' (1) Cap Res.2009-2010'!N42</f>
        <v>0</v>
      </c>
      <c r="O42" s="42">
        <f>+' (1) Cap Res.2009-2010'!O42</f>
        <v>0</v>
      </c>
      <c r="P42" s="42">
        <f>+' (1) Cap Res.2009-2010'!P42</f>
        <v>0</v>
      </c>
      <c r="Q42" s="42">
        <f>+' (1) Cap Res.2009-2010'!Q42</f>
        <v>0</v>
      </c>
      <c r="R42" s="42">
        <f>+' (1) Cap Res.2009-2010'!R42</f>
        <v>0</v>
      </c>
      <c r="S42" s="42">
        <f>+' (1) Cap Res.2009-2010'!S42</f>
        <v>0</v>
      </c>
      <c r="T42" s="42">
        <f>+' (1) Cap Res.2009-2010'!T42</f>
        <v>0</v>
      </c>
      <c r="U42" s="42">
        <f>+' (1) Cap Res.2009-2010'!U42</f>
        <v>0</v>
      </c>
      <c r="V42" s="42">
        <f>+' (1) Cap Res.2009-2010'!V42</f>
        <v>0</v>
      </c>
      <c r="W42" s="42">
        <f>+' (1) Cap Res.2009-2010'!W42</f>
        <v>0</v>
      </c>
      <c r="X42" s="42">
        <f>+' (1) Cap Res.2009-2010'!X42</f>
        <v>0</v>
      </c>
      <c r="Y42" s="42">
        <f>+' (1) Cap Res.2009-2010'!Y42</f>
        <v>0</v>
      </c>
      <c r="Z42" s="42">
        <f>+' (1) Cap Res.2009-2010'!Z42</f>
        <v>0</v>
      </c>
      <c r="AA42" s="42">
        <f>+' (1) Cap Res.2009-2010'!AA42</f>
        <v>0</v>
      </c>
      <c r="AB42" s="42">
        <f>+' (1) Cap Res.2009-2010'!AB42</f>
        <v>0</v>
      </c>
      <c r="AC42" s="42">
        <f>+' (1) Cap Res.2009-2010'!AC42</f>
        <v>0</v>
      </c>
      <c r="AD42" s="42">
        <f>+' (1) Cap Res.2009-2010'!AD42</f>
        <v>0</v>
      </c>
      <c r="AE42" s="42">
        <f>+' (1) Cap Res.2009-2010'!AE42</f>
        <v>0</v>
      </c>
      <c r="AF42" s="42">
        <f>+' (1) Cap Res.2009-2010'!AF42</f>
        <v>0</v>
      </c>
      <c r="AG42" s="42">
        <f>+' (1) Cap Res.2009-2010'!AG42</f>
        <v>0</v>
      </c>
      <c r="AH42" s="42">
        <f>+' (1) Cap Res.2009-2010'!AH42</f>
        <v>0</v>
      </c>
      <c r="AI42" s="42">
        <f>+' (1) Cap Res.2009-2010'!AI42</f>
        <v>0</v>
      </c>
      <c r="AJ42" s="42">
        <f>+' (1) Cap Res.2009-2010'!AJ42</f>
        <v>0</v>
      </c>
      <c r="AK42" s="42">
        <f>+' (1) Cap Res.2009-2010'!AK42</f>
        <v>0</v>
      </c>
      <c r="AL42" s="42">
        <f>+' (1) Cap Res.2009-2010'!AL42</f>
        <v>0</v>
      </c>
      <c r="AM42" s="42">
        <f>+' (1) Cap Res.2009-2010'!AM42</f>
        <v>0</v>
      </c>
      <c r="AN42" s="42">
        <f>+' (1) Cap Res.2009-2010'!AN42</f>
        <v>0</v>
      </c>
      <c r="AO42" s="42">
        <f>+' (1) Cap Res.2009-2010'!AO42</f>
        <v>0</v>
      </c>
      <c r="AP42" s="42">
        <f>+' (1) Cap Res.2009-2010'!AP42</f>
        <v>0</v>
      </c>
      <c r="AQ42" s="42">
        <f>+' (1) Cap Res.2009-2010'!AQ42</f>
        <v>0</v>
      </c>
      <c r="AR42" s="42">
        <f>+' (1) Cap Res.2009-2010'!AR42</f>
        <v>0</v>
      </c>
      <c r="AS42" s="42">
        <f>+' (1) Cap Res.2009-2010'!AS42</f>
        <v>0</v>
      </c>
      <c r="AT42" s="42">
        <f>+' (1) Cap Res.2009-2010'!AT42</f>
        <v>0</v>
      </c>
      <c r="AU42" s="42">
        <f>+' (1) Cap Res.2009-2010'!AU42</f>
        <v>0</v>
      </c>
      <c r="AV42" s="42"/>
      <c r="AW42" s="42"/>
      <c r="AX42" s="42"/>
      <c r="AY42" s="42"/>
      <c r="AZ42" s="42"/>
      <c r="BA42" s="42"/>
      <c r="BB42" s="42"/>
    </row>
    <row r="43" spans="1:54" ht="13.5" hidden="1">
      <c r="A43" s="39">
        <f>+' (1) Cap Res.2009-2010'!BF43</f>
        <v>37014</v>
      </c>
      <c r="B43" s="42">
        <f>+' (1) Cap Res.2009-2010'!B43</f>
        <v>0</v>
      </c>
      <c r="C43" s="42">
        <f>+' (1) Cap Res.2009-2010'!C43</f>
        <v>0</v>
      </c>
      <c r="D43" s="42">
        <f>+' (1) Cap Res.2009-2010'!D43</f>
        <v>0</v>
      </c>
      <c r="E43" s="42">
        <f>+' (1) Cap Res.2009-2010'!E43</f>
        <v>0</v>
      </c>
      <c r="F43" s="42">
        <f>+' (1) Cap Res.2009-2010'!F43</f>
        <v>0</v>
      </c>
      <c r="G43" s="42">
        <f>+' (1) Cap Res.2009-2010'!G43</f>
        <v>0</v>
      </c>
      <c r="H43" s="42">
        <f>+' (1) Cap Res.2009-2010'!H43</f>
        <v>0</v>
      </c>
      <c r="I43" s="42">
        <f>+' (1) Cap Res.2009-2010'!I43</f>
        <v>0</v>
      </c>
      <c r="J43" s="42">
        <f>+' (1) Cap Res.2009-2010'!J43</f>
        <v>0</v>
      </c>
      <c r="K43" s="42">
        <f>+' (1) Cap Res.2009-2010'!K43</f>
        <v>0</v>
      </c>
      <c r="L43" s="42">
        <f>+' (1) Cap Res.2009-2010'!L43</f>
        <v>0</v>
      </c>
      <c r="M43" s="42">
        <f>+' (1) Cap Res.2009-2010'!M43</f>
        <v>0</v>
      </c>
      <c r="N43" s="42">
        <f>+' (1) Cap Res.2009-2010'!N43</f>
        <v>0</v>
      </c>
      <c r="O43" s="42">
        <f>+' (1) Cap Res.2009-2010'!O43</f>
        <v>0</v>
      </c>
      <c r="P43" s="42">
        <f>+' (1) Cap Res.2009-2010'!P43</f>
        <v>0</v>
      </c>
      <c r="Q43" s="42">
        <f>+' (1) Cap Res.2009-2010'!Q43</f>
        <v>0</v>
      </c>
      <c r="R43" s="42">
        <f>+' (1) Cap Res.2009-2010'!R43</f>
        <v>0</v>
      </c>
      <c r="S43" s="42">
        <f>+' (1) Cap Res.2009-2010'!S43</f>
        <v>0</v>
      </c>
      <c r="T43" s="42">
        <f>+' (1) Cap Res.2009-2010'!T43</f>
        <v>0</v>
      </c>
      <c r="U43" s="42">
        <f>+' (1) Cap Res.2009-2010'!U43</f>
        <v>0</v>
      </c>
      <c r="V43" s="42">
        <f>+' (1) Cap Res.2009-2010'!V43</f>
        <v>0</v>
      </c>
      <c r="W43" s="42">
        <f>+' (1) Cap Res.2009-2010'!W43</f>
        <v>0</v>
      </c>
      <c r="X43" s="42">
        <f>+' (1) Cap Res.2009-2010'!X43</f>
        <v>0</v>
      </c>
      <c r="Y43" s="42">
        <f>+' (1) Cap Res.2009-2010'!Y43</f>
        <v>0</v>
      </c>
      <c r="Z43" s="42">
        <f>+' (1) Cap Res.2009-2010'!Z43</f>
        <v>0</v>
      </c>
      <c r="AA43" s="42">
        <f>+' (1) Cap Res.2009-2010'!AA43</f>
        <v>0</v>
      </c>
      <c r="AB43" s="42">
        <f>+' (1) Cap Res.2009-2010'!AB43</f>
        <v>0</v>
      </c>
      <c r="AC43" s="42">
        <f>+' (1) Cap Res.2009-2010'!AC43</f>
        <v>0</v>
      </c>
      <c r="AD43" s="42">
        <f>+' (1) Cap Res.2009-2010'!AD43</f>
        <v>0</v>
      </c>
      <c r="AE43" s="42">
        <f>+' (1) Cap Res.2009-2010'!AE43</f>
        <v>0</v>
      </c>
      <c r="AF43" s="42">
        <f>+' (1) Cap Res.2009-2010'!AF43</f>
        <v>0</v>
      </c>
      <c r="AG43" s="42">
        <f>+' (1) Cap Res.2009-2010'!AG43</f>
        <v>0</v>
      </c>
      <c r="AH43" s="42">
        <f>+' (1) Cap Res.2009-2010'!AH43</f>
        <v>0</v>
      </c>
      <c r="AI43" s="42">
        <f>+' (1) Cap Res.2009-2010'!AI43</f>
        <v>0</v>
      </c>
      <c r="AJ43" s="42">
        <f>+' (1) Cap Res.2009-2010'!AJ43</f>
        <v>0</v>
      </c>
      <c r="AK43" s="42">
        <f>+' (1) Cap Res.2009-2010'!AK43</f>
        <v>0</v>
      </c>
      <c r="AL43" s="42">
        <f>+' (1) Cap Res.2009-2010'!AL43</f>
        <v>0</v>
      </c>
      <c r="AM43" s="42">
        <f>+' (1) Cap Res.2009-2010'!AM43</f>
        <v>0</v>
      </c>
      <c r="AN43" s="42">
        <f>+' (1) Cap Res.2009-2010'!AN43</f>
        <v>0</v>
      </c>
      <c r="AO43" s="42">
        <f>+' (1) Cap Res.2009-2010'!AO43</f>
        <v>0</v>
      </c>
      <c r="AP43" s="42">
        <f>+' (1) Cap Res.2009-2010'!AP43</f>
        <v>0</v>
      </c>
      <c r="AQ43" s="42">
        <f>+' (1) Cap Res.2009-2010'!AQ43</f>
        <v>0</v>
      </c>
      <c r="AR43" s="42">
        <f>+' (1) Cap Res.2009-2010'!AR43</f>
        <v>0</v>
      </c>
      <c r="AS43" s="42">
        <f>+' (1) Cap Res.2009-2010'!AS43</f>
        <v>0</v>
      </c>
      <c r="AT43" s="42">
        <f>+' (1) Cap Res.2009-2010'!AT43</f>
        <v>0</v>
      </c>
      <c r="AU43" s="42">
        <f>+' (1) Cap Res.2009-2010'!AU43</f>
        <v>0</v>
      </c>
      <c r="AV43" s="42"/>
      <c r="AW43" s="42"/>
      <c r="AX43" s="42"/>
      <c r="AY43" s="42"/>
      <c r="AZ43" s="42"/>
      <c r="BA43" s="42"/>
      <c r="BB43" s="42"/>
    </row>
    <row r="44" spans="1:54" ht="13.5" hidden="1">
      <c r="A44" s="39">
        <f>+' (1) Cap Res.2009-2010'!BF44</f>
        <v>37023</v>
      </c>
      <c r="B44" s="42">
        <f>+' (1) Cap Res.2009-2010'!B44</f>
        <v>0</v>
      </c>
      <c r="C44" s="42">
        <f>+' (1) Cap Res.2009-2010'!C44</f>
        <v>0</v>
      </c>
      <c r="D44" s="42">
        <f>+' (1) Cap Res.2009-2010'!D44</f>
        <v>0</v>
      </c>
      <c r="E44" s="42">
        <f>+' (1) Cap Res.2009-2010'!E44</f>
        <v>0</v>
      </c>
      <c r="F44" s="42">
        <f>+' (1) Cap Res.2009-2010'!F44</f>
        <v>0</v>
      </c>
      <c r="G44" s="42">
        <f>+' (1) Cap Res.2009-2010'!G44</f>
        <v>0</v>
      </c>
      <c r="H44" s="42">
        <f>+' (1) Cap Res.2009-2010'!H44</f>
        <v>0</v>
      </c>
      <c r="I44" s="42">
        <f>+' (1) Cap Res.2009-2010'!I44</f>
        <v>0</v>
      </c>
      <c r="J44" s="42">
        <f>+' (1) Cap Res.2009-2010'!J44</f>
        <v>0</v>
      </c>
      <c r="K44" s="42">
        <f>+' (1) Cap Res.2009-2010'!K44</f>
        <v>0</v>
      </c>
      <c r="L44" s="42">
        <f>+' (1) Cap Res.2009-2010'!L44</f>
        <v>0</v>
      </c>
      <c r="M44" s="42">
        <f>+' (1) Cap Res.2009-2010'!M44</f>
        <v>0</v>
      </c>
      <c r="N44" s="42">
        <f>+' (1) Cap Res.2009-2010'!N44</f>
        <v>0</v>
      </c>
      <c r="O44" s="42">
        <f>+' (1) Cap Res.2009-2010'!O44</f>
        <v>0</v>
      </c>
      <c r="P44" s="42">
        <f>+' (1) Cap Res.2009-2010'!P44</f>
        <v>0</v>
      </c>
      <c r="Q44" s="42">
        <f>+' (1) Cap Res.2009-2010'!Q44</f>
        <v>0</v>
      </c>
      <c r="R44" s="42">
        <f>+' (1) Cap Res.2009-2010'!R44</f>
        <v>0</v>
      </c>
      <c r="S44" s="42">
        <f>+' (1) Cap Res.2009-2010'!S44</f>
        <v>0</v>
      </c>
      <c r="T44" s="42">
        <f>+' (1) Cap Res.2009-2010'!T44</f>
        <v>0</v>
      </c>
      <c r="U44" s="42">
        <f>+' (1) Cap Res.2009-2010'!U44</f>
        <v>0</v>
      </c>
      <c r="V44" s="42">
        <f>+' (1) Cap Res.2009-2010'!V44</f>
        <v>0</v>
      </c>
      <c r="W44" s="42">
        <f>+' (1) Cap Res.2009-2010'!W44</f>
        <v>0</v>
      </c>
      <c r="X44" s="42">
        <f>+' (1) Cap Res.2009-2010'!X44</f>
        <v>0</v>
      </c>
      <c r="Y44" s="42">
        <f>+' (1) Cap Res.2009-2010'!Y44</f>
        <v>0</v>
      </c>
      <c r="Z44" s="42">
        <f>+' (1) Cap Res.2009-2010'!Z44</f>
        <v>0</v>
      </c>
      <c r="AA44" s="42">
        <f>+' (1) Cap Res.2009-2010'!AA44</f>
        <v>0</v>
      </c>
      <c r="AB44" s="42">
        <f>+' (1) Cap Res.2009-2010'!AB44</f>
        <v>0</v>
      </c>
      <c r="AC44" s="42">
        <f>+' (1) Cap Res.2009-2010'!AC44</f>
        <v>0</v>
      </c>
      <c r="AD44" s="42">
        <f>+' (1) Cap Res.2009-2010'!AD44</f>
        <v>0</v>
      </c>
      <c r="AE44" s="42">
        <f>+' (1) Cap Res.2009-2010'!AE44</f>
        <v>0</v>
      </c>
      <c r="AF44" s="42">
        <f>+' (1) Cap Res.2009-2010'!AF44</f>
        <v>0</v>
      </c>
      <c r="AG44" s="42">
        <f>+' (1) Cap Res.2009-2010'!AG44</f>
        <v>0</v>
      </c>
      <c r="AH44" s="42">
        <f>+' (1) Cap Res.2009-2010'!AH44</f>
        <v>0</v>
      </c>
      <c r="AI44" s="42">
        <f>+' (1) Cap Res.2009-2010'!AI44</f>
        <v>0</v>
      </c>
      <c r="AJ44" s="42">
        <f>+' (1) Cap Res.2009-2010'!AJ44</f>
        <v>0</v>
      </c>
      <c r="AK44" s="42">
        <f>+' (1) Cap Res.2009-2010'!AK44</f>
        <v>0</v>
      </c>
      <c r="AL44" s="42">
        <f>+' (1) Cap Res.2009-2010'!AL44</f>
        <v>0</v>
      </c>
      <c r="AM44" s="42">
        <f>+' (1) Cap Res.2009-2010'!AM44</f>
        <v>0</v>
      </c>
      <c r="AN44" s="42">
        <f>+' (1) Cap Res.2009-2010'!AN44</f>
        <v>0</v>
      </c>
      <c r="AO44" s="42">
        <f>+' (1) Cap Res.2009-2010'!AO44</f>
        <v>0</v>
      </c>
      <c r="AP44" s="42">
        <f>+' (1) Cap Res.2009-2010'!AP44</f>
        <v>0</v>
      </c>
      <c r="AQ44" s="42">
        <f>+' (1) Cap Res.2009-2010'!AQ44</f>
        <v>0</v>
      </c>
      <c r="AR44" s="42">
        <f>+' (1) Cap Res.2009-2010'!AR44</f>
        <v>0</v>
      </c>
      <c r="AS44" s="42">
        <f>+' (1) Cap Res.2009-2010'!AS44</f>
        <v>0</v>
      </c>
      <c r="AT44" s="42">
        <f>+' (1) Cap Res.2009-2010'!AT44</f>
        <v>0</v>
      </c>
      <c r="AU44" s="42">
        <f>+' (1) Cap Res.2009-2010'!AU44</f>
        <v>0</v>
      </c>
      <c r="AV44" s="42"/>
      <c r="AW44" s="42"/>
      <c r="AX44" s="42"/>
      <c r="AY44" s="42"/>
      <c r="AZ44" s="42"/>
      <c r="BA44" s="42"/>
      <c r="BB44" s="42"/>
    </row>
    <row r="45" spans="1:54" ht="13.5" hidden="1">
      <c r="A45" s="39">
        <f>+' (1) Cap Res.2009-2010'!BF45</f>
        <v>37035</v>
      </c>
      <c r="B45" s="42">
        <f>+' (1) Cap Res.2009-2010'!B45</f>
        <v>0</v>
      </c>
      <c r="C45" s="42">
        <f>+' (1) Cap Res.2009-2010'!C45</f>
        <v>0</v>
      </c>
      <c r="D45" s="42">
        <f>+' (1) Cap Res.2009-2010'!D45</f>
        <v>0</v>
      </c>
      <c r="E45" s="42">
        <f>+' (1) Cap Res.2009-2010'!E45</f>
        <v>0</v>
      </c>
      <c r="F45" s="42">
        <f>+' (1) Cap Res.2009-2010'!F45</f>
        <v>0</v>
      </c>
      <c r="G45" s="42">
        <f>+' (1) Cap Res.2009-2010'!G45</f>
        <v>0</v>
      </c>
      <c r="H45" s="42">
        <f>+' (1) Cap Res.2009-2010'!H45</f>
        <v>0</v>
      </c>
      <c r="I45" s="42">
        <f>+' (1) Cap Res.2009-2010'!I45</f>
        <v>0</v>
      </c>
      <c r="J45" s="42">
        <f>+' (1) Cap Res.2009-2010'!J45</f>
        <v>0</v>
      </c>
      <c r="K45" s="42">
        <f>+' (1) Cap Res.2009-2010'!K45</f>
        <v>0</v>
      </c>
      <c r="L45" s="42">
        <f>+' (1) Cap Res.2009-2010'!L45</f>
        <v>0</v>
      </c>
      <c r="M45" s="42">
        <f>+' (1) Cap Res.2009-2010'!M45</f>
        <v>0</v>
      </c>
      <c r="N45" s="42">
        <f>+' (1) Cap Res.2009-2010'!N45</f>
        <v>0</v>
      </c>
      <c r="O45" s="42">
        <f>+' (1) Cap Res.2009-2010'!O45</f>
        <v>0</v>
      </c>
      <c r="P45" s="42">
        <f>+' (1) Cap Res.2009-2010'!P45</f>
        <v>0</v>
      </c>
      <c r="Q45" s="42">
        <f>+' (1) Cap Res.2009-2010'!Q45</f>
        <v>0</v>
      </c>
      <c r="R45" s="42">
        <f>+' (1) Cap Res.2009-2010'!R45</f>
        <v>0</v>
      </c>
      <c r="S45" s="42">
        <f>+' (1) Cap Res.2009-2010'!S45</f>
        <v>0</v>
      </c>
      <c r="T45" s="42">
        <f>+' (1) Cap Res.2009-2010'!T45</f>
        <v>0</v>
      </c>
      <c r="U45" s="42">
        <f>+' (1) Cap Res.2009-2010'!U45</f>
        <v>0</v>
      </c>
      <c r="V45" s="42">
        <f>+' (1) Cap Res.2009-2010'!V45</f>
        <v>0</v>
      </c>
      <c r="W45" s="42">
        <f>+' (1) Cap Res.2009-2010'!W45</f>
        <v>0</v>
      </c>
      <c r="X45" s="42">
        <f>+' (1) Cap Res.2009-2010'!X45</f>
        <v>0</v>
      </c>
      <c r="Y45" s="42">
        <f>+' (1) Cap Res.2009-2010'!Y45</f>
        <v>0</v>
      </c>
      <c r="Z45" s="42">
        <f>+' (1) Cap Res.2009-2010'!Z45</f>
        <v>0</v>
      </c>
      <c r="AA45" s="42">
        <f>+' (1) Cap Res.2009-2010'!AA45</f>
        <v>0</v>
      </c>
      <c r="AB45" s="42">
        <f>+' (1) Cap Res.2009-2010'!AB45</f>
        <v>0</v>
      </c>
      <c r="AC45" s="42">
        <f>+' (1) Cap Res.2009-2010'!AC45</f>
        <v>0</v>
      </c>
      <c r="AD45" s="42">
        <f>+' (1) Cap Res.2009-2010'!AD45</f>
        <v>0</v>
      </c>
      <c r="AE45" s="42">
        <f>+' (1) Cap Res.2009-2010'!AE45</f>
        <v>0</v>
      </c>
      <c r="AF45" s="42">
        <f>+' (1) Cap Res.2009-2010'!AF45</f>
        <v>0</v>
      </c>
      <c r="AG45" s="42">
        <f>+' (1) Cap Res.2009-2010'!AG45</f>
        <v>0</v>
      </c>
      <c r="AH45" s="42">
        <f>+' (1) Cap Res.2009-2010'!AH45</f>
        <v>0</v>
      </c>
      <c r="AI45" s="42">
        <f>+' (1) Cap Res.2009-2010'!AI45</f>
        <v>0</v>
      </c>
      <c r="AJ45" s="42">
        <f>+' (1) Cap Res.2009-2010'!AJ45</f>
        <v>0</v>
      </c>
      <c r="AK45" s="42">
        <f>+' (1) Cap Res.2009-2010'!AK45</f>
        <v>0</v>
      </c>
      <c r="AL45" s="42">
        <f>+' (1) Cap Res.2009-2010'!AL45</f>
        <v>0</v>
      </c>
      <c r="AM45" s="42">
        <f>+' (1) Cap Res.2009-2010'!AM45</f>
        <v>0</v>
      </c>
      <c r="AN45" s="42">
        <f>+' (1) Cap Res.2009-2010'!AN45</f>
        <v>0</v>
      </c>
      <c r="AO45" s="42">
        <f>+' (1) Cap Res.2009-2010'!AO45</f>
        <v>0</v>
      </c>
      <c r="AP45" s="42">
        <f>+' (1) Cap Res.2009-2010'!AP45</f>
        <v>0</v>
      </c>
      <c r="AQ45" s="42">
        <f>+' (1) Cap Res.2009-2010'!AQ45</f>
        <v>0</v>
      </c>
      <c r="AR45" s="42">
        <f>+' (1) Cap Res.2009-2010'!AR45</f>
        <v>0</v>
      </c>
      <c r="AS45" s="42">
        <f>+' (1) Cap Res.2009-2010'!AS45</f>
        <v>0</v>
      </c>
      <c r="AT45" s="42">
        <f>+' (1) Cap Res.2009-2010'!AT45</f>
        <v>0</v>
      </c>
      <c r="AU45" s="42">
        <f>+' (1) Cap Res.2009-2010'!AU45</f>
        <v>0</v>
      </c>
      <c r="AV45" s="42"/>
      <c r="AW45" s="42"/>
      <c r="AX45" s="42"/>
      <c r="AY45" s="42"/>
      <c r="AZ45" s="42"/>
      <c r="BA45" s="42"/>
      <c r="BB45" s="42"/>
    </row>
    <row r="46" spans="1:54" ht="13.5" hidden="1">
      <c r="A46" s="39">
        <f>+' (1) Cap Res.2009-2010'!BF46</f>
        <v>37068</v>
      </c>
      <c r="B46" s="42">
        <f>+' (1) Cap Res.2009-2010'!B46</f>
        <v>0</v>
      </c>
      <c r="C46" s="42">
        <f>+' (1) Cap Res.2009-2010'!C46</f>
        <v>0</v>
      </c>
      <c r="D46" s="42">
        <f>+' (1) Cap Res.2009-2010'!D46</f>
        <v>0</v>
      </c>
      <c r="E46" s="42">
        <f>+' (1) Cap Res.2009-2010'!E46</f>
        <v>0</v>
      </c>
      <c r="F46" s="42">
        <f>+' (1) Cap Res.2009-2010'!F46</f>
        <v>0</v>
      </c>
      <c r="G46" s="42">
        <f>+' (1) Cap Res.2009-2010'!G46</f>
        <v>0</v>
      </c>
      <c r="H46" s="42">
        <f>+' (1) Cap Res.2009-2010'!H46</f>
        <v>0</v>
      </c>
      <c r="I46" s="42">
        <f>+' (1) Cap Res.2009-2010'!I46</f>
        <v>0</v>
      </c>
      <c r="J46" s="42">
        <f>+' (1) Cap Res.2009-2010'!J46</f>
        <v>0</v>
      </c>
      <c r="K46" s="42">
        <f>+' (1) Cap Res.2009-2010'!K46</f>
        <v>0</v>
      </c>
      <c r="L46" s="42">
        <f>+' (1) Cap Res.2009-2010'!L46</f>
        <v>0</v>
      </c>
      <c r="M46" s="42">
        <f>+' (1) Cap Res.2009-2010'!M46</f>
        <v>0</v>
      </c>
      <c r="N46" s="42">
        <f>+' (1) Cap Res.2009-2010'!N46</f>
        <v>0</v>
      </c>
      <c r="O46" s="42">
        <f>+' (1) Cap Res.2009-2010'!O46</f>
        <v>0</v>
      </c>
      <c r="P46" s="42">
        <f>+' (1) Cap Res.2009-2010'!P46</f>
        <v>0</v>
      </c>
      <c r="Q46" s="42">
        <f>+' (1) Cap Res.2009-2010'!Q46</f>
        <v>0</v>
      </c>
      <c r="R46" s="42">
        <f>+' (1) Cap Res.2009-2010'!R46</f>
        <v>0</v>
      </c>
      <c r="S46" s="42">
        <f>+' (1) Cap Res.2009-2010'!S46</f>
        <v>0</v>
      </c>
      <c r="T46" s="42">
        <f>+' (1) Cap Res.2009-2010'!T46</f>
        <v>0</v>
      </c>
      <c r="U46" s="42">
        <f>+' (1) Cap Res.2009-2010'!U46</f>
        <v>0</v>
      </c>
      <c r="V46" s="42">
        <f>+' (1) Cap Res.2009-2010'!V46</f>
        <v>0</v>
      </c>
      <c r="W46" s="42">
        <f>+' (1) Cap Res.2009-2010'!W46</f>
        <v>0</v>
      </c>
      <c r="X46" s="42">
        <f>+' (1) Cap Res.2009-2010'!X46</f>
        <v>0</v>
      </c>
      <c r="Y46" s="42">
        <f>+' (1) Cap Res.2009-2010'!Y46</f>
        <v>0</v>
      </c>
      <c r="Z46" s="42">
        <f>+' (1) Cap Res.2009-2010'!Z46</f>
        <v>0</v>
      </c>
      <c r="AA46" s="42">
        <f>+' (1) Cap Res.2009-2010'!AA46</f>
        <v>0</v>
      </c>
      <c r="AB46" s="42">
        <f>+' (1) Cap Res.2009-2010'!AB46</f>
        <v>0</v>
      </c>
      <c r="AC46" s="42">
        <f>+' (1) Cap Res.2009-2010'!AC46</f>
        <v>0</v>
      </c>
      <c r="AD46" s="42">
        <f>+' (1) Cap Res.2009-2010'!AD46</f>
        <v>0</v>
      </c>
      <c r="AE46" s="42">
        <f>+' (1) Cap Res.2009-2010'!AE46</f>
        <v>0</v>
      </c>
      <c r="AF46" s="42">
        <f>+' (1) Cap Res.2009-2010'!AF46</f>
        <v>0</v>
      </c>
      <c r="AG46" s="42">
        <f>+' (1) Cap Res.2009-2010'!AG46</f>
        <v>0</v>
      </c>
      <c r="AH46" s="42">
        <f>+' (1) Cap Res.2009-2010'!AH46</f>
        <v>0</v>
      </c>
      <c r="AI46" s="42">
        <f>+' (1) Cap Res.2009-2010'!AI46</f>
        <v>0</v>
      </c>
      <c r="AJ46" s="42">
        <f>+' (1) Cap Res.2009-2010'!AJ46</f>
        <v>0</v>
      </c>
      <c r="AK46" s="42">
        <f>+' (1) Cap Res.2009-2010'!AK46</f>
        <v>0</v>
      </c>
      <c r="AL46" s="42">
        <f>+' (1) Cap Res.2009-2010'!AL46</f>
        <v>0</v>
      </c>
      <c r="AM46" s="42">
        <f>+' (1) Cap Res.2009-2010'!AM46</f>
        <v>0</v>
      </c>
      <c r="AN46" s="42">
        <f>+' (1) Cap Res.2009-2010'!AN46</f>
        <v>0</v>
      </c>
      <c r="AO46" s="42">
        <f>+' (1) Cap Res.2009-2010'!AO46</f>
        <v>0</v>
      </c>
      <c r="AP46" s="42">
        <f>+' (1) Cap Res.2009-2010'!AP46</f>
        <v>0</v>
      </c>
      <c r="AQ46" s="42">
        <f>+' (1) Cap Res.2009-2010'!AQ46</f>
        <v>0</v>
      </c>
      <c r="AR46" s="42">
        <f>+' (1) Cap Res.2009-2010'!AR46</f>
        <v>0</v>
      </c>
      <c r="AS46" s="42">
        <f>+' (1) Cap Res.2009-2010'!AS46</f>
        <v>0</v>
      </c>
      <c r="AT46" s="42">
        <f>+' (1) Cap Res.2009-2010'!AT46</f>
        <v>0</v>
      </c>
      <c r="AU46" s="42">
        <f>+' (1) Cap Res.2009-2010'!AU46</f>
        <v>0</v>
      </c>
      <c r="AV46" s="42"/>
      <c r="AW46" s="42"/>
      <c r="AX46" s="42"/>
      <c r="AY46" s="42"/>
      <c r="AZ46" s="42"/>
      <c r="BA46" s="42"/>
      <c r="BB46" s="42"/>
    </row>
    <row r="47" spans="1:54" ht="13.5" hidden="1">
      <c r="A47" s="39">
        <f>+' (1) Cap Res.2009-2010'!BF47</f>
        <v>37068</v>
      </c>
      <c r="B47" s="42">
        <f>+' (1) Cap Res.2009-2010'!B47</f>
        <v>0</v>
      </c>
      <c r="C47" s="42">
        <f>+' (1) Cap Res.2009-2010'!C47</f>
        <v>0</v>
      </c>
      <c r="D47" s="42">
        <f>+' (1) Cap Res.2009-2010'!D47</f>
        <v>0</v>
      </c>
      <c r="E47" s="42">
        <f>+' (1) Cap Res.2009-2010'!E47</f>
        <v>0</v>
      </c>
      <c r="F47" s="42">
        <f>+' (1) Cap Res.2009-2010'!F47</f>
        <v>0</v>
      </c>
      <c r="G47" s="42">
        <f>+' (1) Cap Res.2009-2010'!G47</f>
        <v>0</v>
      </c>
      <c r="H47" s="42">
        <f>+' (1) Cap Res.2009-2010'!H47</f>
        <v>0</v>
      </c>
      <c r="I47" s="42">
        <f>+' (1) Cap Res.2009-2010'!I47</f>
        <v>0</v>
      </c>
      <c r="J47" s="42">
        <f>+' (1) Cap Res.2009-2010'!J47</f>
        <v>0</v>
      </c>
      <c r="K47" s="42">
        <f>+' (1) Cap Res.2009-2010'!K47</f>
        <v>0</v>
      </c>
      <c r="L47" s="42">
        <f>+' (1) Cap Res.2009-2010'!L47</f>
        <v>0</v>
      </c>
      <c r="M47" s="42">
        <f>+' (1) Cap Res.2009-2010'!M47</f>
        <v>0</v>
      </c>
      <c r="N47" s="42">
        <f>+' (1) Cap Res.2009-2010'!N47</f>
        <v>0</v>
      </c>
      <c r="O47" s="42">
        <f>+' (1) Cap Res.2009-2010'!O47</f>
        <v>0</v>
      </c>
      <c r="P47" s="42">
        <f>+' (1) Cap Res.2009-2010'!P47</f>
        <v>0</v>
      </c>
      <c r="Q47" s="42">
        <f>+' (1) Cap Res.2009-2010'!Q47</f>
        <v>0</v>
      </c>
      <c r="R47" s="42">
        <f>+' (1) Cap Res.2009-2010'!R47</f>
        <v>0</v>
      </c>
      <c r="S47" s="42">
        <f>+' (1) Cap Res.2009-2010'!S47</f>
        <v>0</v>
      </c>
      <c r="T47" s="42">
        <f>+' (1) Cap Res.2009-2010'!T47</f>
        <v>0</v>
      </c>
      <c r="U47" s="42">
        <f>+' (1) Cap Res.2009-2010'!U47</f>
        <v>0</v>
      </c>
      <c r="V47" s="42">
        <f>+' (1) Cap Res.2009-2010'!V47</f>
        <v>0</v>
      </c>
      <c r="W47" s="42">
        <f>+' (1) Cap Res.2009-2010'!W47</f>
        <v>0</v>
      </c>
      <c r="X47" s="42">
        <f>+' (1) Cap Res.2009-2010'!X47</f>
        <v>0</v>
      </c>
      <c r="Y47" s="42">
        <f>+' (1) Cap Res.2009-2010'!Y47</f>
        <v>0</v>
      </c>
      <c r="Z47" s="42">
        <f>+' (1) Cap Res.2009-2010'!Z47</f>
        <v>0</v>
      </c>
      <c r="AA47" s="42">
        <f>+' (1) Cap Res.2009-2010'!AA47</f>
        <v>0</v>
      </c>
      <c r="AB47" s="42">
        <f>+' (1) Cap Res.2009-2010'!AB47</f>
        <v>0</v>
      </c>
      <c r="AC47" s="42">
        <f>+' (1) Cap Res.2009-2010'!AC47</f>
        <v>0</v>
      </c>
      <c r="AD47" s="42">
        <f>+' (1) Cap Res.2009-2010'!AD47</f>
        <v>0</v>
      </c>
      <c r="AE47" s="42">
        <f>+' (1) Cap Res.2009-2010'!AE47</f>
        <v>0</v>
      </c>
      <c r="AF47" s="42">
        <f>+' (1) Cap Res.2009-2010'!AF47</f>
        <v>0</v>
      </c>
      <c r="AG47" s="42">
        <f>+' (1) Cap Res.2009-2010'!AG47</f>
        <v>0</v>
      </c>
      <c r="AH47" s="42">
        <f>+' (1) Cap Res.2009-2010'!AH47</f>
        <v>0</v>
      </c>
      <c r="AI47" s="42">
        <f>+' (1) Cap Res.2009-2010'!AI47</f>
        <v>0</v>
      </c>
      <c r="AJ47" s="42">
        <f>+' (1) Cap Res.2009-2010'!AJ47</f>
        <v>0</v>
      </c>
      <c r="AK47" s="42">
        <f>+' (1) Cap Res.2009-2010'!AK47</f>
        <v>0</v>
      </c>
      <c r="AL47" s="42">
        <f>+' (1) Cap Res.2009-2010'!AL47</f>
        <v>0</v>
      </c>
      <c r="AM47" s="42">
        <f>+' (1) Cap Res.2009-2010'!AM47</f>
        <v>0</v>
      </c>
      <c r="AN47" s="42">
        <f>+' (1) Cap Res.2009-2010'!AN47</f>
        <v>0</v>
      </c>
      <c r="AO47" s="42">
        <f>+' (1) Cap Res.2009-2010'!AO47</f>
        <v>0</v>
      </c>
      <c r="AP47" s="42">
        <f>+' (1) Cap Res.2009-2010'!AP47</f>
        <v>0</v>
      </c>
      <c r="AQ47" s="42">
        <f>+' (1) Cap Res.2009-2010'!AQ47</f>
        <v>0</v>
      </c>
      <c r="AR47" s="42">
        <f>+' (1) Cap Res.2009-2010'!AR47</f>
        <v>0</v>
      </c>
      <c r="AS47" s="42">
        <f>+' (1) Cap Res.2009-2010'!AS47</f>
        <v>0</v>
      </c>
      <c r="AT47" s="42">
        <f>+' (1) Cap Res.2009-2010'!AT47</f>
        <v>0</v>
      </c>
      <c r="AU47" s="42">
        <f>+' (1) Cap Res.2009-2010'!AU47</f>
        <v>0</v>
      </c>
      <c r="AV47" s="42"/>
      <c r="AW47" s="42"/>
      <c r="AX47" s="42"/>
      <c r="AY47" s="42"/>
      <c r="AZ47" s="42"/>
      <c r="BA47" s="42"/>
      <c r="BB47" s="42"/>
    </row>
    <row r="48" spans="1:54" ht="13.5" hidden="1">
      <c r="A48" s="39">
        <f>+' (1) Cap Res.2009-2010'!BF48</f>
        <v>37071</v>
      </c>
      <c r="B48" s="42">
        <f>+' (1) Cap Res.2009-2010'!B48</f>
        <v>0</v>
      </c>
      <c r="C48" s="42">
        <f>+' (1) Cap Res.2009-2010'!C48</f>
        <v>0</v>
      </c>
      <c r="D48" s="42">
        <f>+' (1) Cap Res.2009-2010'!D48</f>
        <v>0</v>
      </c>
      <c r="E48" s="42">
        <f>+' (1) Cap Res.2009-2010'!E48</f>
        <v>0</v>
      </c>
      <c r="F48" s="42">
        <f>+' (1) Cap Res.2009-2010'!F48</f>
        <v>0</v>
      </c>
      <c r="G48" s="42">
        <f>+' (1) Cap Res.2009-2010'!G48</f>
        <v>0</v>
      </c>
      <c r="H48" s="42">
        <f>+' (1) Cap Res.2009-2010'!H48</f>
        <v>0</v>
      </c>
      <c r="I48" s="42">
        <f>+' (1) Cap Res.2009-2010'!I48</f>
        <v>0</v>
      </c>
      <c r="J48" s="42">
        <f>+' (1) Cap Res.2009-2010'!J48</f>
        <v>0</v>
      </c>
      <c r="K48" s="42">
        <f>+' (1) Cap Res.2009-2010'!K48</f>
        <v>0</v>
      </c>
      <c r="L48" s="42">
        <f>+' (1) Cap Res.2009-2010'!L48</f>
        <v>0</v>
      </c>
      <c r="M48" s="42">
        <f>+' (1) Cap Res.2009-2010'!M48</f>
        <v>0</v>
      </c>
      <c r="N48" s="42">
        <f>+' (1) Cap Res.2009-2010'!N48</f>
        <v>0</v>
      </c>
      <c r="O48" s="42">
        <f>+' (1) Cap Res.2009-2010'!O48</f>
        <v>0</v>
      </c>
      <c r="P48" s="42">
        <f>+' (1) Cap Res.2009-2010'!P48</f>
        <v>0</v>
      </c>
      <c r="Q48" s="42">
        <f>+' (1) Cap Res.2009-2010'!Q48</f>
        <v>0</v>
      </c>
      <c r="R48" s="42">
        <f>+' (1) Cap Res.2009-2010'!R48</f>
        <v>0</v>
      </c>
      <c r="S48" s="42">
        <f>+' (1) Cap Res.2009-2010'!S48</f>
        <v>0</v>
      </c>
      <c r="T48" s="42">
        <f>+' (1) Cap Res.2009-2010'!T48</f>
        <v>0</v>
      </c>
      <c r="U48" s="42">
        <f>+' (1) Cap Res.2009-2010'!U48</f>
        <v>0</v>
      </c>
      <c r="V48" s="42">
        <f>+' (1) Cap Res.2009-2010'!V48</f>
        <v>0</v>
      </c>
      <c r="W48" s="42">
        <f>+' (1) Cap Res.2009-2010'!W48</f>
        <v>0</v>
      </c>
      <c r="X48" s="42">
        <f>+' (1) Cap Res.2009-2010'!X48</f>
        <v>0</v>
      </c>
      <c r="Y48" s="42">
        <f>+' (1) Cap Res.2009-2010'!Y48</f>
        <v>0</v>
      </c>
      <c r="Z48" s="42">
        <f>+' (1) Cap Res.2009-2010'!Z48</f>
        <v>0</v>
      </c>
      <c r="AA48" s="42">
        <f>+' (1) Cap Res.2009-2010'!AA48</f>
        <v>0</v>
      </c>
      <c r="AB48" s="42">
        <f>+' (1) Cap Res.2009-2010'!AB48</f>
        <v>0</v>
      </c>
      <c r="AC48" s="42">
        <f>+' (1) Cap Res.2009-2010'!AC48</f>
        <v>0</v>
      </c>
      <c r="AD48" s="42">
        <f>+' (1) Cap Res.2009-2010'!AD48</f>
        <v>0</v>
      </c>
      <c r="AE48" s="42">
        <f>+' (1) Cap Res.2009-2010'!AE48</f>
        <v>0</v>
      </c>
      <c r="AF48" s="42">
        <f>+' (1) Cap Res.2009-2010'!AF48</f>
        <v>0</v>
      </c>
      <c r="AG48" s="42">
        <f>+' (1) Cap Res.2009-2010'!AG48</f>
        <v>0</v>
      </c>
      <c r="AH48" s="42">
        <f>+' (1) Cap Res.2009-2010'!AH48</f>
        <v>0</v>
      </c>
      <c r="AI48" s="42">
        <f>+' (1) Cap Res.2009-2010'!AI48</f>
        <v>0</v>
      </c>
      <c r="AJ48" s="42">
        <f>+' (1) Cap Res.2009-2010'!AJ48</f>
        <v>0</v>
      </c>
      <c r="AK48" s="42">
        <f>+' (1) Cap Res.2009-2010'!AK48</f>
        <v>0</v>
      </c>
      <c r="AL48" s="42">
        <f>+' (1) Cap Res.2009-2010'!AL48</f>
        <v>0</v>
      </c>
      <c r="AM48" s="42">
        <f>+' (1) Cap Res.2009-2010'!AM48</f>
        <v>0</v>
      </c>
      <c r="AN48" s="42">
        <f>+' (1) Cap Res.2009-2010'!AN48</f>
        <v>0</v>
      </c>
      <c r="AO48" s="42">
        <f>+' (1) Cap Res.2009-2010'!AO48</f>
        <v>0</v>
      </c>
      <c r="AP48" s="42">
        <f>+' (1) Cap Res.2009-2010'!AP48</f>
        <v>0</v>
      </c>
      <c r="AQ48" s="42">
        <f>+' (1) Cap Res.2009-2010'!AQ48</f>
        <v>0</v>
      </c>
      <c r="AR48" s="42">
        <f>+' (1) Cap Res.2009-2010'!AR48</f>
        <v>0</v>
      </c>
      <c r="AS48" s="42">
        <f>+' (1) Cap Res.2009-2010'!AS48</f>
        <v>0</v>
      </c>
      <c r="AT48" s="42">
        <f>+' (1) Cap Res.2009-2010'!AT48</f>
        <v>0</v>
      </c>
      <c r="AU48" s="42">
        <f>+' (1) Cap Res.2009-2010'!AU48</f>
        <v>0</v>
      </c>
      <c r="AV48" s="42"/>
      <c r="AW48" s="42"/>
      <c r="AX48" s="42"/>
      <c r="AY48" s="42"/>
      <c r="AZ48" s="42"/>
      <c r="BA48" s="42"/>
      <c r="BB48" s="42"/>
    </row>
    <row r="49" spans="1:54" ht="13.5" hidden="1">
      <c r="A49" s="39">
        <f>+' (1) Cap Res.2009-2010'!BF49</f>
        <v>37071</v>
      </c>
      <c r="B49" s="42">
        <f>+' (1) Cap Res.2009-2010'!B49</f>
        <v>0</v>
      </c>
      <c r="C49" s="42">
        <f>+' (1) Cap Res.2009-2010'!C49</f>
        <v>0</v>
      </c>
      <c r="D49" s="42">
        <f>+' (1) Cap Res.2009-2010'!D49</f>
        <v>0</v>
      </c>
      <c r="E49" s="42">
        <f>+' (1) Cap Res.2009-2010'!E49</f>
        <v>0</v>
      </c>
      <c r="F49" s="42">
        <f>+' (1) Cap Res.2009-2010'!F49</f>
        <v>0</v>
      </c>
      <c r="G49" s="42">
        <f>+' (1) Cap Res.2009-2010'!G49</f>
        <v>0</v>
      </c>
      <c r="H49" s="42">
        <f>+' (1) Cap Res.2009-2010'!H49</f>
        <v>0</v>
      </c>
      <c r="I49" s="42">
        <f>+' (1) Cap Res.2009-2010'!I49</f>
        <v>0</v>
      </c>
      <c r="J49" s="42">
        <f>+' (1) Cap Res.2009-2010'!J49</f>
        <v>0</v>
      </c>
      <c r="K49" s="42">
        <f>+' (1) Cap Res.2009-2010'!K49</f>
        <v>0</v>
      </c>
      <c r="L49" s="42">
        <f>+' (1) Cap Res.2009-2010'!L49</f>
        <v>0</v>
      </c>
      <c r="M49" s="42">
        <f>+' (1) Cap Res.2009-2010'!M49</f>
        <v>0</v>
      </c>
      <c r="N49" s="42">
        <f>+' (1) Cap Res.2009-2010'!N49</f>
        <v>0</v>
      </c>
      <c r="O49" s="42">
        <f>+' (1) Cap Res.2009-2010'!O49</f>
        <v>0</v>
      </c>
      <c r="P49" s="42">
        <f>+' (1) Cap Res.2009-2010'!P49</f>
        <v>0</v>
      </c>
      <c r="Q49" s="42">
        <f>+' (1) Cap Res.2009-2010'!Q49</f>
        <v>0</v>
      </c>
      <c r="R49" s="42">
        <f>+' (1) Cap Res.2009-2010'!R49</f>
        <v>0</v>
      </c>
      <c r="S49" s="42">
        <f>+' (1) Cap Res.2009-2010'!S49</f>
        <v>0</v>
      </c>
      <c r="T49" s="42">
        <f>+' (1) Cap Res.2009-2010'!T49</f>
        <v>0</v>
      </c>
      <c r="U49" s="42">
        <f>+' (1) Cap Res.2009-2010'!U49</f>
        <v>0</v>
      </c>
      <c r="V49" s="42">
        <f>+' (1) Cap Res.2009-2010'!V49</f>
        <v>0</v>
      </c>
      <c r="W49" s="42">
        <f>+' (1) Cap Res.2009-2010'!W49</f>
        <v>0</v>
      </c>
      <c r="X49" s="42">
        <f>+' (1) Cap Res.2009-2010'!X49</f>
        <v>0</v>
      </c>
      <c r="Y49" s="42">
        <f>+' (1) Cap Res.2009-2010'!Y49</f>
        <v>0</v>
      </c>
      <c r="Z49" s="42">
        <f>+' (1) Cap Res.2009-2010'!Z49</f>
        <v>0</v>
      </c>
      <c r="AA49" s="42">
        <f>+' (1) Cap Res.2009-2010'!AA49</f>
        <v>0</v>
      </c>
      <c r="AB49" s="42">
        <f>+' (1) Cap Res.2009-2010'!AB49</f>
        <v>0</v>
      </c>
      <c r="AC49" s="42">
        <f>+' (1) Cap Res.2009-2010'!AC49</f>
        <v>0</v>
      </c>
      <c r="AD49" s="42">
        <f>+' (1) Cap Res.2009-2010'!AD49</f>
        <v>0</v>
      </c>
      <c r="AE49" s="42">
        <f>+' (1) Cap Res.2009-2010'!AE49</f>
        <v>0</v>
      </c>
      <c r="AF49" s="42">
        <f>+' (1) Cap Res.2009-2010'!AF49</f>
        <v>0</v>
      </c>
      <c r="AG49" s="42">
        <f>+' (1) Cap Res.2009-2010'!AG49</f>
        <v>0</v>
      </c>
      <c r="AH49" s="42">
        <f>+' (1) Cap Res.2009-2010'!AH49</f>
        <v>0</v>
      </c>
      <c r="AI49" s="42">
        <f>+' (1) Cap Res.2009-2010'!AI49</f>
        <v>0</v>
      </c>
      <c r="AJ49" s="42">
        <f>+' (1) Cap Res.2009-2010'!AJ49</f>
        <v>0</v>
      </c>
      <c r="AK49" s="42">
        <f>+' (1) Cap Res.2009-2010'!AK49</f>
        <v>0</v>
      </c>
      <c r="AL49" s="42">
        <f>+' (1) Cap Res.2009-2010'!AL49</f>
        <v>0</v>
      </c>
      <c r="AM49" s="42">
        <f>+' (1) Cap Res.2009-2010'!AM49</f>
        <v>0</v>
      </c>
      <c r="AN49" s="42">
        <f>+' (1) Cap Res.2009-2010'!AN49</f>
        <v>0</v>
      </c>
      <c r="AO49" s="42">
        <f>+' (1) Cap Res.2009-2010'!AO49</f>
        <v>0</v>
      </c>
      <c r="AP49" s="42">
        <f>+' (1) Cap Res.2009-2010'!AP49</f>
        <v>0</v>
      </c>
      <c r="AQ49" s="42">
        <f>+' (1) Cap Res.2009-2010'!AQ49</f>
        <v>0</v>
      </c>
      <c r="AR49" s="42">
        <f>+' (1) Cap Res.2009-2010'!AR49</f>
        <v>0</v>
      </c>
      <c r="AS49" s="42">
        <f>+' (1) Cap Res.2009-2010'!AS49</f>
        <v>0</v>
      </c>
      <c r="AT49" s="42">
        <f>+' (1) Cap Res.2009-2010'!AT49</f>
        <v>0</v>
      </c>
      <c r="AU49" s="42">
        <f>+' (1) Cap Res.2009-2010'!AU49</f>
        <v>0</v>
      </c>
      <c r="AV49" s="42"/>
      <c r="AW49" s="42"/>
      <c r="AX49" s="42"/>
      <c r="AY49" s="42"/>
      <c r="AZ49" s="42"/>
      <c r="BA49" s="42"/>
      <c r="BB49" s="42"/>
    </row>
    <row r="50" spans="1:54" ht="13.5" hidden="1">
      <c r="A50" s="39">
        <f>+' (1) Cap Res.2009-2010'!BF50</f>
        <v>37071</v>
      </c>
      <c r="B50" s="42">
        <f>+' (1) Cap Res.2009-2010'!B50</f>
        <v>0</v>
      </c>
      <c r="C50" s="42">
        <f>+' (1) Cap Res.2009-2010'!C50</f>
        <v>0</v>
      </c>
      <c r="D50" s="42">
        <f>+' (1) Cap Res.2009-2010'!D50</f>
        <v>0</v>
      </c>
      <c r="E50" s="42">
        <f>+' (1) Cap Res.2009-2010'!E50</f>
        <v>0</v>
      </c>
      <c r="F50" s="42">
        <f>+' (1) Cap Res.2009-2010'!F50</f>
        <v>0</v>
      </c>
      <c r="G50" s="42">
        <f>+' (1) Cap Res.2009-2010'!G50</f>
        <v>0</v>
      </c>
      <c r="H50" s="42">
        <f>+' (1) Cap Res.2009-2010'!H50</f>
        <v>0</v>
      </c>
      <c r="I50" s="42">
        <f>+' (1) Cap Res.2009-2010'!I50</f>
        <v>0</v>
      </c>
      <c r="J50" s="42">
        <f>+' (1) Cap Res.2009-2010'!J50</f>
        <v>0</v>
      </c>
      <c r="K50" s="42">
        <f>+' (1) Cap Res.2009-2010'!K50</f>
        <v>0</v>
      </c>
      <c r="L50" s="42">
        <f>+' (1) Cap Res.2009-2010'!L50</f>
        <v>0</v>
      </c>
      <c r="M50" s="42">
        <f>+' (1) Cap Res.2009-2010'!M50</f>
        <v>0</v>
      </c>
      <c r="N50" s="42">
        <f>+' (1) Cap Res.2009-2010'!N50</f>
        <v>0</v>
      </c>
      <c r="O50" s="42">
        <f>+' (1) Cap Res.2009-2010'!O50</f>
        <v>0</v>
      </c>
      <c r="P50" s="42">
        <f>+' (1) Cap Res.2009-2010'!P50</f>
        <v>0</v>
      </c>
      <c r="Q50" s="42">
        <f>+' (1) Cap Res.2009-2010'!Q50</f>
        <v>0</v>
      </c>
      <c r="R50" s="42">
        <f>+' (1) Cap Res.2009-2010'!R50</f>
        <v>0</v>
      </c>
      <c r="S50" s="42">
        <f>+' (1) Cap Res.2009-2010'!S50</f>
        <v>0</v>
      </c>
      <c r="T50" s="42">
        <f>+' (1) Cap Res.2009-2010'!T50</f>
        <v>0</v>
      </c>
      <c r="U50" s="42">
        <f>+' (1) Cap Res.2009-2010'!U50</f>
        <v>0</v>
      </c>
      <c r="V50" s="42">
        <f>+' (1) Cap Res.2009-2010'!V50</f>
        <v>0</v>
      </c>
      <c r="W50" s="42">
        <f>+' (1) Cap Res.2009-2010'!W50</f>
        <v>0</v>
      </c>
      <c r="X50" s="42">
        <f>+' (1) Cap Res.2009-2010'!X50</f>
        <v>0</v>
      </c>
      <c r="Y50" s="42">
        <f>+' (1) Cap Res.2009-2010'!Y50</f>
        <v>0</v>
      </c>
      <c r="Z50" s="42">
        <f>+' (1) Cap Res.2009-2010'!Z50</f>
        <v>0</v>
      </c>
      <c r="AA50" s="42">
        <f>+' (1) Cap Res.2009-2010'!AA50</f>
        <v>0</v>
      </c>
      <c r="AB50" s="42">
        <f>+' (1) Cap Res.2009-2010'!AB50</f>
        <v>0</v>
      </c>
      <c r="AC50" s="42">
        <f>+' (1) Cap Res.2009-2010'!AC50</f>
        <v>0</v>
      </c>
      <c r="AD50" s="42">
        <f>+' (1) Cap Res.2009-2010'!AD50</f>
        <v>0</v>
      </c>
      <c r="AE50" s="42">
        <f>+' (1) Cap Res.2009-2010'!AE50</f>
        <v>0</v>
      </c>
      <c r="AF50" s="42">
        <f>+' (1) Cap Res.2009-2010'!AF50</f>
        <v>0</v>
      </c>
      <c r="AG50" s="42">
        <f>+' (1) Cap Res.2009-2010'!AG50</f>
        <v>0</v>
      </c>
      <c r="AH50" s="42">
        <f>+' (1) Cap Res.2009-2010'!AH50</f>
        <v>0</v>
      </c>
      <c r="AI50" s="42">
        <f>+' (1) Cap Res.2009-2010'!AI50</f>
        <v>0</v>
      </c>
      <c r="AJ50" s="42">
        <f>+' (1) Cap Res.2009-2010'!AJ50</f>
        <v>0</v>
      </c>
      <c r="AK50" s="42">
        <f>+' (1) Cap Res.2009-2010'!AK50</f>
        <v>0</v>
      </c>
      <c r="AL50" s="42">
        <f>+' (1) Cap Res.2009-2010'!AL50</f>
        <v>0</v>
      </c>
      <c r="AM50" s="42">
        <f>+' (1) Cap Res.2009-2010'!AM50</f>
        <v>0</v>
      </c>
      <c r="AN50" s="42">
        <f>+' (1) Cap Res.2009-2010'!AN50</f>
        <v>0</v>
      </c>
      <c r="AO50" s="42">
        <f>+' (1) Cap Res.2009-2010'!AO50</f>
        <v>0</v>
      </c>
      <c r="AP50" s="42">
        <f>+' (1) Cap Res.2009-2010'!AP50</f>
        <v>0</v>
      </c>
      <c r="AQ50" s="42">
        <f>+' (1) Cap Res.2009-2010'!AQ50</f>
        <v>0</v>
      </c>
      <c r="AR50" s="42">
        <f>+' (1) Cap Res.2009-2010'!AR50</f>
        <v>0</v>
      </c>
      <c r="AS50" s="42">
        <f>+' (1) Cap Res.2009-2010'!AS50</f>
        <v>0</v>
      </c>
      <c r="AT50" s="42">
        <f>+' (1) Cap Res.2009-2010'!AT50</f>
        <v>0</v>
      </c>
      <c r="AU50" s="42">
        <f>+' (1) Cap Res.2009-2010'!AU50</f>
        <v>0</v>
      </c>
      <c r="AV50" s="42"/>
      <c r="AW50" s="42"/>
      <c r="AX50" s="42"/>
      <c r="AY50" s="42"/>
      <c r="AZ50" s="42"/>
      <c r="BA50" s="42"/>
      <c r="BB50" s="42"/>
    </row>
    <row r="51" spans="1:54" ht="13.5" hidden="1">
      <c r="A51" s="39">
        <f>+' (1) Cap Res.2009-2010'!BF51</f>
        <v>37090</v>
      </c>
      <c r="B51" s="42">
        <f>+' (1) Cap Res.2009-2010'!B51</f>
        <v>0</v>
      </c>
      <c r="C51" s="42">
        <f>+' (1) Cap Res.2009-2010'!C51</f>
        <v>0</v>
      </c>
      <c r="D51" s="42">
        <f>+' (1) Cap Res.2009-2010'!D51</f>
        <v>0</v>
      </c>
      <c r="E51" s="42">
        <f>+' (1) Cap Res.2009-2010'!E51</f>
        <v>0</v>
      </c>
      <c r="F51" s="42">
        <f>+' (1) Cap Res.2009-2010'!F51</f>
        <v>0</v>
      </c>
      <c r="G51" s="42">
        <f>+' (1) Cap Res.2009-2010'!G51</f>
        <v>0</v>
      </c>
      <c r="H51" s="42">
        <f>+' (1) Cap Res.2009-2010'!H51</f>
        <v>0</v>
      </c>
      <c r="I51" s="42">
        <f>+' (1) Cap Res.2009-2010'!I51</f>
        <v>0</v>
      </c>
      <c r="J51" s="42">
        <f>+' (1) Cap Res.2009-2010'!J51</f>
        <v>0</v>
      </c>
      <c r="K51" s="42">
        <f>+' (1) Cap Res.2009-2010'!K51</f>
        <v>0</v>
      </c>
      <c r="L51" s="42">
        <f>+' (1) Cap Res.2009-2010'!L51</f>
        <v>0</v>
      </c>
      <c r="M51" s="42">
        <f>+' (1) Cap Res.2009-2010'!M51</f>
        <v>0</v>
      </c>
      <c r="N51" s="42">
        <f>+' (1) Cap Res.2009-2010'!N51</f>
        <v>0</v>
      </c>
      <c r="O51" s="42">
        <f>+' (1) Cap Res.2009-2010'!O51</f>
        <v>0</v>
      </c>
      <c r="P51" s="42">
        <f>+' (1) Cap Res.2009-2010'!P51</f>
        <v>0</v>
      </c>
      <c r="Q51" s="42">
        <f>+' (1) Cap Res.2009-2010'!Q51</f>
        <v>0</v>
      </c>
      <c r="R51" s="42">
        <f>+' (1) Cap Res.2009-2010'!R51</f>
        <v>0</v>
      </c>
      <c r="S51" s="42">
        <f>+' (1) Cap Res.2009-2010'!S51</f>
        <v>0</v>
      </c>
      <c r="T51" s="42">
        <f>+' (1) Cap Res.2009-2010'!T51</f>
        <v>0</v>
      </c>
      <c r="U51" s="42">
        <f>+' (1) Cap Res.2009-2010'!U51</f>
        <v>0</v>
      </c>
      <c r="V51" s="42">
        <f>+' (1) Cap Res.2009-2010'!V51</f>
        <v>0</v>
      </c>
      <c r="W51" s="42">
        <f>+' (1) Cap Res.2009-2010'!W51</f>
        <v>0</v>
      </c>
      <c r="X51" s="42">
        <f>+' (1) Cap Res.2009-2010'!X51</f>
        <v>0</v>
      </c>
      <c r="Y51" s="42">
        <f>+' (1) Cap Res.2009-2010'!Y51</f>
        <v>0</v>
      </c>
      <c r="Z51" s="42">
        <f>+' (1) Cap Res.2009-2010'!Z51</f>
        <v>0</v>
      </c>
      <c r="AA51" s="42">
        <f>+' (1) Cap Res.2009-2010'!AA51</f>
        <v>0</v>
      </c>
      <c r="AB51" s="42">
        <f>+' (1) Cap Res.2009-2010'!AB51</f>
        <v>0</v>
      </c>
      <c r="AC51" s="42">
        <f>+' (1) Cap Res.2009-2010'!AC51</f>
        <v>0</v>
      </c>
      <c r="AD51" s="42">
        <f>+' (1) Cap Res.2009-2010'!AD51</f>
        <v>0</v>
      </c>
      <c r="AE51" s="42">
        <f>+' (1) Cap Res.2009-2010'!AE51</f>
        <v>0</v>
      </c>
      <c r="AF51" s="42">
        <f>+' (1) Cap Res.2009-2010'!AF51</f>
        <v>0</v>
      </c>
      <c r="AG51" s="42">
        <f>+' (1) Cap Res.2009-2010'!AG51</f>
        <v>0</v>
      </c>
      <c r="AH51" s="42">
        <f>+' (1) Cap Res.2009-2010'!AH51</f>
        <v>0</v>
      </c>
      <c r="AI51" s="42">
        <f>+' (1) Cap Res.2009-2010'!AI51</f>
        <v>0</v>
      </c>
      <c r="AJ51" s="42">
        <f>+' (1) Cap Res.2009-2010'!AJ51</f>
        <v>0</v>
      </c>
      <c r="AK51" s="42">
        <f>+' (1) Cap Res.2009-2010'!AK51</f>
        <v>0</v>
      </c>
      <c r="AL51" s="42">
        <f>+' (1) Cap Res.2009-2010'!AL51</f>
        <v>0</v>
      </c>
      <c r="AM51" s="42">
        <f>+' (1) Cap Res.2009-2010'!AM51</f>
        <v>0</v>
      </c>
      <c r="AN51" s="42">
        <f>+' (1) Cap Res.2009-2010'!AN51</f>
        <v>0</v>
      </c>
      <c r="AO51" s="42">
        <f>+' (1) Cap Res.2009-2010'!AO51</f>
        <v>0</v>
      </c>
      <c r="AP51" s="42">
        <f>+' (1) Cap Res.2009-2010'!AP51</f>
        <v>0</v>
      </c>
      <c r="AQ51" s="42">
        <f>+' (1) Cap Res.2009-2010'!AQ51</f>
        <v>0</v>
      </c>
      <c r="AR51" s="42">
        <f>+' (1) Cap Res.2009-2010'!AR51</f>
        <v>0</v>
      </c>
      <c r="AS51" s="42">
        <f>+' (1) Cap Res.2009-2010'!AS51</f>
        <v>0</v>
      </c>
      <c r="AT51" s="42">
        <f>+' (1) Cap Res.2009-2010'!AT51</f>
        <v>0</v>
      </c>
      <c r="AU51" s="42">
        <f>+' (1) Cap Res.2009-2010'!AU51</f>
        <v>0</v>
      </c>
      <c r="AV51" s="42"/>
      <c r="AW51" s="42"/>
      <c r="AX51" s="42"/>
      <c r="AY51" s="42"/>
      <c r="AZ51" s="42"/>
      <c r="BA51" s="42"/>
      <c r="BB51" s="42"/>
    </row>
    <row r="52" spans="1:54" ht="13.5" hidden="1">
      <c r="A52" s="39">
        <f>+' (1) Cap Res.2009-2010'!BF52</f>
        <v>37093</v>
      </c>
      <c r="B52" s="42">
        <f>+' (1) Cap Res.2009-2010'!B52</f>
        <v>0</v>
      </c>
      <c r="C52" s="42">
        <f>+' (1) Cap Res.2009-2010'!C52</f>
        <v>0</v>
      </c>
      <c r="D52" s="42">
        <f>+' (1) Cap Res.2009-2010'!D52</f>
        <v>0</v>
      </c>
      <c r="E52" s="42">
        <f>+' (1) Cap Res.2009-2010'!E52</f>
        <v>0</v>
      </c>
      <c r="F52" s="42">
        <f>+' (1) Cap Res.2009-2010'!F52</f>
        <v>0</v>
      </c>
      <c r="G52" s="42">
        <f>+' (1) Cap Res.2009-2010'!G52</f>
        <v>0</v>
      </c>
      <c r="H52" s="42">
        <f>+' (1) Cap Res.2009-2010'!H52</f>
        <v>0</v>
      </c>
      <c r="I52" s="42">
        <f>+' (1) Cap Res.2009-2010'!I52</f>
        <v>0</v>
      </c>
      <c r="J52" s="42">
        <f>+' (1) Cap Res.2009-2010'!J52</f>
        <v>0</v>
      </c>
      <c r="K52" s="42">
        <f>+' (1) Cap Res.2009-2010'!K52</f>
        <v>0</v>
      </c>
      <c r="L52" s="42">
        <f>+' (1) Cap Res.2009-2010'!L52</f>
        <v>0</v>
      </c>
      <c r="M52" s="42">
        <f>+' (1) Cap Res.2009-2010'!M52</f>
        <v>0</v>
      </c>
      <c r="N52" s="42">
        <f>+' (1) Cap Res.2009-2010'!N52</f>
        <v>0</v>
      </c>
      <c r="O52" s="42">
        <f>+' (1) Cap Res.2009-2010'!O52</f>
        <v>0</v>
      </c>
      <c r="P52" s="42">
        <f>+' (1) Cap Res.2009-2010'!P52</f>
        <v>0</v>
      </c>
      <c r="Q52" s="42">
        <f>+' (1) Cap Res.2009-2010'!Q52</f>
        <v>0</v>
      </c>
      <c r="R52" s="42">
        <f>+' (1) Cap Res.2009-2010'!R52</f>
        <v>0</v>
      </c>
      <c r="S52" s="42">
        <f>+' (1) Cap Res.2009-2010'!S52</f>
        <v>0</v>
      </c>
      <c r="T52" s="42">
        <f>+' (1) Cap Res.2009-2010'!T52</f>
        <v>0</v>
      </c>
      <c r="U52" s="42">
        <f>+' (1) Cap Res.2009-2010'!U52</f>
        <v>0</v>
      </c>
      <c r="V52" s="42">
        <f>+' (1) Cap Res.2009-2010'!V52</f>
        <v>0</v>
      </c>
      <c r="W52" s="42">
        <f>+' (1) Cap Res.2009-2010'!W52</f>
        <v>0</v>
      </c>
      <c r="X52" s="42">
        <f>+' (1) Cap Res.2009-2010'!X52</f>
        <v>0</v>
      </c>
      <c r="Y52" s="42">
        <f>+' (1) Cap Res.2009-2010'!Y52</f>
        <v>0</v>
      </c>
      <c r="Z52" s="42">
        <f>+' (1) Cap Res.2009-2010'!Z52</f>
        <v>0</v>
      </c>
      <c r="AA52" s="42">
        <f>+' (1) Cap Res.2009-2010'!AA52</f>
        <v>0</v>
      </c>
      <c r="AB52" s="42">
        <f>+' (1) Cap Res.2009-2010'!AB52</f>
        <v>0</v>
      </c>
      <c r="AC52" s="42">
        <f>+' (1) Cap Res.2009-2010'!AC52</f>
        <v>0</v>
      </c>
      <c r="AD52" s="42">
        <f>+' (1) Cap Res.2009-2010'!AD52</f>
        <v>0</v>
      </c>
      <c r="AE52" s="42">
        <f>+' (1) Cap Res.2009-2010'!AE52</f>
        <v>0</v>
      </c>
      <c r="AF52" s="42">
        <f>+' (1) Cap Res.2009-2010'!AF52</f>
        <v>0</v>
      </c>
      <c r="AG52" s="42">
        <f>+' (1) Cap Res.2009-2010'!AG52</f>
        <v>0</v>
      </c>
      <c r="AH52" s="42">
        <f>+' (1) Cap Res.2009-2010'!AH52</f>
        <v>0</v>
      </c>
      <c r="AI52" s="42">
        <f>+' (1) Cap Res.2009-2010'!AI52</f>
        <v>0</v>
      </c>
      <c r="AJ52" s="42">
        <f>+' (1) Cap Res.2009-2010'!AJ52</f>
        <v>0</v>
      </c>
      <c r="AK52" s="42">
        <f>+' (1) Cap Res.2009-2010'!AK52</f>
        <v>0</v>
      </c>
      <c r="AL52" s="42">
        <f>+' (1) Cap Res.2009-2010'!AL52</f>
        <v>0</v>
      </c>
      <c r="AM52" s="42">
        <f>+' (1) Cap Res.2009-2010'!AM52</f>
        <v>0</v>
      </c>
      <c r="AN52" s="42">
        <f>+' (1) Cap Res.2009-2010'!AN52</f>
        <v>0</v>
      </c>
      <c r="AO52" s="42">
        <f>+' (1) Cap Res.2009-2010'!AO52</f>
        <v>0</v>
      </c>
      <c r="AP52" s="42">
        <f>+' (1) Cap Res.2009-2010'!AP52</f>
        <v>0</v>
      </c>
      <c r="AQ52" s="42">
        <f>+' (1) Cap Res.2009-2010'!AQ52</f>
        <v>0</v>
      </c>
      <c r="AR52" s="42">
        <f>+' (1) Cap Res.2009-2010'!AR52</f>
        <v>0</v>
      </c>
      <c r="AS52" s="42">
        <f>+' (1) Cap Res.2009-2010'!AS52</f>
        <v>0</v>
      </c>
      <c r="AT52" s="42">
        <f>+' (1) Cap Res.2009-2010'!AT52</f>
        <v>0</v>
      </c>
      <c r="AU52" s="42">
        <f>+' (1) Cap Res.2009-2010'!AU52</f>
        <v>0</v>
      </c>
      <c r="AV52" s="42"/>
      <c r="AW52" s="42"/>
      <c r="AX52" s="42"/>
      <c r="AY52" s="42"/>
      <c r="AZ52" s="42"/>
      <c r="BA52" s="42"/>
      <c r="BB52" s="42"/>
    </row>
    <row r="53" spans="1:54" ht="13.5" hidden="1">
      <c r="A53" s="39">
        <f>+' (1) Cap Res.2009-2010'!BF53</f>
        <v>37102</v>
      </c>
      <c r="B53" s="42">
        <f>+' (1) Cap Res.2009-2010'!B53</f>
        <v>0</v>
      </c>
      <c r="C53" s="42">
        <f>+' (1) Cap Res.2009-2010'!C53</f>
        <v>0</v>
      </c>
      <c r="D53" s="42">
        <f>+' (1) Cap Res.2009-2010'!D53</f>
        <v>0</v>
      </c>
      <c r="E53" s="42">
        <f>+' (1) Cap Res.2009-2010'!E53</f>
        <v>0</v>
      </c>
      <c r="F53" s="42">
        <f>+' (1) Cap Res.2009-2010'!F53</f>
        <v>0</v>
      </c>
      <c r="G53" s="42">
        <f>+' (1) Cap Res.2009-2010'!G53</f>
        <v>0</v>
      </c>
      <c r="H53" s="42">
        <f>+' (1) Cap Res.2009-2010'!H53</f>
        <v>0</v>
      </c>
      <c r="I53" s="42">
        <f>+' (1) Cap Res.2009-2010'!I53</f>
        <v>0</v>
      </c>
      <c r="J53" s="42">
        <f>+' (1) Cap Res.2009-2010'!J53</f>
        <v>0</v>
      </c>
      <c r="K53" s="42">
        <f>+' (1) Cap Res.2009-2010'!K53</f>
        <v>0</v>
      </c>
      <c r="L53" s="42">
        <f>+' (1) Cap Res.2009-2010'!L53</f>
        <v>0</v>
      </c>
      <c r="M53" s="42">
        <f>+' (1) Cap Res.2009-2010'!M53</f>
        <v>0</v>
      </c>
      <c r="N53" s="42">
        <f>+' (1) Cap Res.2009-2010'!N53</f>
        <v>0</v>
      </c>
      <c r="O53" s="42">
        <f>+' (1) Cap Res.2009-2010'!O53</f>
        <v>0</v>
      </c>
      <c r="P53" s="42">
        <f>+' (1) Cap Res.2009-2010'!P53</f>
        <v>0</v>
      </c>
      <c r="Q53" s="42">
        <f>+' (1) Cap Res.2009-2010'!Q53</f>
        <v>0</v>
      </c>
      <c r="R53" s="42">
        <f>+' (1) Cap Res.2009-2010'!R53</f>
        <v>0</v>
      </c>
      <c r="S53" s="42">
        <f>+' (1) Cap Res.2009-2010'!S53</f>
        <v>0</v>
      </c>
      <c r="T53" s="42">
        <f>+' (1) Cap Res.2009-2010'!T53</f>
        <v>0</v>
      </c>
      <c r="U53" s="42">
        <f>+' (1) Cap Res.2009-2010'!U53</f>
        <v>0</v>
      </c>
      <c r="V53" s="42">
        <f>+' (1) Cap Res.2009-2010'!V53</f>
        <v>0</v>
      </c>
      <c r="W53" s="42">
        <f>+' (1) Cap Res.2009-2010'!W53</f>
        <v>0</v>
      </c>
      <c r="X53" s="42">
        <f>+' (1) Cap Res.2009-2010'!X53</f>
        <v>0</v>
      </c>
      <c r="Y53" s="42">
        <f>+' (1) Cap Res.2009-2010'!Y53</f>
        <v>0</v>
      </c>
      <c r="Z53" s="42">
        <f>+' (1) Cap Res.2009-2010'!Z53</f>
        <v>0</v>
      </c>
      <c r="AA53" s="42">
        <f>+' (1) Cap Res.2009-2010'!AA53</f>
        <v>0</v>
      </c>
      <c r="AB53" s="42">
        <f>+' (1) Cap Res.2009-2010'!AB53</f>
        <v>0</v>
      </c>
      <c r="AC53" s="42">
        <f>+' (1) Cap Res.2009-2010'!AC53</f>
        <v>0</v>
      </c>
      <c r="AD53" s="42">
        <f>+' (1) Cap Res.2009-2010'!AD53</f>
        <v>0</v>
      </c>
      <c r="AE53" s="42">
        <f>+' (1) Cap Res.2009-2010'!AE53</f>
        <v>0</v>
      </c>
      <c r="AF53" s="42">
        <f>+' (1) Cap Res.2009-2010'!AF53</f>
        <v>0</v>
      </c>
      <c r="AG53" s="42">
        <f>+' (1) Cap Res.2009-2010'!AG53</f>
        <v>0</v>
      </c>
      <c r="AH53" s="42">
        <f>+' (1) Cap Res.2009-2010'!AH53</f>
        <v>0</v>
      </c>
      <c r="AI53" s="42">
        <f>+' (1) Cap Res.2009-2010'!AI53</f>
        <v>0</v>
      </c>
      <c r="AJ53" s="42">
        <f>+' (1) Cap Res.2009-2010'!AJ53</f>
        <v>0</v>
      </c>
      <c r="AK53" s="42">
        <f>+' (1) Cap Res.2009-2010'!AK53</f>
        <v>0</v>
      </c>
      <c r="AL53" s="42">
        <f>+' (1) Cap Res.2009-2010'!AL53</f>
        <v>0</v>
      </c>
      <c r="AM53" s="42">
        <f>+' (1) Cap Res.2009-2010'!AM53</f>
        <v>0</v>
      </c>
      <c r="AN53" s="42">
        <f>+' (1) Cap Res.2009-2010'!AN53</f>
        <v>0</v>
      </c>
      <c r="AO53" s="42">
        <f>+' (1) Cap Res.2009-2010'!AO53</f>
        <v>0</v>
      </c>
      <c r="AP53" s="42">
        <f>+' (1) Cap Res.2009-2010'!AP53</f>
        <v>0</v>
      </c>
      <c r="AQ53" s="42">
        <f>+' (1) Cap Res.2009-2010'!AQ53</f>
        <v>0</v>
      </c>
      <c r="AR53" s="42">
        <f>+' (1) Cap Res.2009-2010'!AR53</f>
        <v>0</v>
      </c>
      <c r="AS53" s="42">
        <f>+' (1) Cap Res.2009-2010'!AS53</f>
        <v>0</v>
      </c>
      <c r="AT53" s="42">
        <f>+' (1) Cap Res.2009-2010'!AT53</f>
        <v>0</v>
      </c>
      <c r="AU53" s="42">
        <f>+' (1) Cap Res.2009-2010'!AU53</f>
        <v>0</v>
      </c>
      <c r="AV53" s="42"/>
      <c r="AW53" s="42"/>
      <c r="AX53" s="42"/>
      <c r="AY53" s="42"/>
      <c r="AZ53" s="42"/>
      <c r="BA53" s="42"/>
      <c r="BB53" s="42"/>
    </row>
    <row r="54" spans="1:54" ht="13.5" hidden="1">
      <c r="A54" s="39">
        <f>+' (1) Cap Res.2009-2010'!BF54</f>
        <v>37133</v>
      </c>
      <c r="B54" s="42">
        <f>+' (1) Cap Res.2009-2010'!B54</f>
        <v>0</v>
      </c>
      <c r="C54" s="42">
        <f>+' (1) Cap Res.2009-2010'!C54</f>
        <v>0</v>
      </c>
      <c r="D54" s="42">
        <f>+' (1) Cap Res.2009-2010'!D54</f>
        <v>0</v>
      </c>
      <c r="E54" s="42">
        <f>+' (1) Cap Res.2009-2010'!E54</f>
        <v>0</v>
      </c>
      <c r="F54" s="42">
        <f>+' (1) Cap Res.2009-2010'!F54</f>
        <v>0</v>
      </c>
      <c r="G54" s="42">
        <f>+' (1) Cap Res.2009-2010'!G54</f>
        <v>0</v>
      </c>
      <c r="H54" s="42">
        <f>+' (1) Cap Res.2009-2010'!H54</f>
        <v>0</v>
      </c>
      <c r="I54" s="42">
        <f>+' (1) Cap Res.2009-2010'!I54</f>
        <v>0</v>
      </c>
      <c r="J54" s="42">
        <f>+' (1) Cap Res.2009-2010'!J54</f>
        <v>0</v>
      </c>
      <c r="K54" s="42">
        <f>+' (1) Cap Res.2009-2010'!K54</f>
        <v>0</v>
      </c>
      <c r="L54" s="42">
        <f>+' (1) Cap Res.2009-2010'!L54</f>
        <v>0</v>
      </c>
      <c r="M54" s="42">
        <f>+' (1) Cap Res.2009-2010'!M54</f>
        <v>0</v>
      </c>
      <c r="N54" s="42">
        <f>+' (1) Cap Res.2009-2010'!N54</f>
        <v>0</v>
      </c>
      <c r="O54" s="42">
        <f>+' (1) Cap Res.2009-2010'!O54</f>
        <v>0</v>
      </c>
      <c r="P54" s="42">
        <f>+' (1) Cap Res.2009-2010'!P54</f>
        <v>0</v>
      </c>
      <c r="Q54" s="42">
        <f>+' (1) Cap Res.2009-2010'!Q54</f>
        <v>0</v>
      </c>
      <c r="R54" s="42">
        <f>+' (1) Cap Res.2009-2010'!R54</f>
        <v>0</v>
      </c>
      <c r="S54" s="42">
        <f>+' (1) Cap Res.2009-2010'!S54</f>
        <v>0</v>
      </c>
      <c r="T54" s="42">
        <f>+' (1) Cap Res.2009-2010'!T54</f>
        <v>0</v>
      </c>
      <c r="U54" s="42">
        <f>+' (1) Cap Res.2009-2010'!U54</f>
        <v>0</v>
      </c>
      <c r="V54" s="42">
        <f>+' (1) Cap Res.2009-2010'!V54</f>
        <v>0</v>
      </c>
      <c r="W54" s="42">
        <f>+' (1) Cap Res.2009-2010'!W54</f>
        <v>0</v>
      </c>
      <c r="X54" s="42">
        <f>+' (1) Cap Res.2009-2010'!X54</f>
        <v>0</v>
      </c>
      <c r="Y54" s="42">
        <f>+' (1) Cap Res.2009-2010'!Y54</f>
        <v>0</v>
      </c>
      <c r="Z54" s="42">
        <f>+' (1) Cap Res.2009-2010'!Z54</f>
        <v>0</v>
      </c>
      <c r="AA54" s="42">
        <f>+' (1) Cap Res.2009-2010'!AA54</f>
        <v>0</v>
      </c>
      <c r="AB54" s="42">
        <f>+' (1) Cap Res.2009-2010'!AB54</f>
        <v>0</v>
      </c>
      <c r="AC54" s="42">
        <f>+' (1) Cap Res.2009-2010'!AC54</f>
        <v>0</v>
      </c>
      <c r="AD54" s="42">
        <f>+' (1) Cap Res.2009-2010'!AD54</f>
        <v>0</v>
      </c>
      <c r="AE54" s="42">
        <f>+' (1) Cap Res.2009-2010'!AE54</f>
        <v>0</v>
      </c>
      <c r="AF54" s="42">
        <f>+' (1) Cap Res.2009-2010'!AF54</f>
        <v>0</v>
      </c>
      <c r="AG54" s="42">
        <f>+' (1) Cap Res.2009-2010'!AG54</f>
        <v>0</v>
      </c>
      <c r="AH54" s="42">
        <f>+' (1) Cap Res.2009-2010'!AH54</f>
        <v>0</v>
      </c>
      <c r="AI54" s="42">
        <f>+' (1) Cap Res.2009-2010'!AI54</f>
        <v>0</v>
      </c>
      <c r="AJ54" s="42">
        <f>+' (1) Cap Res.2009-2010'!AJ54</f>
        <v>0</v>
      </c>
      <c r="AK54" s="42">
        <f>+' (1) Cap Res.2009-2010'!AK54</f>
        <v>0</v>
      </c>
      <c r="AL54" s="42">
        <f>+' (1) Cap Res.2009-2010'!AL54</f>
        <v>0</v>
      </c>
      <c r="AM54" s="42">
        <f>+' (1) Cap Res.2009-2010'!AM54</f>
        <v>0</v>
      </c>
      <c r="AN54" s="42">
        <f>+' (1) Cap Res.2009-2010'!AN54</f>
        <v>0</v>
      </c>
      <c r="AO54" s="42">
        <f>+' (1) Cap Res.2009-2010'!AO54</f>
        <v>0</v>
      </c>
      <c r="AP54" s="42">
        <f>+' (1) Cap Res.2009-2010'!AP54</f>
        <v>0</v>
      </c>
      <c r="AQ54" s="42">
        <f>+' (1) Cap Res.2009-2010'!AQ54</f>
        <v>0</v>
      </c>
      <c r="AR54" s="42">
        <f>+' (1) Cap Res.2009-2010'!AR54</f>
        <v>0</v>
      </c>
      <c r="AS54" s="42">
        <f>+' (1) Cap Res.2009-2010'!AS54</f>
        <v>0</v>
      </c>
      <c r="AT54" s="42">
        <f>+' (1) Cap Res.2009-2010'!AT54</f>
        <v>0</v>
      </c>
      <c r="AU54" s="42">
        <f>+' (1) Cap Res.2009-2010'!AU54</f>
        <v>0</v>
      </c>
      <c r="AV54" s="42"/>
      <c r="AW54" s="42"/>
      <c r="AX54" s="42"/>
      <c r="AY54" s="42"/>
      <c r="AZ54" s="42"/>
      <c r="BA54" s="42"/>
      <c r="BB54" s="42"/>
    </row>
    <row r="55" spans="1:54" ht="13.5" hidden="1">
      <c r="A55" s="39">
        <f>+' (1) Cap Res.2009-2010'!BF55</f>
        <v>37120</v>
      </c>
      <c r="B55" s="42">
        <f>+' (1) Cap Res.2009-2010'!B55</f>
        <v>0</v>
      </c>
      <c r="C55" s="42">
        <f>+' (1) Cap Res.2009-2010'!C55</f>
        <v>0</v>
      </c>
      <c r="D55" s="42">
        <f>+' (1) Cap Res.2009-2010'!D55</f>
        <v>0</v>
      </c>
      <c r="E55" s="42">
        <f>+' (1) Cap Res.2009-2010'!E55</f>
        <v>0</v>
      </c>
      <c r="F55" s="42">
        <f>+' (1) Cap Res.2009-2010'!F55</f>
        <v>0</v>
      </c>
      <c r="G55" s="42">
        <f>+' (1) Cap Res.2009-2010'!G55</f>
        <v>0</v>
      </c>
      <c r="H55" s="42">
        <f>+' (1) Cap Res.2009-2010'!H55</f>
        <v>0</v>
      </c>
      <c r="I55" s="42">
        <f>+' (1) Cap Res.2009-2010'!I55</f>
        <v>0</v>
      </c>
      <c r="J55" s="42">
        <f>+' (1) Cap Res.2009-2010'!J55</f>
        <v>0</v>
      </c>
      <c r="K55" s="42">
        <f>+' (1) Cap Res.2009-2010'!K55</f>
        <v>0</v>
      </c>
      <c r="L55" s="42">
        <f>+' (1) Cap Res.2009-2010'!L55</f>
        <v>0</v>
      </c>
      <c r="M55" s="42">
        <f>+' (1) Cap Res.2009-2010'!M55</f>
        <v>0</v>
      </c>
      <c r="N55" s="42">
        <f>+' (1) Cap Res.2009-2010'!N55</f>
        <v>0</v>
      </c>
      <c r="O55" s="42">
        <f>+' (1) Cap Res.2009-2010'!O55</f>
        <v>0</v>
      </c>
      <c r="P55" s="42">
        <f>+' (1) Cap Res.2009-2010'!P55</f>
        <v>0</v>
      </c>
      <c r="Q55" s="42">
        <f>+' (1) Cap Res.2009-2010'!Q55</f>
        <v>0</v>
      </c>
      <c r="R55" s="42">
        <f>+' (1) Cap Res.2009-2010'!R55</f>
        <v>0</v>
      </c>
      <c r="S55" s="42">
        <f>+' (1) Cap Res.2009-2010'!S55</f>
        <v>0</v>
      </c>
      <c r="T55" s="42">
        <f>+' (1) Cap Res.2009-2010'!T55</f>
        <v>0</v>
      </c>
      <c r="U55" s="42">
        <f>+' (1) Cap Res.2009-2010'!U55</f>
        <v>0</v>
      </c>
      <c r="V55" s="42">
        <f>+' (1) Cap Res.2009-2010'!V55</f>
        <v>0</v>
      </c>
      <c r="W55" s="42">
        <f>+' (1) Cap Res.2009-2010'!W55</f>
        <v>0</v>
      </c>
      <c r="X55" s="42">
        <f>+' (1) Cap Res.2009-2010'!X55</f>
        <v>0</v>
      </c>
      <c r="Y55" s="42">
        <f>+' (1) Cap Res.2009-2010'!Y55</f>
        <v>0</v>
      </c>
      <c r="Z55" s="42">
        <f>+' (1) Cap Res.2009-2010'!Z55</f>
        <v>0</v>
      </c>
      <c r="AA55" s="42">
        <f>+' (1) Cap Res.2009-2010'!AA55</f>
        <v>0</v>
      </c>
      <c r="AB55" s="42">
        <f>+' (1) Cap Res.2009-2010'!AB55</f>
        <v>0</v>
      </c>
      <c r="AC55" s="42">
        <f>+' (1) Cap Res.2009-2010'!AC55</f>
        <v>0</v>
      </c>
      <c r="AD55" s="42">
        <f>+' (1) Cap Res.2009-2010'!AD55</f>
        <v>0</v>
      </c>
      <c r="AE55" s="42">
        <f>+' (1) Cap Res.2009-2010'!AE55</f>
        <v>0</v>
      </c>
      <c r="AF55" s="42">
        <f>+' (1) Cap Res.2009-2010'!AF55</f>
        <v>0</v>
      </c>
      <c r="AG55" s="42">
        <f>+' (1) Cap Res.2009-2010'!AG55</f>
        <v>0</v>
      </c>
      <c r="AH55" s="42">
        <f>+' (1) Cap Res.2009-2010'!AH55</f>
        <v>0</v>
      </c>
      <c r="AI55" s="42">
        <f>+' (1) Cap Res.2009-2010'!AI55</f>
        <v>0</v>
      </c>
      <c r="AJ55" s="42">
        <f>+' (1) Cap Res.2009-2010'!AJ55</f>
        <v>0</v>
      </c>
      <c r="AK55" s="42">
        <f>+' (1) Cap Res.2009-2010'!AK55</f>
        <v>0</v>
      </c>
      <c r="AL55" s="42">
        <f>+' (1) Cap Res.2009-2010'!AL55</f>
        <v>0</v>
      </c>
      <c r="AM55" s="42">
        <f>+' (1) Cap Res.2009-2010'!AM55</f>
        <v>0</v>
      </c>
      <c r="AN55" s="42">
        <f>+' (1) Cap Res.2009-2010'!AN55</f>
        <v>0</v>
      </c>
      <c r="AO55" s="42">
        <f>+' (1) Cap Res.2009-2010'!AO55</f>
        <v>0</v>
      </c>
      <c r="AP55" s="42">
        <f>+' (1) Cap Res.2009-2010'!AP55</f>
        <v>0</v>
      </c>
      <c r="AQ55" s="42">
        <f>+' (1) Cap Res.2009-2010'!AQ55</f>
        <v>0</v>
      </c>
      <c r="AR55" s="42">
        <f>+' (1) Cap Res.2009-2010'!AR55</f>
        <v>0</v>
      </c>
      <c r="AS55" s="42">
        <f>+' (1) Cap Res.2009-2010'!AS55</f>
        <v>0</v>
      </c>
      <c r="AT55" s="42">
        <f>+' (1) Cap Res.2009-2010'!AT55</f>
        <v>0</v>
      </c>
      <c r="AU55" s="42">
        <f>+' (1) Cap Res.2009-2010'!AU55</f>
        <v>0</v>
      </c>
      <c r="AV55" s="42"/>
      <c r="AW55" s="42"/>
      <c r="AX55" s="42"/>
      <c r="AY55" s="42"/>
      <c r="AZ55" s="42"/>
      <c r="BA55" s="42"/>
      <c r="BB55" s="42"/>
    </row>
    <row r="56" spans="1:54" ht="13.5" hidden="1">
      <c r="A56" s="39">
        <f>+' (1) Cap Res.2009-2010'!BF56</f>
        <v>37120</v>
      </c>
      <c r="B56" s="42">
        <f>+' (1) Cap Res.2009-2010'!B56</f>
        <v>0</v>
      </c>
      <c r="C56" s="42">
        <f>+' (1) Cap Res.2009-2010'!C56</f>
        <v>0</v>
      </c>
      <c r="D56" s="42">
        <f>+' (1) Cap Res.2009-2010'!D56</f>
        <v>0</v>
      </c>
      <c r="E56" s="42">
        <f>+' (1) Cap Res.2009-2010'!E56</f>
        <v>0</v>
      </c>
      <c r="F56" s="42">
        <f>+' (1) Cap Res.2009-2010'!F56</f>
        <v>0</v>
      </c>
      <c r="G56" s="42">
        <f>+' (1) Cap Res.2009-2010'!G56</f>
        <v>0</v>
      </c>
      <c r="H56" s="42">
        <f>+' (1) Cap Res.2009-2010'!H56</f>
        <v>0</v>
      </c>
      <c r="I56" s="42">
        <f>+' (1) Cap Res.2009-2010'!I56</f>
        <v>0</v>
      </c>
      <c r="J56" s="42">
        <f>+' (1) Cap Res.2009-2010'!J56</f>
        <v>0</v>
      </c>
      <c r="K56" s="42">
        <f>+' (1) Cap Res.2009-2010'!K56</f>
        <v>0</v>
      </c>
      <c r="L56" s="42">
        <f>+' (1) Cap Res.2009-2010'!L56</f>
        <v>0</v>
      </c>
      <c r="M56" s="42">
        <f>+' (1) Cap Res.2009-2010'!M56</f>
        <v>0</v>
      </c>
      <c r="N56" s="42">
        <f>+' (1) Cap Res.2009-2010'!N56</f>
        <v>0</v>
      </c>
      <c r="O56" s="42">
        <f>+' (1) Cap Res.2009-2010'!O56</f>
        <v>0</v>
      </c>
      <c r="P56" s="42">
        <f>+' (1) Cap Res.2009-2010'!P56</f>
        <v>0</v>
      </c>
      <c r="Q56" s="42">
        <f>+' (1) Cap Res.2009-2010'!Q56</f>
        <v>0</v>
      </c>
      <c r="R56" s="42">
        <f>+' (1) Cap Res.2009-2010'!R56</f>
        <v>0</v>
      </c>
      <c r="S56" s="42">
        <f>+' (1) Cap Res.2009-2010'!S56</f>
        <v>0</v>
      </c>
      <c r="T56" s="42">
        <f>+' (1) Cap Res.2009-2010'!T56</f>
        <v>0</v>
      </c>
      <c r="U56" s="42">
        <f>+' (1) Cap Res.2009-2010'!U56</f>
        <v>0</v>
      </c>
      <c r="V56" s="42">
        <f>+' (1) Cap Res.2009-2010'!V56</f>
        <v>0</v>
      </c>
      <c r="W56" s="42">
        <f>+' (1) Cap Res.2009-2010'!W56</f>
        <v>0</v>
      </c>
      <c r="X56" s="42">
        <f>+' (1) Cap Res.2009-2010'!X56</f>
        <v>0</v>
      </c>
      <c r="Y56" s="42">
        <f>+' (1) Cap Res.2009-2010'!Y56</f>
        <v>0</v>
      </c>
      <c r="Z56" s="42">
        <f>+' (1) Cap Res.2009-2010'!Z56</f>
        <v>0</v>
      </c>
      <c r="AA56" s="42">
        <f>+' (1) Cap Res.2009-2010'!AA56</f>
        <v>0</v>
      </c>
      <c r="AB56" s="42">
        <f>+' (1) Cap Res.2009-2010'!AB56</f>
        <v>0</v>
      </c>
      <c r="AC56" s="42">
        <f>+' (1) Cap Res.2009-2010'!AC56</f>
        <v>0</v>
      </c>
      <c r="AD56" s="42">
        <f>+' (1) Cap Res.2009-2010'!AD56</f>
        <v>0</v>
      </c>
      <c r="AE56" s="42">
        <f>+' (1) Cap Res.2009-2010'!AE56</f>
        <v>0</v>
      </c>
      <c r="AF56" s="42">
        <f>+' (1) Cap Res.2009-2010'!AF56</f>
        <v>0</v>
      </c>
      <c r="AG56" s="42">
        <f>+' (1) Cap Res.2009-2010'!AG56</f>
        <v>0</v>
      </c>
      <c r="AH56" s="42">
        <f>+' (1) Cap Res.2009-2010'!AH56</f>
        <v>0</v>
      </c>
      <c r="AI56" s="42">
        <f>+' (1) Cap Res.2009-2010'!AI56</f>
        <v>0</v>
      </c>
      <c r="AJ56" s="42">
        <f>+' (1) Cap Res.2009-2010'!AJ56</f>
        <v>0</v>
      </c>
      <c r="AK56" s="42">
        <f>+' (1) Cap Res.2009-2010'!AK56</f>
        <v>0</v>
      </c>
      <c r="AL56" s="42">
        <f>+' (1) Cap Res.2009-2010'!AL56</f>
        <v>0</v>
      </c>
      <c r="AM56" s="42">
        <f>+' (1) Cap Res.2009-2010'!AM56</f>
        <v>0</v>
      </c>
      <c r="AN56" s="42">
        <f>+' (1) Cap Res.2009-2010'!AN56</f>
        <v>0</v>
      </c>
      <c r="AO56" s="42">
        <f>+' (1) Cap Res.2009-2010'!AO56</f>
        <v>0</v>
      </c>
      <c r="AP56" s="42">
        <f>+' (1) Cap Res.2009-2010'!AP56</f>
        <v>0</v>
      </c>
      <c r="AQ56" s="42">
        <f>+' (1) Cap Res.2009-2010'!AQ56</f>
        <v>0</v>
      </c>
      <c r="AR56" s="42">
        <f>+' (1) Cap Res.2009-2010'!AR56</f>
        <v>0</v>
      </c>
      <c r="AS56" s="42">
        <f>+' (1) Cap Res.2009-2010'!AS56</f>
        <v>0</v>
      </c>
      <c r="AT56" s="42">
        <f>+' (1) Cap Res.2009-2010'!AT56</f>
        <v>0</v>
      </c>
      <c r="AU56" s="42">
        <f>+' (1) Cap Res.2009-2010'!AU56</f>
        <v>0</v>
      </c>
      <c r="AV56" s="42"/>
      <c r="AW56" s="42"/>
      <c r="AX56" s="42"/>
      <c r="AY56" s="42"/>
      <c r="AZ56" s="42"/>
      <c r="BA56" s="42"/>
      <c r="BB56" s="42"/>
    </row>
    <row r="57" spans="1:54" ht="13.5" hidden="1">
      <c r="A57" s="39">
        <f>+' (1) Cap Res.2009-2010'!BF57</f>
        <v>37131</v>
      </c>
      <c r="B57" s="42">
        <f>+' (1) Cap Res.2009-2010'!B57</f>
        <v>0</v>
      </c>
      <c r="C57" s="42">
        <f>+' (1) Cap Res.2009-2010'!C57</f>
        <v>0</v>
      </c>
      <c r="D57" s="42">
        <f>+' (1) Cap Res.2009-2010'!D57</f>
        <v>0</v>
      </c>
      <c r="E57" s="42">
        <f>+' (1) Cap Res.2009-2010'!E57</f>
        <v>-108315</v>
      </c>
      <c r="F57" s="42">
        <f>+' (1) Cap Res.2009-2010'!F57</f>
        <v>0</v>
      </c>
      <c r="G57" s="42">
        <f>+' (1) Cap Res.2009-2010'!G57</f>
        <v>0</v>
      </c>
      <c r="H57" s="42">
        <f>+' (1) Cap Res.2009-2010'!H57</f>
        <v>0</v>
      </c>
      <c r="I57" s="42">
        <f>+' (1) Cap Res.2009-2010'!I57</f>
        <v>0</v>
      </c>
      <c r="J57" s="42">
        <f>+' (1) Cap Res.2009-2010'!J57</f>
        <v>0</v>
      </c>
      <c r="K57" s="42">
        <f>+' (1) Cap Res.2009-2010'!K57</f>
        <v>0</v>
      </c>
      <c r="L57" s="42">
        <f>+' (1) Cap Res.2009-2010'!L57</f>
        <v>0</v>
      </c>
      <c r="M57" s="42">
        <f>+' (1) Cap Res.2009-2010'!M57</f>
        <v>0</v>
      </c>
      <c r="N57" s="42">
        <f>+' (1) Cap Res.2009-2010'!N57</f>
        <v>0</v>
      </c>
      <c r="O57" s="42">
        <f>+' (1) Cap Res.2009-2010'!O57</f>
        <v>0</v>
      </c>
      <c r="P57" s="42">
        <f>+' (1) Cap Res.2009-2010'!P57</f>
        <v>0</v>
      </c>
      <c r="Q57" s="42">
        <f>+' (1) Cap Res.2009-2010'!Q57</f>
        <v>0</v>
      </c>
      <c r="R57" s="42">
        <f>+' (1) Cap Res.2009-2010'!R57</f>
        <v>0</v>
      </c>
      <c r="S57" s="42">
        <f>+' (1) Cap Res.2009-2010'!S57</f>
        <v>0</v>
      </c>
      <c r="T57" s="42">
        <f>+' (1) Cap Res.2009-2010'!T57</f>
        <v>0</v>
      </c>
      <c r="U57" s="42">
        <f>+' (1) Cap Res.2009-2010'!U57</f>
        <v>0</v>
      </c>
      <c r="V57" s="42">
        <f>+' (1) Cap Res.2009-2010'!V57</f>
        <v>0</v>
      </c>
      <c r="W57" s="42">
        <f>+' (1) Cap Res.2009-2010'!W57</f>
        <v>0</v>
      </c>
      <c r="X57" s="42">
        <f>+' (1) Cap Res.2009-2010'!X57</f>
        <v>0</v>
      </c>
      <c r="Y57" s="42">
        <f>+' (1) Cap Res.2009-2010'!Y57</f>
        <v>0</v>
      </c>
      <c r="Z57" s="42">
        <f>+' (1) Cap Res.2009-2010'!Z57</f>
        <v>0</v>
      </c>
      <c r="AA57" s="42">
        <f>+' (1) Cap Res.2009-2010'!AA57</f>
        <v>0</v>
      </c>
      <c r="AB57" s="42">
        <f>+' (1) Cap Res.2009-2010'!AB57</f>
        <v>0</v>
      </c>
      <c r="AC57" s="42">
        <f>+' (1) Cap Res.2009-2010'!AC57</f>
        <v>0</v>
      </c>
      <c r="AD57" s="42">
        <f>+' (1) Cap Res.2009-2010'!AD57</f>
        <v>0</v>
      </c>
      <c r="AE57" s="42">
        <f>+' (1) Cap Res.2009-2010'!AE57</f>
        <v>0</v>
      </c>
      <c r="AF57" s="42">
        <f>+' (1) Cap Res.2009-2010'!AF57</f>
        <v>0</v>
      </c>
      <c r="AG57" s="42">
        <f>+' (1) Cap Res.2009-2010'!AG57</f>
        <v>0</v>
      </c>
      <c r="AH57" s="42">
        <f>+' (1) Cap Res.2009-2010'!AH57</f>
        <v>0</v>
      </c>
      <c r="AI57" s="42">
        <f>+' (1) Cap Res.2009-2010'!AI57</f>
        <v>0</v>
      </c>
      <c r="AJ57" s="42">
        <f>+' (1) Cap Res.2009-2010'!AJ57</f>
        <v>0</v>
      </c>
      <c r="AK57" s="42">
        <f>+' (1) Cap Res.2009-2010'!AK57</f>
        <v>0</v>
      </c>
      <c r="AL57" s="42">
        <f>+' (1) Cap Res.2009-2010'!AL57</f>
        <v>0</v>
      </c>
      <c r="AM57" s="42">
        <f>+' (1) Cap Res.2009-2010'!AM57</f>
        <v>0</v>
      </c>
      <c r="AN57" s="42">
        <f>+' (1) Cap Res.2009-2010'!AN57</f>
        <v>0</v>
      </c>
      <c r="AO57" s="42">
        <f>+' (1) Cap Res.2009-2010'!AO57</f>
        <v>0</v>
      </c>
      <c r="AP57" s="42">
        <f>+' (1) Cap Res.2009-2010'!AP57</f>
        <v>0</v>
      </c>
      <c r="AQ57" s="42">
        <f>+' (1) Cap Res.2009-2010'!AQ57</f>
        <v>0</v>
      </c>
      <c r="AR57" s="42">
        <f>+' (1) Cap Res.2009-2010'!AR57</f>
        <v>0</v>
      </c>
      <c r="AS57" s="42">
        <f>+' (1) Cap Res.2009-2010'!AS57</f>
        <v>0</v>
      </c>
      <c r="AT57" s="42">
        <f>+' (1) Cap Res.2009-2010'!AT57</f>
        <v>0</v>
      </c>
      <c r="AU57" s="42">
        <f>+' (1) Cap Res.2009-2010'!AU57</f>
        <v>0</v>
      </c>
      <c r="AV57" s="42"/>
      <c r="AW57" s="42"/>
      <c r="AX57" s="42"/>
      <c r="AY57" s="42"/>
      <c r="AZ57" s="42"/>
      <c r="BA57" s="42"/>
      <c r="BB57" s="42"/>
    </row>
    <row r="58" spans="1:54" ht="13.5" hidden="1">
      <c r="A58" s="39">
        <f>+' (1) Cap Res.2009-2010'!BF58</f>
        <v>37140</v>
      </c>
      <c r="B58" s="42">
        <f>+' (1) Cap Res.2009-2010'!B58</f>
        <v>0</v>
      </c>
      <c r="C58" s="42">
        <f>+' (1) Cap Res.2009-2010'!C58</f>
        <v>0</v>
      </c>
      <c r="D58" s="42">
        <f>+' (1) Cap Res.2009-2010'!D58</f>
        <v>0</v>
      </c>
      <c r="E58" s="42">
        <f>+' (1) Cap Res.2009-2010'!E58</f>
        <v>0</v>
      </c>
      <c r="F58" s="42">
        <f>+' (1) Cap Res.2009-2010'!F58</f>
        <v>0</v>
      </c>
      <c r="G58" s="42">
        <f>+' (1) Cap Res.2009-2010'!G58</f>
        <v>0</v>
      </c>
      <c r="H58" s="42">
        <f>+' (1) Cap Res.2009-2010'!H58</f>
        <v>0</v>
      </c>
      <c r="I58" s="42">
        <f>+' (1) Cap Res.2009-2010'!I58</f>
        <v>0</v>
      </c>
      <c r="J58" s="42">
        <f>+' (1) Cap Res.2009-2010'!J58</f>
        <v>0</v>
      </c>
      <c r="K58" s="42">
        <f>+' (1) Cap Res.2009-2010'!K58</f>
        <v>0</v>
      </c>
      <c r="L58" s="42">
        <f>+' (1) Cap Res.2009-2010'!L58</f>
        <v>0</v>
      </c>
      <c r="M58" s="42">
        <f>+' (1) Cap Res.2009-2010'!M58</f>
        <v>0</v>
      </c>
      <c r="N58" s="42">
        <f>+' (1) Cap Res.2009-2010'!N58</f>
        <v>0</v>
      </c>
      <c r="O58" s="42">
        <f>+' (1) Cap Res.2009-2010'!O58</f>
        <v>0</v>
      </c>
      <c r="P58" s="42">
        <f>+' (1) Cap Res.2009-2010'!P58</f>
        <v>0</v>
      </c>
      <c r="Q58" s="42">
        <f>+' (1) Cap Res.2009-2010'!Q58</f>
        <v>0</v>
      </c>
      <c r="R58" s="42">
        <f>+' (1) Cap Res.2009-2010'!R58</f>
        <v>0</v>
      </c>
      <c r="S58" s="42">
        <f>+' (1) Cap Res.2009-2010'!S58</f>
        <v>0</v>
      </c>
      <c r="T58" s="42">
        <f>+' (1) Cap Res.2009-2010'!T58</f>
        <v>0</v>
      </c>
      <c r="U58" s="42">
        <f>+' (1) Cap Res.2009-2010'!U58</f>
        <v>0</v>
      </c>
      <c r="V58" s="42">
        <f>+' (1) Cap Res.2009-2010'!V58</f>
        <v>0</v>
      </c>
      <c r="W58" s="42">
        <f>+' (1) Cap Res.2009-2010'!W58</f>
        <v>0</v>
      </c>
      <c r="X58" s="42">
        <f>+' (1) Cap Res.2009-2010'!X58</f>
        <v>0</v>
      </c>
      <c r="Y58" s="42">
        <f>+' (1) Cap Res.2009-2010'!Y58</f>
        <v>0</v>
      </c>
      <c r="Z58" s="42">
        <f>+' (1) Cap Res.2009-2010'!Z58</f>
        <v>0</v>
      </c>
      <c r="AA58" s="42">
        <f>+' (1) Cap Res.2009-2010'!AA58</f>
        <v>0</v>
      </c>
      <c r="AB58" s="42">
        <f>+' (1) Cap Res.2009-2010'!AB58</f>
        <v>0</v>
      </c>
      <c r="AC58" s="42">
        <f>+' (1) Cap Res.2009-2010'!AC58</f>
        <v>0</v>
      </c>
      <c r="AD58" s="42">
        <f>+' (1) Cap Res.2009-2010'!AD58</f>
        <v>0</v>
      </c>
      <c r="AE58" s="42">
        <f>+' (1) Cap Res.2009-2010'!AE58</f>
        <v>0</v>
      </c>
      <c r="AF58" s="42">
        <f>+' (1) Cap Res.2009-2010'!AF58</f>
        <v>0</v>
      </c>
      <c r="AG58" s="42">
        <f>+' (1) Cap Res.2009-2010'!AG58</f>
        <v>0</v>
      </c>
      <c r="AH58" s="42">
        <f>+' (1) Cap Res.2009-2010'!AH58</f>
        <v>0</v>
      </c>
      <c r="AI58" s="42">
        <f>+' (1) Cap Res.2009-2010'!AI58</f>
        <v>0</v>
      </c>
      <c r="AJ58" s="42">
        <f>+' (1) Cap Res.2009-2010'!AJ58</f>
        <v>0</v>
      </c>
      <c r="AK58" s="42">
        <f>+' (1) Cap Res.2009-2010'!AK58</f>
        <v>0</v>
      </c>
      <c r="AL58" s="42">
        <f>+' (1) Cap Res.2009-2010'!AL58</f>
        <v>0</v>
      </c>
      <c r="AM58" s="42">
        <f>+' (1) Cap Res.2009-2010'!AM58</f>
        <v>0</v>
      </c>
      <c r="AN58" s="42">
        <f>+' (1) Cap Res.2009-2010'!AN58</f>
        <v>0</v>
      </c>
      <c r="AO58" s="42">
        <f>+' (1) Cap Res.2009-2010'!AO58</f>
        <v>0</v>
      </c>
      <c r="AP58" s="42">
        <f>+' (1) Cap Res.2009-2010'!AP58</f>
        <v>0</v>
      </c>
      <c r="AQ58" s="42">
        <f>+' (1) Cap Res.2009-2010'!AQ58</f>
        <v>0</v>
      </c>
      <c r="AR58" s="42">
        <f>+' (1) Cap Res.2009-2010'!AR58</f>
        <v>0</v>
      </c>
      <c r="AS58" s="42">
        <f>+' (1) Cap Res.2009-2010'!AS58</f>
        <v>0</v>
      </c>
      <c r="AT58" s="42">
        <f>+' (1) Cap Res.2009-2010'!AT58</f>
        <v>0</v>
      </c>
      <c r="AU58" s="42">
        <f>+' (1) Cap Res.2009-2010'!AU58</f>
        <v>0</v>
      </c>
      <c r="AV58" s="42"/>
      <c r="AW58" s="42"/>
      <c r="AX58" s="42"/>
      <c r="AY58" s="42"/>
      <c r="AZ58" s="42"/>
      <c r="BA58" s="42"/>
      <c r="BB58" s="42"/>
    </row>
    <row r="59" spans="1:54" ht="13.5" hidden="1">
      <c r="A59" s="39">
        <f>+' (1) Cap Res.2009-2010'!BF59</f>
        <v>37140</v>
      </c>
      <c r="B59" s="42">
        <f>+' (1) Cap Res.2009-2010'!B59</f>
        <v>0</v>
      </c>
      <c r="C59" s="42">
        <f>+' (1) Cap Res.2009-2010'!C59</f>
        <v>0</v>
      </c>
      <c r="D59" s="42">
        <f>+' (1) Cap Res.2009-2010'!D59</f>
        <v>0</v>
      </c>
      <c r="E59" s="42">
        <f>+' (1) Cap Res.2009-2010'!E59</f>
        <v>-259335</v>
      </c>
      <c r="F59" s="42">
        <f>+' (1) Cap Res.2009-2010'!F59</f>
        <v>0</v>
      </c>
      <c r="G59" s="42">
        <f>+' (1) Cap Res.2009-2010'!G59</f>
        <v>0</v>
      </c>
      <c r="H59" s="42">
        <f>+' (1) Cap Res.2009-2010'!H59</f>
        <v>0</v>
      </c>
      <c r="I59" s="42">
        <f>+' (1) Cap Res.2009-2010'!I59</f>
        <v>0</v>
      </c>
      <c r="J59" s="42">
        <f>+' (1) Cap Res.2009-2010'!J59</f>
        <v>0</v>
      </c>
      <c r="K59" s="42">
        <f>+' (1) Cap Res.2009-2010'!K59</f>
        <v>0</v>
      </c>
      <c r="L59" s="42">
        <f>+' (1) Cap Res.2009-2010'!L59</f>
        <v>0</v>
      </c>
      <c r="M59" s="42">
        <f>+' (1) Cap Res.2009-2010'!M59</f>
        <v>0</v>
      </c>
      <c r="N59" s="42">
        <f>+' (1) Cap Res.2009-2010'!N59</f>
        <v>0</v>
      </c>
      <c r="O59" s="42">
        <f>+' (1) Cap Res.2009-2010'!O59</f>
        <v>0</v>
      </c>
      <c r="P59" s="42">
        <f>+' (1) Cap Res.2009-2010'!P59</f>
        <v>0</v>
      </c>
      <c r="Q59" s="42">
        <f>+' (1) Cap Res.2009-2010'!Q59</f>
        <v>0</v>
      </c>
      <c r="R59" s="42">
        <f>+' (1) Cap Res.2009-2010'!R59</f>
        <v>0</v>
      </c>
      <c r="S59" s="42">
        <f>+' (1) Cap Res.2009-2010'!S59</f>
        <v>0</v>
      </c>
      <c r="T59" s="42">
        <f>+' (1) Cap Res.2009-2010'!T59</f>
        <v>0</v>
      </c>
      <c r="U59" s="42">
        <f>+' (1) Cap Res.2009-2010'!U59</f>
        <v>0</v>
      </c>
      <c r="V59" s="42">
        <f>+' (1) Cap Res.2009-2010'!V59</f>
        <v>0</v>
      </c>
      <c r="W59" s="42">
        <f>+' (1) Cap Res.2009-2010'!W59</f>
        <v>0</v>
      </c>
      <c r="X59" s="42">
        <f>+' (1) Cap Res.2009-2010'!X59</f>
        <v>0</v>
      </c>
      <c r="Y59" s="42">
        <f>+' (1) Cap Res.2009-2010'!Y59</f>
        <v>0</v>
      </c>
      <c r="Z59" s="42">
        <f>+' (1) Cap Res.2009-2010'!Z59</f>
        <v>0</v>
      </c>
      <c r="AA59" s="42">
        <f>+' (1) Cap Res.2009-2010'!AA59</f>
        <v>0</v>
      </c>
      <c r="AB59" s="42">
        <f>+' (1) Cap Res.2009-2010'!AB59</f>
        <v>0</v>
      </c>
      <c r="AC59" s="42">
        <f>+' (1) Cap Res.2009-2010'!AC59</f>
        <v>0</v>
      </c>
      <c r="AD59" s="42">
        <f>+' (1) Cap Res.2009-2010'!AD59</f>
        <v>0</v>
      </c>
      <c r="AE59" s="42">
        <f>+' (1) Cap Res.2009-2010'!AE59</f>
        <v>0</v>
      </c>
      <c r="AF59" s="42">
        <f>+' (1) Cap Res.2009-2010'!AF59</f>
        <v>0</v>
      </c>
      <c r="AG59" s="42">
        <f>+' (1) Cap Res.2009-2010'!AG59</f>
        <v>0</v>
      </c>
      <c r="AH59" s="42">
        <f>+' (1) Cap Res.2009-2010'!AH59</f>
        <v>0</v>
      </c>
      <c r="AI59" s="42">
        <f>+' (1) Cap Res.2009-2010'!AI59</f>
        <v>0</v>
      </c>
      <c r="AJ59" s="42">
        <f>+' (1) Cap Res.2009-2010'!AJ59</f>
        <v>0</v>
      </c>
      <c r="AK59" s="42">
        <f>+' (1) Cap Res.2009-2010'!AK59</f>
        <v>0</v>
      </c>
      <c r="AL59" s="42">
        <f>+' (1) Cap Res.2009-2010'!AL59</f>
        <v>0</v>
      </c>
      <c r="AM59" s="42">
        <f>+' (1) Cap Res.2009-2010'!AM59</f>
        <v>0</v>
      </c>
      <c r="AN59" s="42">
        <f>+' (1) Cap Res.2009-2010'!AN59</f>
        <v>0</v>
      </c>
      <c r="AO59" s="42">
        <f>+' (1) Cap Res.2009-2010'!AO59</f>
        <v>0</v>
      </c>
      <c r="AP59" s="42">
        <f>+' (1) Cap Res.2009-2010'!AP59</f>
        <v>0</v>
      </c>
      <c r="AQ59" s="42">
        <f>+' (1) Cap Res.2009-2010'!AQ59</f>
        <v>0</v>
      </c>
      <c r="AR59" s="42">
        <f>+' (1) Cap Res.2009-2010'!AR59</f>
        <v>0</v>
      </c>
      <c r="AS59" s="42">
        <f>+' (1) Cap Res.2009-2010'!AS59</f>
        <v>0</v>
      </c>
      <c r="AT59" s="42">
        <f>+' (1) Cap Res.2009-2010'!AT59</f>
        <v>0</v>
      </c>
      <c r="AU59" s="42">
        <f>+' (1) Cap Res.2009-2010'!AU59</f>
        <v>0</v>
      </c>
      <c r="AV59" s="42"/>
      <c r="AW59" s="42"/>
      <c r="AX59" s="42"/>
      <c r="AY59" s="42"/>
      <c r="AZ59" s="42"/>
      <c r="BA59" s="42"/>
      <c r="BB59" s="42"/>
    </row>
    <row r="60" spans="1:54" ht="13.5" hidden="1">
      <c r="A60" s="39">
        <f>+' (1) Cap Res.2009-2010'!BF60</f>
        <v>37140</v>
      </c>
      <c r="B60" s="42">
        <f>+' (1) Cap Res.2009-2010'!B60</f>
        <v>0</v>
      </c>
      <c r="C60" s="42">
        <f>+' (1) Cap Res.2009-2010'!C60</f>
        <v>0</v>
      </c>
      <c r="D60" s="42">
        <f>+' (1) Cap Res.2009-2010'!D60</f>
        <v>0</v>
      </c>
      <c r="E60" s="42">
        <f>+' (1) Cap Res.2009-2010'!E60</f>
        <v>0</v>
      </c>
      <c r="F60" s="42">
        <f>+' (1) Cap Res.2009-2010'!F60</f>
        <v>0</v>
      </c>
      <c r="G60" s="42">
        <f>+' (1) Cap Res.2009-2010'!G60</f>
        <v>0</v>
      </c>
      <c r="H60" s="42">
        <f>+' (1) Cap Res.2009-2010'!H60</f>
        <v>0</v>
      </c>
      <c r="I60" s="42">
        <f>+' (1) Cap Res.2009-2010'!I60</f>
        <v>0</v>
      </c>
      <c r="J60" s="42">
        <f>+' (1) Cap Res.2009-2010'!J60</f>
        <v>0</v>
      </c>
      <c r="K60" s="42">
        <f>+' (1) Cap Res.2009-2010'!K60</f>
        <v>0</v>
      </c>
      <c r="L60" s="42">
        <f>+' (1) Cap Res.2009-2010'!L60</f>
        <v>0</v>
      </c>
      <c r="M60" s="42">
        <f>+' (1) Cap Res.2009-2010'!M60</f>
        <v>0</v>
      </c>
      <c r="N60" s="42">
        <f>+' (1) Cap Res.2009-2010'!N60</f>
        <v>0</v>
      </c>
      <c r="O60" s="42">
        <f>+' (1) Cap Res.2009-2010'!O60</f>
        <v>0</v>
      </c>
      <c r="P60" s="42">
        <f>+' (1) Cap Res.2009-2010'!P60</f>
        <v>0</v>
      </c>
      <c r="Q60" s="42">
        <f>+' (1) Cap Res.2009-2010'!Q60</f>
        <v>0</v>
      </c>
      <c r="R60" s="42">
        <f>+' (1) Cap Res.2009-2010'!R60</f>
        <v>0</v>
      </c>
      <c r="S60" s="42">
        <f>+' (1) Cap Res.2009-2010'!S60</f>
        <v>0</v>
      </c>
      <c r="T60" s="42">
        <f>+' (1) Cap Res.2009-2010'!T60</f>
        <v>0</v>
      </c>
      <c r="U60" s="42">
        <f>+' (1) Cap Res.2009-2010'!U60</f>
        <v>0</v>
      </c>
      <c r="V60" s="42">
        <f>+' (1) Cap Res.2009-2010'!V60</f>
        <v>0</v>
      </c>
      <c r="W60" s="42">
        <f>+' (1) Cap Res.2009-2010'!W60</f>
        <v>0</v>
      </c>
      <c r="X60" s="42">
        <f>+' (1) Cap Res.2009-2010'!X60</f>
        <v>0</v>
      </c>
      <c r="Y60" s="42">
        <f>+' (1) Cap Res.2009-2010'!Y60</f>
        <v>0</v>
      </c>
      <c r="Z60" s="42">
        <f>+' (1) Cap Res.2009-2010'!Z60</f>
        <v>0</v>
      </c>
      <c r="AA60" s="42">
        <f>+' (1) Cap Res.2009-2010'!AA60</f>
        <v>0</v>
      </c>
      <c r="AB60" s="42">
        <f>+' (1) Cap Res.2009-2010'!AB60</f>
        <v>0</v>
      </c>
      <c r="AC60" s="42">
        <f>+' (1) Cap Res.2009-2010'!AC60</f>
        <v>0</v>
      </c>
      <c r="AD60" s="42">
        <f>+' (1) Cap Res.2009-2010'!AD60</f>
        <v>0</v>
      </c>
      <c r="AE60" s="42">
        <f>+' (1) Cap Res.2009-2010'!AE60</f>
        <v>0</v>
      </c>
      <c r="AF60" s="42">
        <f>+' (1) Cap Res.2009-2010'!AF60</f>
        <v>0</v>
      </c>
      <c r="AG60" s="42">
        <f>+' (1) Cap Res.2009-2010'!AG60</f>
        <v>0</v>
      </c>
      <c r="AH60" s="42">
        <f>+' (1) Cap Res.2009-2010'!AH60</f>
        <v>0</v>
      </c>
      <c r="AI60" s="42">
        <f>+' (1) Cap Res.2009-2010'!AI60</f>
        <v>0</v>
      </c>
      <c r="AJ60" s="42">
        <f>+' (1) Cap Res.2009-2010'!AJ60</f>
        <v>0</v>
      </c>
      <c r="AK60" s="42">
        <f>+' (1) Cap Res.2009-2010'!AK60</f>
        <v>0</v>
      </c>
      <c r="AL60" s="42">
        <f>+' (1) Cap Res.2009-2010'!AL60</f>
        <v>0</v>
      </c>
      <c r="AM60" s="42">
        <f>+' (1) Cap Res.2009-2010'!AM60</f>
        <v>0</v>
      </c>
      <c r="AN60" s="42">
        <f>+' (1) Cap Res.2009-2010'!AN60</f>
        <v>0</v>
      </c>
      <c r="AO60" s="42">
        <f>+' (1) Cap Res.2009-2010'!AO60</f>
        <v>0</v>
      </c>
      <c r="AP60" s="42">
        <f>+' (1) Cap Res.2009-2010'!AP60</f>
        <v>0</v>
      </c>
      <c r="AQ60" s="42">
        <f>+' (1) Cap Res.2009-2010'!AQ60</f>
        <v>0</v>
      </c>
      <c r="AR60" s="42">
        <f>+' (1) Cap Res.2009-2010'!AR60</f>
        <v>0</v>
      </c>
      <c r="AS60" s="42">
        <f>+' (1) Cap Res.2009-2010'!AS60</f>
        <v>0</v>
      </c>
      <c r="AT60" s="42">
        <f>+' (1) Cap Res.2009-2010'!AT60</f>
        <v>0</v>
      </c>
      <c r="AU60" s="42">
        <f>+' (1) Cap Res.2009-2010'!AU60</f>
        <v>0</v>
      </c>
      <c r="AV60" s="42"/>
      <c r="AW60" s="42"/>
      <c r="AX60" s="42"/>
      <c r="AY60" s="42"/>
      <c r="AZ60" s="42"/>
      <c r="BA60" s="42"/>
      <c r="BB60" s="42"/>
    </row>
    <row r="61" spans="1:54" ht="13.5" hidden="1">
      <c r="A61" s="39">
        <f>+' (1) Cap Res.2009-2010'!BF61</f>
        <v>37163</v>
      </c>
      <c r="B61" s="42">
        <f>+' (1) Cap Res.2009-2010'!B61</f>
        <v>0</v>
      </c>
      <c r="C61" s="42">
        <f>+' (1) Cap Res.2009-2010'!C61</f>
        <v>0</v>
      </c>
      <c r="D61" s="42">
        <f>+' (1) Cap Res.2009-2010'!D61</f>
        <v>0</v>
      </c>
      <c r="E61" s="42">
        <f>+' (1) Cap Res.2009-2010'!E61</f>
        <v>0</v>
      </c>
      <c r="F61" s="42">
        <f>+' (1) Cap Res.2009-2010'!F61</f>
        <v>0</v>
      </c>
      <c r="G61" s="42">
        <f>+' (1) Cap Res.2009-2010'!G61</f>
        <v>0</v>
      </c>
      <c r="H61" s="42">
        <f>+' (1) Cap Res.2009-2010'!H61</f>
        <v>0</v>
      </c>
      <c r="I61" s="42">
        <f>+' (1) Cap Res.2009-2010'!I61</f>
        <v>0</v>
      </c>
      <c r="J61" s="42">
        <f>+' (1) Cap Res.2009-2010'!J61</f>
        <v>0</v>
      </c>
      <c r="K61" s="42">
        <f>+' (1) Cap Res.2009-2010'!K61</f>
        <v>0</v>
      </c>
      <c r="L61" s="42">
        <f>+' (1) Cap Res.2009-2010'!L61</f>
        <v>0</v>
      </c>
      <c r="M61" s="42">
        <f>+' (1) Cap Res.2009-2010'!M61</f>
        <v>0</v>
      </c>
      <c r="N61" s="42">
        <f>+' (1) Cap Res.2009-2010'!N61</f>
        <v>0</v>
      </c>
      <c r="O61" s="42">
        <f>+' (1) Cap Res.2009-2010'!O61</f>
        <v>0</v>
      </c>
      <c r="P61" s="42">
        <f>+' (1) Cap Res.2009-2010'!P61</f>
        <v>0</v>
      </c>
      <c r="Q61" s="42">
        <f>+' (1) Cap Res.2009-2010'!Q61</f>
        <v>0</v>
      </c>
      <c r="R61" s="42">
        <f>+' (1) Cap Res.2009-2010'!R61</f>
        <v>0</v>
      </c>
      <c r="S61" s="42">
        <f>+' (1) Cap Res.2009-2010'!S61</f>
        <v>0</v>
      </c>
      <c r="T61" s="42">
        <f>+' (1) Cap Res.2009-2010'!T61</f>
        <v>0</v>
      </c>
      <c r="U61" s="42">
        <f>+' (1) Cap Res.2009-2010'!U61</f>
        <v>0</v>
      </c>
      <c r="V61" s="42">
        <f>+' (1) Cap Res.2009-2010'!V61</f>
        <v>0</v>
      </c>
      <c r="W61" s="42">
        <f>+' (1) Cap Res.2009-2010'!W61</f>
        <v>0</v>
      </c>
      <c r="X61" s="42">
        <f>+' (1) Cap Res.2009-2010'!X61</f>
        <v>0</v>
      </c>
      <c r="Y61" s="42">
        <f>+' (1) Cap Res.2009-2010'!Y61</f>
        <v>0</v>
      </c>
      <c r="Z61" s="42">
        <f>+' (1) Cap Res.2009-2010'!Z61</f>
        <v>0</v>
      </c>
      <c r="AA61" s="42">
        <f>+' (1) Cap Res.2009-2010'!AA61</f>
        <v>0</v>
      </c>
      <c r="AB61" s="42">
        <f>+' (1) Cap Res.2009-2010'!AB61</f>
        <v>0</v>
      </c>
      <c r="AC61" s="42">
        <f>+' (1) Cap Res.2009-2010'!AC61</f>
        <v>0</v>
      </c>
      <c r="AD61" s="42">
        <f>+' (1) Cap Res.2009-2010'!AD61</f>
        <v>0</v>
      </c>
      <c r="AE61" s="42">
        <f>+' (1) Cap Res.2009-2010'!AE61</f>
        <v>0</v>
      </c>
      <c r="AF61" s="42">
        <f>+' (1) Cap Res.2009-2010'!AF61</f>
        <v>0</v>
      </c>
      <c r="AG61" s="42">
        <f>+' (1) Cap Res.2009-2010'!AG61</f>
        <v>0</v>
      </c>
      <c r="AH61" s="42">
        <f>+' (1) Cap Res.2009-2010'!AH61</f>
        <v>0</v>
      </c>
      <c r="AI61" s="42">
        <f>+' (1) Cap Res.2009-2010'!AI61</f>
        <v>0</v>
      </c>
      <c r="AJ61" s="42">
        <f>+' (1) Cap Res.2009-2010'!AJ61</f>
        <v>0</v>
      </c>
      <c r="AK61" s="42">
        <f>+' (1) Cap Res.2009-2010'!AK61</f>
        <v>0</v>
      </c>
      <c r="AL61" s="42">
        <f>+' (1) Cap Res.2009-2010'!AL61</f>
        <v>0</v>
      </c>
      <c r="AM61" s="42">
        <f>+' (1) Cap Res.2009-2010'!AM61</f>
        <v>0</v>
      </c>
      <c r="AN61" s="42">
        <f>+' (1) Cap Res.2009-2010'!AN61</f>
        <v>0</v>
      </c>
      <c r="AO61" s="42">
        <f>+' (1) Cap Res.2009-2010'!AO61</f>
        <v>0</v>
      </c>
      <c r="AP61" s="42">
        <f>+' (1) Cap Res.2009-2010'!AP61</f>
        <v>0</v>
      </c>
      <c r="AQ61" s="42">
        <f>+' (1) Cap Res.2009-2010'!AQ61</f>
        <v>0</v>
      </c>
      <c r="AR61" s="42">
        <f>+' (1) Cap Res.2009-2010'!AR61</f>
        <v>0</v>
      </c>
      <c r="AS61" s="42">
        <f>+' (1) Cap Res.2009-2010'!AS61</f>
        <v>0</v>
      </c>
      <c r="AT61" s="42">
        <f>+' (1) Cap Res.2009-2010'!AT61</f>
        <v>0</v>
      </c>
      <c r="AU61" s="42">
        <f>+' (1) Cap Res.2009-2010'!AU61</f>
        <v>0</v>
      </c>
      <c r="AV61" s="42"/>
      <c r="AW61" s="42"/>
      <c r="AX61" s="42"/>
      <c r="AY61" s="42"/>
      <c r="AZ61" s="42"/>
      <c r="BA61" s="42"/>
      <c r="BB61" s="42"/>
    </row>
    <row r="62" spans="1:54" ht="13.5" hidden="1">
      <c r="A62" s="39">
        <f>+' (1) Cap Res.2009-2010'!BF62</f>
        <v>37145</v>
      </c>
      <c r="B62" s="42">
        <f>+' (1) Cap Res.2009-2010'!B62</f>
        <v>0</v>
      </c>
      <c r="C62" s="42">
        <f>+' (1) Cap Res.2009-2010'!C62</f>
        <v>0</v>
      </c>
      <c r="D62" s="42">
        <f>+' (1) Cap Res.2009-2010'!D62</f>
        <v>0</v>
      </c>
      <c r="E62" s="42">
        <f>+' (1) Cap Res.2009-2010'!E62</f>
        <v>0</v>
      </c>
      <c r="F62" s="42">
        <f>+' (1) Cap Res.2009-2010'!F62</f>
        <v>0</v>
      </c>
      <c r="G62" s="42">
        <f>+' (1) Cap Res.2009-2010'!G62</f>
        <v>0</v>
      </c>
      <c r="H62" s="42">
        <f>+' (1) Cap Res.2009-2010'!H62</f>
        <v>0</v>
      </c>
      <c r="I62" s="42">
        <f>+' (1) Cap Res.2009-2010'!I62</f>
        <v>0</v>
      </c>
      <c r="J62" s="42">
        <f>+' (1) Cap Res.2009-2010'!J62</f>
        <v>0</v>
      </c>
      <c r="K62" s="42">
        <f>+' (1) Cap Res.2009-2010'!K62</f>
        <v>0</v>
      </c>
      <c r="L62" s="42">
        <f>+' (1) Cap Res.2009-2010'!L62</f>
        <v>0</v>
      </c>
      <c r="M62" s="42">
        <f>+' (1) Cap Res.2009-2010'!M62</f>
        <v>0</v>
      </c>
      <c r="N62" s="42">
        <f>+' (1) Cap Res.2009-2010'!N62</f>
        <v>0</v>
      </c>
      <c r="O62" s="42">
        <f>+' (1) Cap Res.2009-2010'!O62</f>
        <v>0</v>
      </c>
      <c r="P62" s="42">
        <f>+' (1) Cap Res.2009-2010'!P62</f>
        <v>0</v>
      </c>
      <c r="Q62" s="42">
        <f>+' (1) Cap Res.2009-2010'!Q62</f>
        <v>0</v>
      </c>
      <c r="R62" s="42">
        <f>+' (1) Cap Res.2009-2010'!R62</f>
        <v>0</v>
      </c>
      <c r="S62" s="42">
        <f>+' (1) Cap Res.2009-2010'!S62</f>
        <v>0</v>
      </c>
      <c r="T62" s="42">
        <f>+' (1) Cap Res.2009-2010'!T62</f>
        <v>0</v>
      </c>
      <c r="U62" s="42">
        <f>+' (1) Cap Res.2009-2010'!U62</f>
        <v>0</v>
      </c>
      <c r="V62" s="42">
        <f>+' (1) Cap Res.2009-2010'!V62</f>
        <v>0</v>
      </c>
      <c r="W62" s="42">
        <f>+' (1) Cap Res.2009-2010'!W62</f>
        <v>0</v>
      </c>
      <c r="X62" s="42">
        <f>+' (1) Cap Res.2009-2010'!X62</f>
        <v>0</v>
      </c>
      <c r="Y62" s="42">
        <f>+' (1) Cap Res.2009-2010'!Y62</f>
        <v>0</v>
      </c>
      <c r="Z62" s="42">
        <f>+' (1) Cap Res.2009-2010'!Z62</f>
        <v>0</v>
      </c>
      <c r="AA62" s="42">
        <f>+' (1) Cap Res.2009-2010'!AA62</f>
        <v>0</v>
      </c>
      <c r="AB62" s="42">
        <f>+' (1) Cap Res.2009-2010'!AB62</f>
        <v>0</v>
      </c>
      <c r="AC62" s="42">
        <f>+' (1) Cap Res.2009-2010'!AC62</f>
        <v>0</v>
      </c>
      <c r="AD62" s="42">
        <f>+' (1) Cap Res.2009-2010'!AD62</f>
        <v>0</v>
      </c>
      <c r="AE62" s="42">
        <f>+' (1) Cap Res.2009-2010'!AE62</f>
        <v>0</v>
      </c>
      <c r="AF62" s="42">
        <f>+' (1) Cap Res.2009-2010'!AF62</f>
        <v>0</v>
      </c>
      <c r="AG62" s="42">
        <f>+' (1) Cap Res.2009-2010'!AG62</f>
        <v>0</v>
      </c>
      <c r="AH62" s="42">
        <f>+' (1) Cap Res.2009-2010'!AH62</f>
        <v>0</v>
      </c>
      <c r="AI62" s="42">
        <f>+' (1) Cap Res.2009-2010'!AI62</f>
        <v>0</v>
      </c>
      <c r="AJ62" s="42">
        <f>+' (1) Cap Res.2009-2010'!AJ62</f>
        <v>0</v>
      </c>
      <c r="AK62" s="42">
        <f>+' (1) Cap Res.2009-2010'!AK62</f>
        <v>0</v>
      </c>
      <c r="AL62" s="42">
        <f>+' (1) Cap Res.2009-2010'!AL62</f>
        <v>0</v>
      </c>
      <c r="AM62" s="42">
        <f>+' (1) Cap Res.2009-2010'!AM62</f>
        <v>0</v>
      </c>
      <c r="AN62" s="42">
        <f>+' (1) Cap Res.2009-2010'!AN62</f>
        <v>0</v>
      </c>
      <c r="AO62" s="42">
        <f>+' (1) Cap Res.2009-2010'!AO62</f>
        <v>0</v>
      </c>
      <c r="AP62" s="42">
        <f>+' (1) Cap Res.2009-2010'!AP62</f>
        <v>0</v>
      </c>
      <c r="AQ62" s="42">
        <f>+' (1) Cap Res.2009-2010'!AQ62</f>
        <v>0</v>
      </c>
      <c r="AR62" s="42">
        <f>+' (1) Cap Res.2009-2010'!AR62</f>
        <v>0</v>
      </c>
      <c r="AS62" s="42">
        <f>+' (1) Cap Res.2009-2010'!AS62</f>
        <v>0</v>
      </c>
      <c r="AT62" s="42">
        <f>+' (1) Cap Res.2009-2010'!AT62</f>
        <v>0</v>
      </c>
      <c r="AU62" s="42">
        <f>+' (1) Cap Res.2009-2010'!AU62</f>
        <v>0</v>
      </c>
      <c r="AV62" s="42"/>
      <c r="AW62" s="42"/>
      <c r="AX62" s="42"/>
      <c r="AY62" s="42"/>
      <c r="AZ62" s="42"/>
      <c r="BA62" s="42"/>
      <c r="BB62" s="42"/>
    </row>
    <row r="63" spans="1:54" ht="13.5" hidden="1">
      <c r="A63" s="39">
        <f>+' (1) Cap Res.2009-2010'!BF63</f>
        <v>37174</v>
      </c>
      <c r="B63" s="42">
        <f>+' (1) Cap Res.2009-2010'!B63</f>
        <v>0</v>
      </c>
      <c r="C63" s="42">
        <f>+' (1) Cap Res.2009-2010'!C63</f>
        <v>0</v>
      </c>
      <c r="D63" s="42">
        <f>+' (1) Cap Res.2009-2010'!D63</f>
        <v>0</v>
      </c>
      <c r="E63" s="42">
        <f>+' (1) Cap Res.2009-2010'!E63</f>
        <v>0</v>
      </c>
      <c r="F63" s="42">
        <f>+' (1) Cap Res.2009-2010'!F63</f>
        <v>0</v>
      </c>
      <c r="G63" s="42">
        <f>+' (1) Cap Res.2009-2010'!G63</f>
        <v>0</v>
      </c>
      <c r="H63" s="42">
        <f>+' (1) Cap Res.2009-2010'!H63</f>
        <v>0</v>
      </c>
      <c r="I63" s="42">
        <f>+' (1) Cap Res.2009-2010'!I63</f>
        <v>0</v>
      </c>
      <c r="J63" s="42">
        <f>+' (1) Cap Res.2009-2010'!J63</f>
        <v>0</v>
      </c>
      <c r="K63" s="42">
        <f>+' (1) Cap Res.2009-2010'!K63</f>
        <v>0</v>
      </c>
      <c r="L63" s="42">
        <f>+' (1) Cap Res.2009-2010'!L63</f>
        <v>0</v>
      </c>
      <c r="M63" s="42">
        <f>+' (1) Cap Res.2009-2010'!M63</f>
        <v>0</v>
      </c>
      <c r="N63" s="42">
        <f>+' (1) Cap Res.2009-2010'!N63</f>
        <v>0</v>
      </c>
      <c r="O63" s="42">
        <f>+' (1) Cap Res.2009-2010'!O63</f>
        <v>0</v>
      </c>
      <c r="P63" s="42">
        <f>+' (1) Cap Res.2009-2010'!P63</f>
        <v>0</v>
      </c>
      <c r="Q63" s="42">
        <f>+' (1) Cap Res.2009-2010'!Q63</f>
        <v>0</v>
      </c>
      <c r="R63" s="42">
        <f>+' (1) Cap Res.2009-2010'!R63</f>
        <v>0</v>
      </c>
      <c r="S63" s="42">
        <f>+' (1) Cap Res.2009-2010'!S63</f>
        <v>0</v>
      </c>
      <c r="T63" s="42">
        <f>+' (1) Cap Res.2009-2010'!T63</f>
        <v>0</v>
      </c>
      <c r="U63" s="42">
        <f>+' (1) Cap Res.2009-2010'!U63</f>
        <v>0</v>
      </c>
      <c r="V63" s="42">
        <f>+' (1) Cap Res.2009-2010'!V63</f>
        <v>0</v>
      </c>
      <c r="W63" s="42">
        <f>+' (1) Cap Res.2009-2010'!W63</f>
        <v>0</v>
      </c>
      <c r="X63" s="42">
        <f>+' (1) Cap Res.2009-2010'!X63</f>
        <v>0</v>
      </c>
      <c r="Y63" s="42">
        <f>+' (1) Cap Res.2009-2010'!Y63</f>
        <v>0</v>
      </c>
      <c r="Z63" s="42">
        <f>+' (1) Cap Res.2009-2010'!Z63</f>
        <v>0</v>
      </c>
      <c r="AA63" s="42">
        <f>+' (1) Cap Res.2009-2010'!AA63</f>
        <v>0</v>
      </c>
      <c r="AB63" s="42">
        <f>+' (1) Cap Res.2009-2010'!AB63</f>
        <v>0</v>
      </c>
      <c r="AC63" s="42">
        <f>+' (1) Cap Res.2009-2010'!AC63</f>
        <v>0</v>
      </c>
      <c r="AD63" s="42">
        <f>+' (1) Cap Res.2009-2010'!AD63</f>
        <v>0</v>
      </c>
      <c r="AE63" s="42">
        <f>+' (1) Cap Res.2009-2010'!AE63</f>
        <v>0</v>
      </c>
      <c r="AF63" s="42">
        <f>+' (1) Cap Res.2009-2010'!AF63</f>
        <v>0</v>
      </c>
      <c r="AG63" s="42">
        <f>+' (1) Cap Res.2009-2010'!AG63</f>
        <v>0</v>
      </c>
      <c r="AH63" s="42">
        <f>+' (1) Cap Res.2009-2010'!AH63</f>
        <v>0</v>
      </c>
      <c r="AI63" s="42">
        <f>+' (1) Cap Res.2009-2010'!AI63</f>
        <v>0</v>
      </c>
      <c r="AJ63" s="42">
        <f>+' (1) Cap Res.2009-2010'!AJ63</f>
        <v>0</v>
      </c>
      <c r="AK63" s="42">
        <f>+' (1) Cap Res.2009-2010'!AK63</f>
        <v>0</v>
      </c>
      <c r="AL63" s="42">
        <f>+' (1) Cap Res.2009-2010'!AL63</f>
        <v>0</v>
      </c>
      <c r="AM63" s="42">
        <f>+' (1) Cap Res.2009-2010'!AM63</f>
        <v>0</v>
      </c>
      <c r="AN63" s="42">
        <f>+' (1) Cap Res.2009-2010'!AN63</f>
        <v>0</v>
      </c>
      <c r="AO63" s="42">
        <f>+' (1) Cap Res.2009-2010'!AO63</f>
        <v>0</v>
      </c>
      <c r="AP63" s="42">
        <f>+' (1) Cap Res.2009-2010'!AP63</f>
        <v>0</v>
      </c>
      <c r="AQ63" s="42">
        <f>+' (1) Cap Res.2009-2010'!AQ63</f>
        <v>0</v>
      </c>
      <c r="AR63" s="42">
        <f>+' (1) Cap Res.2009-2010'!AR63</f>
        <v>0</v>
      </c>
      <c r="AS63" s="42">
        <f>+' (1) Cap Res.2009-2010'!AS63</f>
        <v>0</v>
      </c>
      <c r="AT63" s="42">
        <f>+' (1) Cap Res.2009-2010'!AT63</f>
        <v>0</v>
      </c>
      <c r="AU63" s="42">
        <f>+' (1) Cap Res.2009-2010'!AU63</f>
        <v>0</v>
      </c>
      <c r="AV63" s="42"/>
      <c r="AW63" s="42"/>
      <c r="AX63" s="42"/>
      <c r="AY63" s="42"/>
      <c r="AZ63" s="42"/>
      <c r="BA63" s="42"/>
      <c r="BB63" s="42"/>
    </row>
    <row r="64" spans="1:54" ht="13.5" hidden="1">
      <c r="A64" s="39">
        <f>+' (1) Cap Res.2009-2010'!BF64</f>
        <v>37183</v>
      </c>
      <c r="B64" s="42">
        <f>+' (1) Cap Res.2009-2010'!B64</f>
        <v>0</v>
      </c>
      <c r="C64" s="42">
        <f>+' (1) Cap Res.2009-2010'!C64</f>
        <v>0</v>
      </c>
      <c r="D64" s="42">
        <f>+' (1) Cap Res.2009-2010'!D64</f>
        <v>0</v>
      </c>
      <c r="E64" s="42">
        <f>+' (1) Cap Res.2009-2010'!E64</f>
        <v>0</v>
      </c>
      <c r="F64" s="42">
        <f>+' (1) Cap Res.2009-2010'!F64</f>
        <v>0</v>
      </c>
      <c r="G64" s="42">
        <f>+' (1) Cap Res.2009-2010'!G64</f>
        <v>0</v>
      </c>
      <c r="H64" s="42">
        <f>+' (1) Cap Res.2009-2010'!H64</f>
        <v>0</v>
      </c>
      <c r="I64" s="42">
        <f>+' (1) Cap Res.2009-2010'!I64</f>
        <v>0</v>
      </c>
      <c r="J64" s="42">
        <f>+' (1) Cap Res.2009-2010'!J64</f>
        <v>0</v>
      </c>
      <c r="K64" s="42">
        <f>+' (1) Cap Res.2009-2010'!K64</f>
        <v>0</v>
      </c>
      <c r="L64" s="42">
        <f>+' (1) Cap Res.2009-2010'!L64</f>
        <v>0</v>
      </c>
      <c r="M64" s="42">
        <f>+' (1) Cap Res.2009-2010'!M64</f>
        <v>0</v>
      </c>
      <c r="N64" s="42">
        <f>+' (1) Cap Res.2009-2010'!N64</f>
        <v>0</v>
      </c>
      <c r="O64" s="42">
        <f>+' (1) Cap Res.2009-2010'!O64</f>
        <v>0</v>
      </c>
      <c r="P64" s="42">
        <f>+' (1) Cap Res.2009-2010'!P64</f>
        <v>0</v>
      </c>
      <c r="Q64" s="42">
        <f>+' (1) Cap Res.2009-2010'!Q64</f>
        <v>0</v>
      </c>
      <c r="R64" s="42">
        <f>+' (1) Cap Res.2009-2010'!R64</f>
        <v>0</v>
      </c>
      <c r="S64" s="42">
        <f>+' (1) Cap Res.2009-2010'!S64</f>
        <v>0</v>
      </c>
      <c r="T64" s="42">
        <f>+' (1) Cap Res.2009-2010'!T64</f>
        <v>0</v>
      </c>
      <c r="U64" s="42">
        <f>+' (1) Cap Res.2009-2010'!U64</f>
        <v>0</v>
      </c>
      <c r="V64" s="42">
        <f>+' (1) Cap Res.2009-2010'!V64</f>
        <v>0</v>
      </c>
      <c r="W64" s="42">
        <f>+' (1) Cap Res.2009-2010'!W64</f>
        <v>0</v>
      </c>
      <c r="X64" s="42">
        <f>+' (1) Cap Res.2009-2010'!X64</f>
        <v>0</v>
      </c>
      <c r="Y64" s="42">
        <f>+' (1) Cap Res.2009-2010'!Y64</f>
        <v>0</v>
      </c>
      <c r="Z64" s="42">
        <f>+' (1) Cap Res.2009-2010'!Z64</f>
        <v>0</v>
      </c>
      <c r="AA64" s="42">
        <f>+' (1) Cap Res.2009-2010'!AA64</f>
        <v>0</v>
      </c>
      <c r="AB64" s="42">
        <f>+' (1) Cap Res.2009-2010'!AB64</f>
        <v>0</v>
      </c>
      <c r="AC64" s="42">
        <f>+' (1) Cap Res.2009-2010'!AC64</f>
        <v>0</v>
      </c>
      <c r="AD64" s="42">
        <f>+' (1) Cap Res.2009-2010'!AD64</f>
        <v>0</v>
      </c>
      <c r="AE64" s="42">
        <f>+' (1) Cap Res.2009-2010'!AE64</f>
        <v>0</v>
      </c>
      <c r="AF64" s="42">
        <f>+' (1) Cap Res.2009-2010'!AF64</f>
        <v>0</v>
      </c>
      <c r="AG64" s="42">
        <f>+' (1) Cap Res.2009-2010'!AG64</f>
        <v>0</v>
      </c>
      <c r="AH64" s="42">
        <f>+' (1) Cap Res.2009-2010'!AH64</f>
        <v>0</v>
      </c>
      <c r="AI64" s="42">
        <f>+' (1) Cap Res.2009-2010'!AI64</f>
        <v>0</v>
      </c>
      <c r="AJ64" s="42">
        <f>+' (1) Cap Res.2009-2010'!AJ64</f>
        <v>0</v>
      </c>
      <c r="AK64" s="42">
        <f>+' (1) Cap Res.2009-2010'!AK64</f>
        <v>0</v>
      </c>
      <c r="AL64" s="42">
        <f>+' (1) Cap Res.2009-2010'!AL64</f>
        <v>0</v>
      </c>
      <c r="AM64" s="42">
        <f>+' (1) Cap Res.2009-2010'!AM64</f>
        <v>0</v>
      </c>
      <c r="AN64" s="42">
        <f>+' (1) Cap Res.2009-2010'!AN64</f>
        <v>0</v>
      </c>
      <c r="AO64" s="42">
        <f>+' (1) Cap Res.2009-2010'!AO64</f>
        <v>0</v>
      </c>
      <c r="AP64" s="42">
        <f>+' (1) Cap Res.2009-2010'!AP64</f>
        <v>0</v>
      </c>
      <c r="AQ64" s="42">
        <f>+' (1) Cap Res.2009-2010'!AQ64</f>
        <v>0</v>
      </c>
      <c r="AR64" s="42">
        <f>+' (1) Cap Res.2009-2010'!AR64</f>
        <v>0</v>
      </c>
      <c r="AS64" s="42">
        <f>+' (1) Cap Res.2009-2010'!AS64</f>
        <v>0</v>
      </c>
      <c r="AT64" s="42">
        <f>+' (1) Cap Res.2009-2010'!AT64</f>
        <v>0</v>
      </c>
      <c r="AU64" s="42">
        <f>+' (1) Cap Res.2009-2010'!AU64</f>
        <v>0</v>
      </c>
      <c r="AV64" s="42"/>
      <c r="AW64" s="42"/>
      <c r="AX64" s="42"/>
      <c r="AY64" s="42"/>
      <c r="AZ64" s="42"/>
      <c r="BA64" s="42"/>
      <c r="BB64" s="42"/>
    </row>
    <row r="65" spans="1:54" ht="13.5" hidden="1">
      <c r="A65" s="39">
        <f>+' (1) Cap Res.2009-2010'!BF65</f>
        <v>37194</v>
      </c>
      <c r="B65" s="42">
        <f>+' (1) Cap Res.2009-2010'!B65</f>
        <v>0</v>
      </c>
      <c r="C65" s="42">
        <f>+' (1) Cap Res.2009-2010'!C65</f>
        <v>0</v>
      </c>
      <c r="D65" s="42">
        <f>+' (1) Cap Res.2009-2010'!D65</f>
        <v>0</v>
      </c>
      <c r="E65" s="42">
        <f>+' (1) Cap Res.2009-2010'!E65</f>
        <v>0</v>
      </c>
      <c r="F65" s="42">
        <f>+' (1) Cap Res.2009-2010'!F65</f>
        <v>0</v>
      </c>
      <c r="G65" s="42">
        <f>+' (1) Cap Res.2009-2010'!G65</f>
        <v>0</v>
      </c>
      <c r="H65" s="42">
        <f>+' (1) Cap Res.2009-2010'!H65</f>
        <v>0</v>
      </c>
      <c r="I65" s="42">
        <f>+' (1) Cap Res.2009-2010'!I65</f>
        <v>0</v>
      </c>
      <c r="J65" s="42">
        <f>+' (1) Cap Res.2009-2010'!J65</f>
        <v>0</v>
      </c>
      <c r="K65" s="42">
        <f>+' (1) Cap Res.2009-2010'!K65</f>
        <v>0</v>
      </c>
      <c r="L65" s="42">
        <f>+' (1) Cap Res.2009-2010'!L65</f>
        <v>0</v>
      </c>
      <c r="M65" s="42">
        <f>+' (1) Cap Res.2009-2010'!M65</f>
        <v>0</v>
      </c>
      <c r="N65" s="42">
        <f>+' (1) Cap Res.2009-2010'!N65</f>
        <v>0</v>
      </c>
      <c r="O65" s="42">
        <f>+' (1) Cap Res.2009-2010'!O65</f>
        <v>0</v>
      </c>
      <c r="P65" s="42">
        <f>+' (1) Cap Res.2009-2010'!P65</f>
        <v>0</v>
      </c>
      <c r="Q65" s="42">
        <f>+' (1) Cap Res.2009-2010'!Q65</f>
        <v>0</v>
      </c>
      <c r="R65" s="42">
        <f>+' (1) Cap Res.2009-2010'!R65</f>
        <v>0</v>
      </c>
      <c r="S65" s="42">
        <f>+' (1) Cap Res.2009-2010'!S65</f>
        <v>0</v>
      </c>
      <c r="T65" s="42">
        <f>+' (1) Cap Res.2009-2010'!T65</f>
        <v>0</v>
      </c>
      <c r="U65" s="42">
        <f>+' (1) Cap Res.2009-2010'!U65</f>
        <v>0</v>
      </c>
      <c r="V65" s="42">
        <f>+' (1) Cap Res.2009-2010'!V65</f>
        <v>0</v>
      </c>
      <c r="W65" s="42">
        <f>+' (1) Cap Res.2009-2010'!W65</f>
        <v>0</v>
      </c>
      <c r="X65" s="42">
        <f>+' (1) Cap Res.2009-2010'!X65</f>
        <v>0</v>
      </c>
      <c r="Y65" s="42">
        <f>+' (1) Cap Res.2009-2010'!Y65</f>
        <v>0</v>
      </c>
      <c r="Z65" s="42">
        <f>+' (1) Cap Res.2009-2010'!Z65</f>
        <v>0</v>
      </c>
      <c r="AA65" s="42">
        <f>+' (1) Cap Res.2009-2010'!AA65</f>
        <v>0</v>
      </c>
      <c r="AB65" s="42">
        <f>+' (1) Cap Res.2009-2010'!AB65</f>
        <v>0</v>
      </c>
      <c r="AC65" s="42">
        <f>+' (1) Cap Res.2009-2010'!AC65</f>
        <v>0</v>
      </c>
      <c r="AD65" s="42">
        <f>+' (1) Cap Res.2009-2010'!AD65</f>
        <v>0</v>
      </c>
      <c r="AE65" s="42">
        <f>+' (1) Cap Res.2009-2010'!AE65</f>
        <v>0</v>
      </c>
      <c r="AF65" s="42">
        <f>+' (1) Cap Res.2009-2010'!AF65</f>
        <v>0</v>
      </c>
      <c r="AG65" s="42">
        <f>+' (1) Cap Res.2009-2010'!AG65</f>
        <v>0</v>
      </c>
      <c r="AH65" s="42">
        <f>+' (1) Cap Res.2009-2010'!AH65</f>
        <v>0</v>
      </c>
      <c r="AI65" s="42">
        <f>+' (1) Cap Res.2009-2010'!AI65</f>
        <v>0</v>
      </c>
      <c r="AJ65" s="42">
        <f>+' (1) Cap Res.2009-2010'!AJ65</f>
        <v>0</v>
      </c>
      <c r="AK65" s="42">
        <f>+' (1) Cap Res.2009-2010'!AK65</f>
        <v>0</v>
      </c>
      <c r="AL65" s="42">
        <f>+' (1) Cap Res.2009-2010'!AL65</f>
        <v>0</v>
      </c>
      <c r="AM65" s="42">
        <f>+' (1) Cap Res.2009-2010'!AM65</f>
        <v>0</v>
      </c>
      <c r="AN65" s="42">
        <f>+' (1) Cap Res.2009-2010'!AN65</f>
        <v>0</v>
      </c>
      <c r="AO65" s="42">
        <f>+' (1) Cap Res.2009-2010'!AO65</f>
        <v>0</v>
      </c>
      <c r="AP65" s="42">
        <f>+' (1) Cap Res.2009-2010'!AP65</f>
        <v>0</v>
      </c>
      <c r="AQ65" s="42">
        <f>+' (1) Cap Res.2009-2010'!AQ65</f>
        <v>0</v>
      </c>
      <c r="AR65" s="42">
        <f>+' (1) Cap Res.2009-2010'!AR65</f>
        <v>0</v>
      </c>
      <c r="AS65" s="42">
        <f>+' (1) Cap Res.2009-2010'!AS65</f>
        <v>0</v>
      </c>
      <c r="AT65" s="42">
        <f>+' (1) Cap Res.2009-2010'!AT65</f>
        <v>0</v>
      </c>
      <c r="AU65" s="42">
        <f>+' (1) Cap Res.2009-2010'!AU65</f>
        <v>0</v>
      </c>
      <c r="AV65" s="42"/>
      <c r="AW65" s="42"/>
      <c r="AX65" s="42"/>
      <c r="AY65" s="42"/>
      <c r="AZ65" s="42"/>
      <c r="BA65" s="42"/>
      <c r="BB65" s="42"/>
    </row>
    <row r="66" spans="1:54" ht="13.5" hidden="1">
      <c r="A66" s="39">
        <f>+' (1) Cap Res.2009-2010'!BF66</f>
        <v>37216</v>
      </c>
      <c r="B66" s="42">
        <f>+' (1) Cap Res.2009-2010'!B66</f>
        <v>0</v>
      </c>
      <c r="C66" s="42">
        <f>+' (1) Cap Res.2009-2010'!C66</f>
        <v>0</v>
      </c>
      <c r="D66" s="42">
        <f>+' (1) Cap Res.2009-2010'!D66</f>
        <v>0</v>
      </c>
      <c r="E66" s="42">
        <f>+' (1) Cap Res.2009-2010'!E66</f>
        <v>0</v>
      </c>
      <c r="F66" s="42">
        <f>+' (1) Cap Res.2009-2010'!F66</f>
        <v>0</v>
      </c>
      <c r="G66" s="42">
        <f>+' (1) Cap Res.2009-2010'!G66</f>
        <v>0</v>
      </c>
      <c r="H66" s="42">
        <f>+' (1) Cap Res.2009-2010'!H66</f>
        <v>0</v>
      </c>
      <c r="I66" s="42">
        <f>+' (1) Cap Res.2009-2010'!I66</f>
        <v>0</v>
      </c>
      <c r="J66" s="42">
        <f>+' (1) Cap Res.2009-2010'!J66</f>
        <v>0</v>
      </c>
      <c r="K66" s="42">
        <f>+' (1) Cap Res.2009-2010'!K66</f>
        <v>0</v>
      </c>
      <c r="L66" s="42">
        <f>+' (1) Cap Res.2009-2010'!L66</f>
        <v>0</v>
      </c>
      <c r="M66" s="42">
        <f>+' (1) Cap Res.2009-2010'!M66</f>
        <v>0</v>
      </c>
      <c r="N66" s="42">
        <f>+' (1) Cap Res.2009-2010'!N66</f>
        <v>0</v>
      </c>
      <c r="O66" s="42">
        <f>+' (1) Cap Res.2009-2010'!O66</f>
        <v>0</v>
      </c>
      <c r="P66" s="42">
        <f>+' (1) Cap Res.2009-2010'!P66</f>
        <v>0</v>
      </c>
      <c r="Q66" s="42">
        <f>+' (1) Cap Res.2009-2010'!Q66</f>
        <v>0</v>
      </c>
      <c r="R66" s="42">
        <f>+' (1) Cap Res.2009-2010'!R66</f>
        <v>0</v>
      </c>
      <c r="S66" s="42">
        <f>+' (1) Cap Res.2009-2010'!S66</f>
        <v>0</v>
      </c>
      <c r="T66" s="42">
        <f>+' (1) Cap Res.2009-2010'!T66</f>
        <v>0</v>
      </c>
      <c r="U66" s="42">
        <f>+' (1) Cap Res.2009-2010'!U66</f>
        <v>0</v>
      </c>
      <c r="V66" s="42">
        <f>+' (1) Cap Res.2009-2010'!V66</f>
        <v>0</v>
      </c>
      <c r="W66" s="42">
        <f>+' (1) Cap Res.2009-2010'!W66</f>
        <v>0</v>
      </c>
      <c r="X66" s="42">
        <f>+' (1) Cap Res.2009-2010'!X66</f>
        <v>0</v>
      </c>
      <c r="Y66" s="42">
        <f>+' (1) Cap Res.2009-2010'!Y66</f>
        <v>0</v>
      </c>
      <c r="Z66" s="42">
        <f>+' (1) Cap Res.2009-2010'!Z66</f>
        <v>0</v>
      </c>
      <c r="AA66" s="42">
        <f>+' (1) Cap Res.2009-2010'!AA66</f>
        <v>0</v>
      </c>
      <c r="AB66" s="42">
        <f>+' (1) Cap Res.2009-2010'!AB66</f>
        <v>0</v>
      </c>
      <c r="AC66" s="42">
        <f>+' (1) Cap Res.2009-2010'!AC66</f>
        <v>0</v>
      </c>
      <c r="AD66" s="42">
        <f>+' (1) Cap Res.2009-2010'!AD66</f>
        <v>0</v>
      </c>
      <c r="AE66" s="42">
        <f>+' (1) Cap Res.2009-2010'!AE66</f>
        <v>0</v>
      </c>
      <c r="AF66" s="42">
        <f>+' (1) Cap Res.2009-2010'!AF66</f>
        <v>0</v>
      </c>
      <c r="AG66" s="42">
        <f>+' (1) Cap Res.2009-2010'!AG66</f>
        <v>0</v>
      </c>
      <c r="AH66" s="42">
        <f>+' (1) Cap Res.2009-2010'!AH66</f>
        <v>0</v>
      </c>
      <c r="AI66" s="42">
        <f>+' (1) Cap Res.2009-2010'!AI66</f>
        <v>0</v>
      </c>
      <c r="AJ66" s="42">
        <f>+' (1) Cap Res.2009-2010'!AJ66</f>
        <v>0</v>
      </c>
      <c r="AK66" s="42">
        <f>+' (1) Cap Res.2009-2010'!AK66</f>
        <v>0</v>
      </c>
      <c r="AL66" s="42">
        <f>+' (1) Cap Res.2009-2010'!AL66</f>
        <v>0</v>
      </c>
      <c r="AM66" s="42">
        <f>+' (1) Cap Res.2009-2010'!AM66</f>
        <v>0</v>
      </c>
      <c r="AN66" s="42">
        <f>+' (1) Cap Res.2009-2010'!AN66</f>
        <v>0</v>
      </c>
      <c r="AO66" s="42">
        <f>+' (1) Cap Res.2009-2010'!AO66</f>
        <v>0</v>
      </c>
      <c r="AP66" s="42">
        <f>+' (1) Cap Res.2009-2010'!AP66</f>
        <v>0</v>
      </c>
      <c r="AQ66" s="42">
        <f>+' (1) Cap Res.2009-2010'!AQ66</f>
        <v>0</v>
      </c>
      <c r="AR66" s="42">
        <f>+' (1) Cap Res.2009-2010'!AR66</f>
        <v>0</v>
      </c>
      <c r="AS66" s="42">
        <f>+' (1) Cap Res.2009-2010'!AS66</f>
        <v>0</v>
      </c>
      <c r="AT66" s="42">
        <f>+' (1) Cap Res.2009-2010'!AT66</f>
        <v>0</v>
      </c>
      <c r="AU66" s="42">
        <f>+' (1) Cap Res.2009-2010'!AU66</f>
        <v>0</v>
      </c>
      <c r="AV66" s="42"/>
      <c r="AW66" s="42"/>
      <c r="AX66" s="42"/>
      <c r="AY66" s="42"/>
      <c r="AZ66" s="42"/>
      <c r="BA66" s="42"/>
      <c r="BB66" s="42"/>
    </row>
    <row r="67" spans="1:54" ht="13.5" hidden="1">
      <c r="A67" s="39">
        <f>+' (1) Cap Res.2009-2010'!BF67</f>
        <v>37224</v>
      </c>
      <c r="B67" s="42">
        <f>+' (1) Cap Res.2009-2010'!B67</f>
        <v>0</v>
      </c>
      <c r="C67" s="42">
        <f>+' (1) Cap Res.2009-2010'!C67</f>
        <v>0</v>
      </c>
      <c r="D67" s="42">
        <f>+' (1) Cap Res.2009-2010'!D67</f>
        <v>0</v>
      </c>
      <c r="E67" s="42">
        <f>+' (1) Cap Res.2009-2010'!E67</f>
        <v>0</v>
      </c>
      <c r="F67" s="42">
        <f>+' (1) Cap Res.2009-2010'!F67</f>
        <v>0</v>
      </c>
      <c r="G67" s="42">
        <f>+' (1) Cap Res.2009-2010'!G67</f>
        <v>0</v>
      </c>
      <c r="H67" s="42">
        <f>+' (1) Cap Res.2009-2010'!H67</f>
        <v>0</v>
      </c>
      <c r="I67" s="42">
        <f>+' (1) Cap Res.2009-2010'!I67</f>
        <v>0</v>
      </c>
      <c r="J67" s="42">
        <f>+' (1) Cap Res.2009-2010'!J67</f>
        <v>0</v>
      </c>
      <c r="K67" s="42">
        <f>+' (1) Cap Res.2009-2010'!K67</f>
        <v>0</v>
      </c>
      <c r="L67" s="42">
        <f>+' (1) Cap Res.2009-2010'!L67</f>
        <v>0</v>
      </c>
      <c r="M67" s="42">
        <f>+' (1) Cap Res.2009-2010'!M67</f>
        <v>0</v>
      </c>
      <c r="N67" s="42">
        <f>+' (1) Cap Res.2009-2010'!N67</f>
        <v>0</v>
      </c>
      <c r="O67" s="42">
        <f>+' (1) Cap Res.2009-2010'!O67</f>
        <v>0</v>
      </c>
      <c r="P67" s="42">
        <f>+' (1) Cap Res.2009-2010'!P67</f>
        <v>0</v>
      </c>
      <c r="Q67" s="42">
        <f>+' (1) Cap Res.2009-2010'!Q67</f>
        <v>0</v>
      </c>
      <c r="R67" s="42">
        <f>+' (1) Cap Res.2009-2010'!R67</f>
        <v>0</v>
      </c>
      <c r="S67" s="42">
        <f>+' (1) Cap Res.2009-2010'!S67</f>
        <v>0</v>
      </c>
      <c r="T67" s="42">
        <f>+' (1) Cap Res.2009-2010'!T67</f>
        <v>0</v>
      </c>
      <c r="U67" s="42">
        <f>+' (1) Cap Res.2009-2010'!U67</f>
        <v>0</v>
      </c>
      <c r="V67" s="42">
        <f>+' (1) Cap Res.2009-2010'!V67</f>
        <v>0</v>
      </c>
      <c r="W67" s="42">
        <f>+' (1) Cap Res.2009-2010'!W67</f>
        <v>0</v>
      </c>
      <c r="X67" s="42">
        <f>+' (1) Cap Res.2009-2010'!X67</f>
        <v>0</v>
      </c>
      <c r="Y67" s="42">
        <f>+' (1) Cap Res.2009-2010'!Y67</f>
        <v>0</v>
      </c>
      <c r="Z67" s="42">
        <f>+' (1) Cap Res.2009-2010'!Z67</f>
        <v>0</v>
      </c>
      <c r="AA67" s="42">
        <f>+' (1) Cap Res.2009-2010'!AA67</f>
        <v>0</v>
      </c>
      <c r="AB67" s="42">
        <f>+' (1) Cap Res.2009-2010'!AB67</f>
        <v>0</v>
      </c>
      <c r="AC67" s="42">
        <f>+' (1) Cap Res.2009-2010'!AC67</f>
        <v>0</v>
      </c>
      <c r="AD67" s="42">
        <f>+' (1) Cap Res.2009-2010'!AD67</f>
        <v>0</v>
      </c>
      <c r="AE67" s="42">
        <f>+' (1) Cap Res.2009-2010'!AE67</f>
        <v>0</v>
      </c>
      <c r="AF67" s="42">
        <f>+' (1) Cap Res.2009-2010'!AF67</f>
        <v>0</v>
      </c>
      <c r="AG67" s="42">
        <f>+' (1) Cap Res.2009-2010'!AG67</f>
        <v>0</v>
      </c>
      <c r="AH67" s="42">
        <f>+' (1) Cap Res.2009-2010'!AH67</f>
        <v>0</v>
      </c>
      <c r="AI67" s="42">
        <f>+' (1) Cap Res.2009-2010'!AI67</f>
        <v>0</v>
      </c>
      <c r="AJ67" s="42">
        <f>+' (1) Cap Res.2009-2010'!AJ67</f>
        <v>0</v>
      </c>
      <c r="AK67" s="42">
        <f>+' (1) Cap Res.2009-2010'!AK67</f>
        <v>0</v>
      </c>
      <c r="AL67" s="42">
        <f>+' (1) Cap Res.2009-2010'!AL67</f>
        <v>0</v>
      </c>
      <c r="AM67" s="42">
        <f>+' (1) Cap Res.2009-2010'!AM67</f>
        <v>0</v>
      </c>
      <c r="AN67" s="42">
        <f>+' (1) Cap Res.2009-2010'!AN67</f>
        <v>0</v>
      </c>
      <c r="AO67" s="42">
        <f>+' (1) Cap Res.2009-2010'!AO67</f>
        <v>0</v>
      </c>
      <c r="AP67" s="42">
        <f>+' (1) Cap Res.2009-2010'!AP67</f>
        <v>0</v>
      </c>
      <c r="AQ67" s="42">
        <f>+' (1) Cap Res.2009-2010'!AQ67</f>
        <v>0</v>
      </c>
      <c r="AR67" s="42">
        <f>+' (1) Cap Res.2009-2010'!AR67</f>
        <v>0</v>
      </c>
      <c r="AS67" s="42">
        <f>+' (1) Cap Res.2009-2010'!AS67</f>
        <v>0</v>
      </c>
      <c r="AT67" s="42">
        <f>+' (1) Cap Res.2009-2010'!AT67</f>
        <v>0</v>
      </c>
      <c r="AU67" s="42">
        <f>+' (1) Cap Res.2009-2010'!AU67</f>
        <v>0</v>
      </c>
      <c r="AV67" s="42"/>
      <c r="AW67" s="42"/>
      <c r="AX67" s="42"/>
      <c r="AY67" s="42"/>
      <c r="AZ67" s="42"/>
      <c r="BA67" s="42"/>
      <c r="BB67" s="42"/>
    </row>
    <row r="68" spans="1:54" ht="13.5" hidden="1">
      <c r="A68" s="39">
        <f>+' (1) Cap Res.2009-2010'!BF68</f>
        <v>37183</v>
      </c>
      <c r="B68" s="42">
        <f>+' (1) Cap Res.2009-2010'!B68</f>
        <v>0</v>
      </c>
      <c r="C68" s="42">
        <f>+' (1) Cap Res.2009-2010'!C68</f>
        <v>0</v>
      </c>
      <c r="D68" s="42">
        <f>+' (1) Cap Res.2009-2010'!D68</f>
        <v>0</v>
      </c>
      <c r="E68" s="42">
        <f>+' (1) Cap Res.2009-2010'!E68</f>
        <v>0</v>
      </c>
      <c r="F68" s="42">
        <f>+' (1) Cap Res.2009-2010'!F68</f>
        <v>0</v>
      </c>
      <c r="G68" s="42">
        <f>+' (1) Cap Res.2009-2010'!G68</f>
        <v>0</v>
      </c>
      <c r="H68" s="42">
        <f>+' (1) Cap Res.2009-2010'!H68</f>
        <v>0</v>
      </c>
      <c r="I68" s="42">
        <f>+' (1) Cap Res.2009-2010'!I68</f>
        <v>0</v>
      </c>
      <c r="J68" s="42">
        <f>+' (1) Cap Res.2009-2010'!J68</f>
        <v>0</v>
      </c>
      <c r="K68" s="42">
        <f>+' (1) Cap Res.2009-2010'!K68</f>
        <v>0</v>
      </c>
      <c r="L68" s="42">
        <f>+' (1) Cap Res.2009-2010'!L68</f>
        <v>0</v>
      </c>
      <c r="M68" s="42">
        <f>+' (1) Cap Res.2009-2010'!M68</f>
        <v>0</v>
      </c>
      <c r="N68" s="42">
        <f>+' (1) Cap Res.2009-2010'!N68</f>
        <v>0</v>
      </c>
      <c r="O68" s="42">
        <f>+' (1) Cap Res.2009-2010'!O68</f>
        <v>0</v>
      </c>
      <c r="P68" s="42">
        <f>+' (1) Cap Res.2009-2010'!P68</f>
        <v>0</v>
      </c>
      <c r="Q68" s="42">
        <f>+' (1) Cap Res.2009-2010'!Q68</f>
        <v>0</v>
      </c>
      <c r="R68" s="42">
        <f>+' (1) Cap Res.2009-2010'!R68</f>
        <v>0</v>
      </c>
      <c r="S68" s="42">
        <f>+' (1) Cap Res.2009-2010'!S68</f>
        <v>0</v>
      </c>
      <c r="T68" s="42">
        <f>+' (1) Cap Res.2009-2010'!T68</f>
        <v>0</v>
      </c>
      <c r="U68" s="42">
        <f>+' (1) Cap Res.2009-2010'!U68</f>
        <v>0</v>
      </c>
      <c r="V68" s="42">
        <f>+' (1) Cap Res.2009-2010'!V68</f>
        <v>0</v>
      </c>
      <c r="W68" s="42">
        <f>+' (1) Cap Res.2009-2010'!W68</f>
        <v>0</v>
      </c>
      <c r="X68" s="42">
        <f>+' (1) Cap Res.2009-2010'!X68</f>
        <v>0</v>
      </c>
      <c r="Y68" s="42">
        <f>+' (1) Cap Res.2009-2010'!Y68</f>
        <v>0</v>
      </c>
      <c r="Z68" s="42">
        <f>+' (1) Cap Res.2009-2010'!Z68</f>
        <v>0</v>
      </c>
      <c r="AA68" s="42">
        <f>+' (1) Cap Res.2009-2010'!AA68</f>
        <v>0</v>
      </c>
      <c r="AB68" s="42">
        <f>+' (1) Cap Res.2009-2010'!AB68</f>
        <v>0</v>
      </c>
      <c r="AC68" s="42">
        <f>+' (1) Cap Res.2009-2010'!AC68</f>
        <v>0</v>
      </c>
      <c r="AD68" s="42">
        <f>+' (1) Cap Res.2009-2010'!AD68</f>
        <v>0</v>
      </c>
      <c r="AE68" s="42">
        <f>+' (1) Cap Res.2009-2010'!AE68</f>
        <v>0</v>
      </c>
      <c r="AF68" s="42">
        <f>+' (1) Cap Res.2009-2010'!AF68</f>
        <v>0</v>
      </c>
      <c r="AG68" s="42">
        <f>+' (1) Cap Res.2009-2010'!AG68</f>
        <v>0</v>
      </c>
      <c r="AH68" s="42">
        <f>+' (1) Cap Res.2009-2010'!AH68</f>
        <v>0</v>
      </c>
      <c r="AI68" s="42">
        <f>+' (1) Cap Res.2009-2010'!AI68</f>
        <v>0</v>
      </c>
      <c r="AJ68" s="42">
        <f>+' (1) Cap Res.2009-2010'!AJ68</f>
        <v>0</v>
      </c>
      <c r="AK68" s="42">
        <f>+' (1) Cap Res.2009-2010'!AK68</f>
        <v>0</v>
      </c>
      <c r="AL68" s="42">
        <f>+' (1) Cap Res.2009-2010'!AL68</f>
        <v>0</v>
      </c>
      <c r="AM68" s="42">
        <f>+' (1) Cap Res.2009-2010'!AM68</f>
        <v>0</v>
      </c>
      <c r="AN68" s="42">
        <f>+' (1) Cap Res.2009-2010'!AN68</f>
        <v>0</v>
      </c>
      <c r="AO68" s="42">
        <f>+' (1) Cap Res.2009-2010'!AO68</f>
        <v>0</v>
      </c>
      <c r="AP68" s="42">
        <f>+' (1) Cap Res.2009-2010'!AP68</f>
        <v>0</v>
      </c>
      <c r="AQ68" s="42">
        <f>+' (1) Cap Res.2009-2010'!AQ68</f>
        <v>0</v>
      </c>
      <c r="AR68" s="42">
        <f>+' (1) Cap Res.2009-2010'!AR68</f>
        <v>0</v>
      </c>
      <c r="AS68" s="42">
        <f>+' (1) Cap Res.2009-2010'!AS68</f>
        <v>0</v>
      </c>
      <c r="AT68" s="42">
        <f>+' (1) Cap Res.2009-2010'!AT68</f>
        <v>0</v>
      </c>
      <c r="AU68" s="42">
        <f>+' (1) Cap Res.2009-2010'!AU68</f>
        <v>0</v>
      </c>
      <c r="AV68" s="42"/>
      <c r="AW68" s="42"/>
      <c r="AX68" s="42"/>
      <c r="AY68" s="42"/>
      <c r="AZ68" s="42"/>
      <c r="BA68" s="42"/>
      <c r="BB68" s="42"/>
    </row>
    <row r="69" spans="1:54" ht="13.5" hidden="1">
      <c r="A69" s="39">
        <f>+' (1) Cap Res.2009-2010'!BF69</f>
        <v>37230</v>
      </c>
      <c r="B69" s="42">
        <f>+' (1) Cap Res.2009-2010'!B69</f>
        <v>0</v>
      </c>
      <c r="C69" s="42">
        <f>+' (1) Cap Res.2009-2010'!C69</f>
        <v>0</v>
      </c>
      <c r="D69" s="42">
        <f>+' (1) Cap Res.2009-2010'!D69</f>
        <v>0</v>
      </c>
      <c r="E69" s="42">
        <f>+' (1) Cap Res.2009-2010'!E69</f>
        <v>0</v>
      </c>
      <c r="F69" s="42">
        <f>+' (1) Cap Res.2009-2010'!F69</f>
        <v>0</v>
      </c>
      <c r="G69" s="42">
        <f>+' (1) Cap Res.2009-2010'!G69</f>
        <v>0</v>
      </c>
      <c r="H69" s="42">
        <f>+' (1) Cap Res.2009-2010'!H69</f>
        <v>0</v>
      </c>
      <c r="I69" s="42">
        <f>+' (1) Cap Res.2009-2010'!I69</f>
        <v>0</v>
      </c>
      <c r="J69" s="42">
        <f>+' (1) Cap Res.2009-2010'!J69</f>
        <v>0</v>
      </c>
      <c r="K69" s="42">
        <f>+' (1) Cap Res.2009-2010'!K69</f>
        <v>0</v>
      </c>
      <c r="L69" s="42">
        <f>+' (1) Cap Res.2009-2010'!L69</f>
        <v>0</v>
      </c>
      <c r="M69" s="42">
        <f>+' (1) Cap Res.2009-2010'!M69</f>
        <v>0</v>
      </c>
      <c r="N69" s="42">
        <f>+' (1) Cap Res.2009-2010'!N69</f>
        <v>0</v>
      </c>
      <c r="O69" s="42">
        <f>+' (1) Cap Res.2009-2010'!O69</f>
        <v>0</v>
      </c>
      <c r="P69" s="42">
        <f>+' (1) Cap Res.2009-2010'!P69</f>
        <v>0</v>
      </c>
      <c r="Q69" s="42">
        <f>+' (1) Cap Res.2009-2010'!Q69</f>
        <v>0</v>
      </c>
      <c r="R69" s="42">
        <f>+' (1) Cap Res.2009-2010'!R69</f>
        <v>0</v>
      </c>
      <c r="S69" s="42">
        <f>+' (1) Cap Res.2009-2010'!S69</f>
        <v>0</v>
      </c>
      <c r="T69" s="42">
        <f>+' (1) Cap Res.2009-2010'!T69</f>
        <v>0</v>
      </c>
      <c r="U69" s="42">
        <f>+' (1) Cap Res.2009-2010'!U69</f>
        <v>0</v>
      </c>
      <c r="V69" s="42">
        <f>+' (1) Cap Res.2009-2010'!V69</f>
        <v>0</v>
      </c>
      <c r="W69" s="42">
        <f>+' (1) Cap Res.2009-2010'!W69</f>
        <v>0</v>
      </c>
      <c r="X69" s="42">
        <f>+' (1) Cap Res.2009-2010'!X69</f>
        <v>0</v>
      </c>
      <c r="Y69" s="42">
        <f>+' (1) Cap Res.2009-2010'!Y69</f>
        <v>0</v>
      </c>
      <c r="Z69" s="42">
        <f>+' (1) Cap Res.2009-2010'!Z69</f>
        <v>0</v>
      </c>
      <c r="AA69" s="42">
        <f>+' (1) Cap Res.2009-2010'!AA69</f>
        <v>0</v>
      </c>
      <c r="AB69" s="42">
        <f>+' (1) Cap Res.2009-2010'!AB69</f>
        <v>0</v>
      </c>
      <c r="AC69" s="42">
        <f>+' (1) Cap Res.2009-2010'!AC69</f>
        <v>0</v>
      </c>
      <c r="AD69" s="42">
        <f>+' (1) Cap Res.2009-2010'!AD69</f>
        <v>0</v>
      </c>
      <c r="AE69" s="42">
        <f>+' (1) Cap Res.2009-2010'!AE69</f>
        <v>0</v>
      </c>
      <c r="AF69" s="42">
        <f>+' (1) Cap Res.2009-2010'!AF69</f>
        <v>0</v>
      </c>
      <c r="AG69" s="42">
        <f>+' (1) Cap Res.2009-2010'!AG69</f>
        <v>0</v>
      </c>
      <c r="AH69" s="42">
        <f>+' (1) Cap Res.2009-2010'!AH69</f>
        <v>0</v>
      </c>
      <c r="AI69" s="42">
        <f>+' (1) Cap Res.2009-2010'!AI69</f>
        <v>0</v>
      </c>
      <c r="AJ69" s="42">
        <f>+' (1) Cap Res.2009-2010'!AJ69</f>
        <v>0</v>
      </c>
      <c r="AK69" s="42">
        <f>+' (1) Cap Res.2009-2010'!AK69</f>
        <v>0</v>
      </c>
      <c r="AL69" s="42">
        <f>+' (1) Cap Res.2009-2010'!AL69</f>
        <v>0</v>
      </c>
      <c r="AM69" s="42">
        <f>+' (1) Cap Res.2009-2010'!AM69</f>
        <v>0</v>
      </c>
      <c r="AN69" s="42">
        <f>+' (1) Cap Res.2009-2010'!AN69</f>
        <v>0</v>
      </c>
      <c r="AO69" s="42">
        <f>+' (1) Cap Res.2009-2010'!AO69</f>
        <v>0</v>
      </c>
      <c r="AP69" s="42">
        <f>+' (1) Cap Res.2009-2010'!AP69</f>
        <v>0</v>
      </c>
      <c r="AQ69" s="42">
        <f>+' (1) Cap Res.2009-2010'!AQ69</f>
        <v>0</v>
      </c>
      <c r="AR69" s="42">
        <f>+' (1) Cap Res.2009-2010'!AR69</f>
        <v>0</v>
      </c>
      <c r="AS69" s="42">
        <f>+' (1) Cap Res.2009-2010'!AS69</f>
        <v>0</v>
      </c>
      <c r="AT69" s="42">
        <f>+' (1) Cap Res.2009-2010'!AT69</f>
        <v>0</v>
      </c>
      <c r="AU69" s="42">
        <f>+' (1) Cap Res.2009-2010'!AU69</f>
        <v>0</v>
      </c>
      <c r="AV69" s="42"/>
      <c r="AW69" s="42"/>
      <c r="AX69" s="42"/>
      <c r="AY69" s="42"/>
      <c r="AZ69" s="42"/>
      <c r="BA69" s="42"/>
      <c r="BB69" s="42"/>
    </row>
    <row r="70" spans="1:54" ht="13.5" hidden="1">
      <c r="A70" s="39">
        <f>+' (1) Cap Res.2009-2010'!BF70</f>
        <v>37244</v>
      </c>
      <c r="B70" s="42">
        <f>+' (1) Cap Res.2009-2010'!B70</f>
        <v>0</v>
      </c>
      <c r="C70" s="42">
        <f>+' (1) Cap Res.2009-2010'!C70</f>
        <v>0</v>
      </c>
      <c r="D70" s="42">
        <f>+' (1) Cap Res.2009-2010'!D70</f>
        <v>0</v>
      </c>
      <c r="E70" s="42">
        <f>+' (1) Cap Res.2009-2010'!E70</f>
        <v>0</v>
      </c>
      <c r="F70" s="42">
        <f>+' (1) Cap Res.2009-2010'!F70</f>
        <v>0</v>
      </c>
      <c r="G70" s="42">
        <f>+' (1) Cap Res.2009-2010'!G70</f>
        <v>0</v>
      </c>
      <c r="H70" s="42">
        <f>+' (1) Cap Res.2009-2010'!H70</f>
        <v>0</v>
      </c>
      <c r="I70" s="42">
        <f>+' (1) Cap Res.2009-2010'!I70</f>
        <v>0</v>
      </c>
      <c r="J70" s="42">
        <f>+' (1) Cap Res.2009-2010'!J70</f>
        <v>0</v>
      </c>
      <c r="K70" s="42">
        <f>+' (1) Cap Res.2009-2010'!K70</f>
        <v>0</v>
      </c>
      <c r="L70" s="42">
        <f>+' (1) Cap Res.2009-2010'!L70</f>
        <v>0</v>
      </c>
      <c r="M70" s="42">
        <f>+' (1) Cap Res.2009-2010'!M70</f>
        <v>0</v>
      </c>
      <c r="N70" s="42">
        <f>+' (1) Cap Res.2009-2010'!N70</f>
        <v>0</v>
      </c>
      <c r="O70" s="42">
        <f>+' (1) Cap Res.2009-2010'!O70</f>
        <v>0</v>
      </c>
      <c r="P70" s="42">
        <f>+' (1) Cap Res.2009-2010'!P70</f>
        <v>0</v>
      </c>
      <c r="Q70" s="42">
        <f>+' (1) Cap Res.2009-2010'!Q70</f>
        <v>0</v>
      </c>
      <c r="R70" s="42">
        <f>+' (1) Cap Res.2009-2010'!R70</f>
        <v>0</v>
      </c>
      <c r="S70" s="42">
        <f>+' (1) Cap Res.2009-2010'!S70</f>
        <v>0</v>
      </c>
      <c r="T70" s="42">
        <f>+' (1) Cap Res.2009-2010'!T70</f>
        <v>0</v>
      </c>
      <c r="U70" s="42">
        <f>+' (1) Cap Res.2009-2010'!U70</f>
        <v>0</v>
      </c>
      <c r="V70" s="42">
        <f>+' (1) Cap Res.2009-2010'!V70</f>
        <v>0</v>
      </c>
      <c r="W70" s="42">
        <f>+' (1) Cap Res.2009-2010'!W70</f>
        <v>0</v>
      </c>
      <c r="X70" s="42">
        <f>+' (1) Cap Res.2009-2010'!X70</f>
        <v>0</v>
      </c>
      <c r="Y70" s="42">
        <f>+' (1) Cap Res.2009-2010'!Y70</f>
        <v>0</v>
      </c>
      <c r="Z70" s="42">
        <f>+' (1) Cap Res.2009-2010'!Z70</f>
        <v>0</v>
      </c>
      <c r="AA70" s="42">
        <f>+' (1) Cap Res.2009-2010'!AA70</f>
        <v>0</v>
      </c>
      <c r="AB70" s="42">
        <f>+' (1) Cap Res.2009-2010'!AB70</f>
        <v>0</v>
      </c>
      <c r="AC70" s="42">
        <f>+' (1) Cap Res.2009-2010'!AC70</f>
        <v>0</v>
      </c>
      <c r="AD70" s="42">
        <f>+' (1) Cap Res.2009-2010'!AD70</f>
        <v>0</v>
      </c>
      <c r="AE70" s="42">
        <f>+' (1) Cap Res.2009-2010'!AE70</f>
        <v>0</v>
      </c>
      <c r="AF70" s="42">
        <f>+' (1) Cap Res.2009-2010'!AF70</f>
        <v>0</v>
      </c>
      <c r="AG70" s="42">
        <f>+' (1) Cap Res.2009-2010'!AG70</f>
        <v>0</v>
      </c>
      <c r="AH70" s="42">
        <f>+' (1) Cap Res.2009-2010'!AH70</f>
        <v>0</v>
      </c>
      <c r="AI70" s="42">
        <f>+' (1) Cap Res.2009-2010'!AI70</f>
        <v>0</v>
      </c>
      <c r="AJ70" s="42">
        <f>+' (1) Cap Res.2009-2010'!AJ70</f>
        <v>0</v>
      </c>
      <c r="AK70" s="42">
        <f>+' (1) Cap Res.2009-2010'!AK70</f>
        <v>0</v>
      </c>
      <c r="AL70" s="42">
        <f>+' (1) Cap Res.2009-2010'!AL70</f>
        <v>0</v>
      </c>
      <c r="AM70" s="42">
        <f>+' (1) Cap Res.2009-2010'!AM70</f>
        <v>0</v>
      </c>
      <c r="AN70" s="42">
        <f>+' (1) Cap Res.2009-2010'!AN70</f>
        <v>0</v>
      </c>
      <c r="AO70" s="42">
        <f>+' (1) Cap Res.2009-2010'!AO70</f>
        <v>0</v>
      </c>
      <c r="AP70" s="42">
        <f>+' (1) Cap Res.2009-2010'!AP70</f>
        <v>0</v>
      </c>
      <c r="AQ70" s="42">
        <f>+' (1) Cap Res.2009-2010'!AQ70</f>
        <v>0</v>
      </c>
      <c r="AR70" s="42">
        <f>+' (1) Cap Res.2009-2010'!AR70</f>
        <v>0</v>
      </c>
      <c r="AS70" s="42">
        <f>+' (1) Cap Res.2009-2010'!AS70</f>
        <v>0</v>
      </c>
      <c r="AT70" s="42">
        <f>+' (1) Cap Res.2009-2010'!AT70</f>
        <v>0</v>
      </c>
      <c r="AU70" s="42">
        <f>+' (1) Cap Res.2009-2010'!AU70</f>
        <v>0</v>
      </c>
      <c r="AV70" s="42"/>
      <c r="AW70" s="42"/>
      <c r="AX70" s="42"/>
      <c r="AY70" s="42"/>
      <c r="AZ70" s="42"/>
      <c r="BA70" s="42"/>
      <c r="BB70" s="42"/>
    </row>
    <row r="71" spans="1:54" ht="13.5" hidden="1">
      <c r="A71" s="39">
        <f>+' (1) Cap Res.2009-2010'!BF71</f>
        <v>37255</v>
      </c>
      <c r="B71" s="42">
        <f>+' (1) Cap Res.2009-2010'!B71</f>
        <v>0</v>
      </c>
      <c r="C71" s="42">
        <f>+' (1) Cap Res.2009-2010'!C71</f>
        <v>0</v>
      </c>
      <c r="D71" s="42">
        <f>+' (1) Cap Res.2009-2010'!D71</f>
        <v>0</v>
      </c>
      <c r="E71" s="42">
        <f>+' (1) Cap Res.2009-2010'!E71</f>
        <v>0</v>
      </c>
      <c r="F71" s="42">
        <f>+' (1) Cap Res.2009-2010'!F71</f>
        <v>0</v>
      </c>
      <c r="G71" s="42">
        <f>+' (1) Cap Res.2009-2010'!G71</f>
        <v>0</v>
      </c>
      <c r="H71" s="42">
        <f>+' (1) Cap Res.2009-2010'!H71</f>
        <v>0</v>
      </c>
      <c r="I71" s="42">
        <f>+' (1) Cap Res.2009-2010'!I71</f>
        <v>0</v>
      </c>
      <c r="J71" s="42">
        <f>+' (1) Cap Res.2009-2010'!J71</f>
        <v>0</v>
      </c>
      <c r="K71" s="42">
        <f>+' (1) Cap Res.2009-2010'!K71</f>
        <v>0</v>
      </c>
      <c r="L71" s="42">
        <f>+' (1) Cap Res.2009-2010'!L71</f>
        <v>0</v>
      </c>
      <c r="M71" s="42">
        <f>+' (1) Cap Res.2009-2010'!M71</f>
        <v>0</v>
      </c>
      <c r="N71" s="42">
        <f>+' (1) Cap Res.2009-2010'!N71</f>
        <v>0</v>
      </c>
      <c r="O71" s="42">
        <f>+' (1) Cap Res.2009-2010'!O71</f>
        <v>0</v>
      </c>
      <c r="P71" s="42">
        <f>+' (1) Cap Res.2009-2010'!P71</f>
        <v>0</v>
      </c>
      <c r="Q71" s="42">
        <f>+' (1) Cap Res.2009-2010'!Q71</f>
        <v>0</v>
      </c>
      <c r="R71" s="42">
        <f>+' (1) Cap Res.2009-2010'!R71</f>
        <v>0</v>
      </c>
      <c r="S71" s="42">
        <f>+' (1) Cap Res.2009-2010'!S71</f>
        <v>0</v>
      </c>
      <c r="T71" s="42">
        <f>+' (1) Cap Res.2009-2010'!T71</f>
        <v>0</v>
      </c>
      <c r="U71" s="42">
        <f>+' (1) Cap Res.2009-2010'!U71</f>
        <v>0</v>
      </c>
      <c r="V71" s="42">
        <f>+' (1) Cap Res.2009-2010'!V71</f>
        <v>0</v>
      </c>
      <c r="W71" s="42">
        <f>+' (1) Cap Res.2009-2010'!W71</f>
        <v>0</v>
      </c>
      <c r="X71" s="42">
        <f>+' (1) Cap Res.2009-2010'!X71</f>
        <v>0</v>
      </c>
      <c r="Y71" s="42">
        <f>+' (1) Cap Res.2009-2010'!Y71</f>
        <v>0</v>
      </c>
      <c r="Z71" s="42">
        <f>+' (1) Cap Res.2009-2010'!Z71</f>
        <v>0</v>
      </c>
      <c r="AA71" s="42">
        <f>+' (1) Cap Res.2009-2010'!AA71</f>
        <v>0</v>
      </c>
      <c r="AB71" s="42">
        <f>+' (1) Cap Res.2009-2010'!AB71</f>
        <v>0</v>
      </c>
      <c r="AC71" s="42">
        <f>+' (1) Cap Res.2009-2010'!AC71</f>
        <v>0</v>
      </c>
      <c r="AD71" s="42">
        <f>+' (1) Cap Res.2009-2010'!AD71</f>
        <v>0</v>
      </c>
      <c r="AE71" s="42">
        <f>+' (1) Cap Res.2009-2010'!AE71</f>
        <v>0</v>
      </c>
      <c r="AF71" s="42">
        <f>+' (1) Cap Res.2009-2010'!AF71</f>
        <v>0</v>
      </c>
      <c r="AG71" s="42">
        <f>+' (1) Cap Res.2009-2010'!AG71</f>
        <v>0</v>
      </c>
      <c r="AH71" s="42">
        <f>+' (1) Cap Res.2009-2010'!AH71</f>
        <v>0</v>
      </c>
      <c r="AI71" s="42">
        <f>+' (1) Cap Res.2009-2010'!AI71</f>
        <v>0</v>
      </c>
      <c r="AJ71" s="42">
        <f>+' (1) Cap Res.2009-2010'!AJ71</f>
        <v>0</v>
      </c>
      <c r="AK71" s="42">
        <f>+' (1) Cap Res.2009-2010'!AK71</f>
        <v>0</v>
      </c>
      <c r="AL71" s="42">
        <f>+' (1) Cap Res.2009-2010'!AL71</f>
        <v>0</v>
      </c>
      <c r="AM71" s="42">
        <f>+' (1) Cap Res.2009-2010'!AM71</f>
        <v>0</v>
      </c>
      <c r="AN71" s="42">
        <f>+' (1) Cap Res.2009-2010'!AN71</f>
        <v>0</v>
      </c>
      <c r="AO71" s="42">
        <f>+' (1) Cap Res.2009-2010'!AO71</f>
        <v>0</v>
      </c>
      <c r="AP71" s="42">
        <f>+' (1) Cap Res.2009-2010'!AP71</f>
        <v>0</v>
      </c>
      <c r="AQ71" s="42">
        <f>+' (1) Cap Res.2009-2010'!AQ71</f>
        <v>0</v>
      </c>
      <c r="AR71" s="42">
        <f>+' (1) Cap Res.2009-2010'!AR71</f>
        <v>0</v>
      </c>
      <c r="AS71" s="42">
        <f>+' (1) Cap Res.2009-2010'!AS71</f>
        <v>0</v>
      </c>
      <c r="AT71" s="42">
        <f>+' (1) Cap Res.2009-2010'!AT71</f>
        <v>0</v>
      </c>
      <c r="AU71" s="42">
        <f>+' (1) Cap Res.2009-2010'!AU71</f>
        <v>0</v>
      </c>
      <c r="AV71" s="42"/>
      <c r="AW71" s="42"/>
      <c r="AX71" s="42"/>
      <c r="AY71" s="42"/>
      <c r="AZ71" s="42"/>
      <c r="BA71" s="42"/>
      <c r="BB71" s="42"/>
    </row>
    <row r="72" spans="1:54" ht="13.5" hidden="1">
      <c r="A72" s="39">
        <f>+' (1) Cap Res.2009-2010'!BF72</f>
        <v>37267</v>
      </c>
      <c r="B72" s="42">
        <f>+' (1) Cap Res.2009-2010'!B72</f>
        <v>0</v>
      </c>
      <c r="C72" s="42">
        <f>+' (1) Cap Res.2009-2010'!C72</f>
        <v>0</v>
      </c>
      <c r="D72" s="42">
        <f>+' (1) Cap Res.2009-2010'!D72</f>
        <v>0</v>
      </c>
      <c r="E72" s="42">
        <f>+' (1) Cap Res.2009-2010'!E72</f>
        <v>0</v>
      </c>
      <c r="F72" s="42">
        <f>+' (1) Cap Res.2009-2010'!F72</f>
        <v>0</v>
      </c>
      <c r="G72" s="42">
        <f>+' (1) Cap Res.2009-2010'!G72</f>
        <v>0</v>
      </c>
      <c r="H72" s="42">
        <f>+' (1) Cap Res.2009-2010'!H72</f>
        <v>0</v>
      </c>
      <c r="I72" s="42">
        <f>+' (1) Cap Res.2009-2010'!I72</f>
        <v>0</v>
      </c>
      <c r="J72" s="42">
        <f>+' (1) Cap Res.2009-2010'!J72</f>
        <v>0</v>
      </c>
      <c r="K72" s="42">
        <f>+' (1) Cap Res.2009-2010'!K72</f>
        <v>0</v>
      </c>
      <c r="L72" s="42">
        <f>+' (1) Cap Res.2009-2010'!L72</f>
        <v>0</v>
      </c>
      <c r="M72" s="42">
        <f>+' (1) Cap Res.2009-2010'!M72</f>
        <v>0</v>
      </c>
      <c r="N72" s="42">
        <f>+' (1) Cap Res.2009-2010'!N72</f>
        <v>0</v>
      </c>
      <c r="O72" s="42">
        <f>+' (1) Cap Res.2009-2010'!O72</f>
        <v>0</v>
      </c>
      <c r="P72" s="42">
        <f>+' (1) Cap Res.2009-2010'!P72</f>
        <v>0</v>
      </c>
      <c r="Q72" s="42">
        <f>+' (1) Cap Res.2009-2010'!Q72</f>
        <v>0</v>
      </c>
      <c r="R72" s="42">
        <f>+' (1) Cap Res.2009-2010'!R72</f>
        <v>0</v>
      </c>
      <c r="S72" s="42">
        <f>+' (1) Cap Res.2009-2010'!S72</f>
        <v>0</v>
      </c>
      <c r="T72" s="42">
        <f>+' (1) Cap Res.2009-2010'!T72</f>
        <v>0</v>
      </c>
      <c r="U72" s="42">
        <f>+' (1) Cap Res.2009-2010'!U72</f>
        <v>0</v>
      </c>
      <c r="V72" s="42">
        <f>+' (1) Cap Res.2009-2010'!V72</f>
        <v>0</v>
      </c>
      <c r="W72" s="42">
        <f>+' (1) Cap Res.2009-2010'!W72</f>
        <v>0</v>
      </c>
      <c r="X72" s="42">
        <f>+' (1) Cap Res.2009-2010'!X72</f>
        <v>0</v>
      </c>
      <c r="Y72" s="42">
        <f>+' (1) Cap Res.2009-2010'!Y72</f>
        <v>0</v>
      </c>
      <c r="Z72" s="42">
        <f>+' (1) Cap Res.2009-2010'!Z72</f>
        <v>0</v>
      </c>
      <c r="AA72" s="42">
        <f>+' (1) Cap Res.2009-2010'!AA72</f>
        <v>0</v>
      </c>
      <c r="AB72" s="42">
        <f>+' (1) Cap Res.2009-2010'!AB72</f>
        <v>0</v>
      </c>
      <c r="AC72" s="42">
        <f>+' (1) Cap Res.2009-2010'!AC72</f>
        <v>0</v>
      </c>
      <c r="AD72" s="42">
        <f>+' (1) Cap Res.2009-2010'!AD72</f>
        <v>0</v>
      </c>
      <c r="AE72" s="42">
        <f>+' (1) Cap Res.2009-2010'!AE72</f>
        <v>0</v>
      </c>
      <c r="AF72" s="42">
        <f>+' (1) Cap Res.2009-2010'!AF72</f>
        <v>0</v>
      </c>
      <c r="AG72" s="42">
        <f>+' (1) Cap Res.2009-2010'!AG72</f>
        <v>0</v>
      </c>
      <c r="AH72" s="42">
        <f>+' (1) Cap Res.2009-2010'!AH72</f>
        <v>0</v>
      </c>
      <c r="AI72" s="42">
        <f>+' (1) Cap Res.2009-2010'!AI72</f>
        <v>0</v>
      </c>
      <c r="AJ72" s="42">
        <f>+' (1) Cap Res.2009-2010'!AJ72</f>
        <v>0</v>
      </c>
      <c r="AK72" s="42">
        <f>+' (1) Cap Res.2009-2010'!AK72</f>
        <v>0</v>
      </c>
      <c r="AL72" s="42">
        <f>+' (1) Cap Res.2009-2010'!AL72</f>
        <v>0</v>
      </c>
      <c r="AM72" s="42">
        <f>+' (1) Cap Res.2009-2010'!AM72</f>
        <v>0</v>
      </c>
      <c r="AN72" s="42">
        <f>+' (1) Cap Res.2009-2010'!AN72</f>
        <v>0</v>
      </c>
      <c r="AO72" s="42">
        <f>+' (1) Cap Res.2009-2010'!AO72</f>
        <v>0</v>
      </c>
      <c r="AP72" s="42">
        <f>+' (1) Cap Res.2009-2010'!AP72</f>
        <v>0</v>
      </c>
      <c r="AQ72" s="42">
        <f>+' (1) Cap Res.2009-2010'!AQ72</f>
        <v>0</v>
      </c>
      <c r="AR72" s="42">
        <f>+' (1) Cap Res.2009-2010'!AR72</f>
        <v>0</v>
      </c>
      <c r="AS72" s="42">
        <f>+' (1) Cap Res.2009-2010'!AS72</f>
        <v>0</v>
      </c>
      <c r="AT72" s="42">
        <f>+' (1) Cap Res.2009-2010'!AT72</f>
        <v>0</v>
      </c>
      <c r="AU72" s="42">
        <f>+' (1) Cap Res.2009-2010'!AU72</f>
        <v>0</v>
      </c>
      <c r="AV72" s="42"/>
      <c r="AW72" s="42"/>
      <c r="AX72" s="42"/>
      <c r="AY72" s="42"/>
      <c r="AZ72" s="42"/>
      <c r="BA72" s="42"/>
      <c r="BB72" s="42"/>
    </row>
    <row r="73" spans="1:54" ht="13.5" hidden="1">
      <c r="A73" s="39">
        <f>+' (1) Cap Res.2009-2010'!BF73</f>
        <v>37286</v>
      </c>
      <c r="B73" s="42">
        <f>+' (1) Cap Res.2009-2010'!B73</f>
        <v>0</v>
      </c>
      <c r="C73" s="42">
        <f>+' (1) Cap Res.2009-2010'!C73</f>
        <v>0</v>
      </c>
      <c r="D73" s="42">
        <f>+' (1) Cap Res.2009-2010'!D73</f>
        <v>0</v>
      </c>
      <c r="E73" s="42">
        <f>+' (1) Cap Res.2009-2010'!E73</f>
        <v>0</v>
      </c>
      <c r="F73" s="42">
        <f>+' (1) Cap Res.2009-2010'!F73</f>
        <v>0</v>
      </c>
      <c r="G73" s="42">
        <f>+' (1) Cap Res.2009-2010'!G73</f>
        <v>0</v>
      </c>
      <c r="H73" s="42">
        <f>+' (1) Cap Res.2009-2010'!H73</f>
        <v>0</v>
      </c>
      <c r="I73" s="42">
        <f>+' (1) Cap Res.2009-2010'!I73</f>
        <v>0</v>
      </c>
      <c r="J73" s="42">
        <f>+' (1) Cap Res.2009-2010'!J73</f>
        <v>0</v>
      </c>
      <c r="K73" s="42">
        <f>+' (1) Cap Res.2009-2010'!K73</f>
        <v>0</v>
      </c>
      <c r="L73" s="42">
        <f>+' (1) Cap Res.2009-2010'!L73</f>
        <v>0</v>
      </c>
      <c r="M73" s="42">
        <f>+' (1) Cap Res.2009-2010'!M73</f>
        <v>0</v>
      </c>
      <c r="N73" s="42">
        <f>+' (1) Cap Res.2009-2010'!N73</f>
        <v>0</v>
      </c>
      <c r="O73" s="42">
        <f>+' (1) Cap Res.2009-2010'!O73</f>
        <v>0</v>
      </c>
      <c r="P73" s="42">
        <f>+' (1) Cap Res.2009-2010'!P73</f>
        <v>0</v>
      </c>
      <c r="Q73" s="42">
        <f>+' (1) Cap Res.2009-2010'!Q73</f>
        <v>0</v>
      </c>
      <c r="R73" s="42">
        <f>+' (1) Cap Res.2009-2010'!R73</f>
        <v>0</v>
      </c>
      <c r="S73" s="42">
        <f>+' (1) Cap Res.2009-2010'!S73</f>
        <v>0</v>
      </c>
      <c r="T73" s="42">
        <f>+' (1) Cap Res.2009-2010'!T73</f>
        <v>0</v>
      </c>
      <c r="U73" s="42">
        <f>+' (1) Cap Res.2009-2010'!U73</f>
        <v>0</v>
      </c>
      <c r="V73" s="42">
        <f>+' (1) Cap Res.2009-2010'!V73</f>
        <v>0</v>
      </c>
      <c r="W73" s="42">
        <f>+' (1) Cap Res.2009-2010'!W73</f>
        <v>0</v>
      </c>
      <c r="X73" s="42">
        <f>+' (1) Cap Res.2009-2010'!X73</f>
        <v>0</v>
      </c>
      <c r="Y73" s="42">
        <f>+' (1) Cap Res.2009-2010'!Y73</f>
        <v>0</v>
      </c>
      <c r="Z73" s="42">
        <f>+' (1) Cap Res.2009-2010'!Z73</f>
        <v>0</v>
      </c>
      <c r="AA73" s="42">
        <f>+' (1) Cap Res.2009-2010'!AA73</f>
        <v>0</v>
      </c>
      <c r="AB73" s="42">
        <f>+' (1) Cap Res.2009-2010'!AB73</f>
        <v>0</v>
      </c>
      <c r="AC73" s="42">
        <f>+' (1) Cap Res.2009-2010'!AC73</f>
        <v>0</v>
      </c>
      <c r="AD73" s="42">
        <f>+' (1) Cap Res.2009-2010'!AD73</f>
        <v>0</v>
      </c>
      <c r="AE73" s="42">
        <f>+' (1) Cap Res.2009-2010'!AE73</f>
        <v>0</v>
      </c>
      <c r="AF73" s="42">
        <f>+' (1) Cap Res.2009-2010'!AF73</f>
        <v>0</v>
      </c>
      <c r="AG73" s="42">
        <f>+' (1) Cap Res.2009-2010'!AG73</f>
        <v>0</v>
      </c>
      <c r="AH73" s="42">
        <f>+' (1) Cap Res.2009-2010'!AH73</f>
        <v>0</v>
      </c>
      <c r="AI73" s="42">
        <f>+' (1) Cap Res.2009-2010'!AI73</f>
        <v>0</v>
      </c>
      <c r="AJ73" s="42">
        <f>+' (1) Cap Res.2009-2010'!AJ73</f>
        <v>0</v>
      </c>
      <c r="AK73" s="42">
        <f>+' (1) Cap Res.2009-2010'!AK73</f>
        <v>0</v>
      </c>
      <c r="AL73" s="42">
        <f>+' (1) Cap Res.2009-2010'!AL73</f>
        <v>0</v>
      </c>
      <c r="AM73" s="42">
        <f>+' (1) Cap Res.2009-2010'!AM73</f>
        <v>0</v>
      </c>
      <c r="AN73" s="42">
        <f>+' (1) Cap Res.2009-2010'!AN73</f>
        <v>0</v>
      </c>
      <c r="AO73" s="42">
        <f>+' (1) Cap Res.2009-2010'!AO73</f>
        <v>0</v>
      </c>
      <c r="AP73" s="42">
        <f>+' (1) Cap Res.2009-2010'!AP73</f>
        <v>0</v>
      </c>
      <c r="AQ73" s="42">
        <f>+' (1) Cap Res.2009-2010'!AQ73</f>
        <v>0</v>
      </c>
      <c r="AR73" s="42">
        <f>+' (1) Cap Res.2009-2010'!AR73</f>
        <v>0</v>
      </c>
      <c r="AS73" s="42">
        <f>+' (1) Cap Res.2009-2010'!AS73</f>
        <v>0</v>
      </c>
      <c r="AT73" s="42">
        <f>+' (1) Cap Res.2009-2010'!AT73</f>
        <v>0</v>
      </c>
      <c r="AU73" s="42">
        <f>+' (1) Cap Res.2009-2010'!AU73</f>
        <v>0</v>
      </c>
      <c r="AV73" s="42"/>
      <c r="AW73" s="42"/>
      <c r="AX73" s="42"/>
      <c r="AY73" s="42"/>
      <c r="AZ73" s="42"/>
      <c r="BA73" s="42"/>
      <c r="BB73" s="42"/>
    </row>
    <row r="74" spans="1:54" ht="13.5" hidden="1">
      <c r="A74" s="39">
        <f>+' (1) Cap Res.2009-2010'!BF74</f>
        <v>37314</v>
      </c>
      <c r="B74" s="42">
        <f>+' (1) Cap Res.2009-2010'!B74</f>
        <v>0</v>
      </c>
      <c r="C74" s="42">
        <f>+' (1) Cap Res.2009-2010'!C74</f>
        <v>0</v>
      </c>
      <c r="D74" s="42">
        <f>+' (1) Cap Res.2009-2010'!D74</f>
        <v>0</v>
      </c>
      <c r="E74" s="42">
        <f>+' (1) Cap Res.2009-2010'!E74</f>
        <v>0</v>
      </c>
      <c r="F74" s="42">
        <f>+' (1) Cap Res.2009-2010'!F74</f>
        <v>0</v>
      </c>
      <c r="G74" s="42">
        <f>+' (1) Cap Res.2009-2010'!G74</f>
        <v>0</v>
      </c>
      <c r="H74" s="42">
        <f>+' (1) Cap Res.2009-2010'!H74</f>
        <v>0</v>
      </c>
      <c r="I74" s="42">
        <f>+' (1) Cap Res.2009-2010'!I74</f>
        <v>0</v>
      </c>
      <c r="J74" s="42">
        <f>+' (1) Cap Res.2009-2010'!J74</f>
        <v>0</v>
      </c>
      <c r="K74" s="42">
        <f>+' (1) Cap Res.2009-2010'!K74</f>
        <v>0</v>
      </c>
      <c r="L74" s="42">
        <f>+' (1) Cap Res.2009-2010'!L74</f>
        <v>0</v>
      </c>
      <c r="M74" s="42">
        <f>+' (1) Cap Res.2009-2010'!M74</f>
        <v>0</v>
      </c>
      <c r="N74" s="42">
        <f>+' (1) Cap Res.2009-2010'!N74</f>
        <v>0</v>
      </c>
      <c r="O74" s="42">
        <f>+' (1) Cap Res.2009-2010'!O74</f>
        <v>0</v>
      </c>
      <c r="P74" s="42">
        <f>+' (1) Cap Res.2009-2010'!P74</f>
        <v>0</v>
      </c>
      <c r="Q74" s="42">
        <f>+' (1) Cap Res.2009-2010'!Q74</f>
        <v>0</v>
      </c>
      <c r="R74" s="42">
        <f>+' (1) Cap Res.2009-2010'!R74</f>
        <v>0</v>
      </c>
      <c r="S74" s="42">
        <f>+' (1) Cap Res.2009-2010'!S74</f>
        <v>0</v>
      </c>
      <c r="T74" s="42">
        <f>+' (1) Cap Res.2009-2010'!T74</f>
        <v>0</v>
      </c>
      <c r="U74" s="42">
        <f>+' (1) Cap Res.2009-2010'!U74</f>
        <v>0</v>
      </c>
      <c r="V74" s="42">
        <f>+' (1) Cap Res.2009-2010'!V74</f>
        <v>0</v>
      </c>
      <c r="W74" s="42">
        <f>+' (1) Cap Res.2009-2010'!W74</f>
        <v>0</v>
      </c>
      <c r="X74" s="42">
        <f>+' (1) Cap Res.2009-2010'!X74</f>
        <v>0</v>
      </c>
      <c r="Y74" s="42">
        <f>+' (1) Cap Res.2009-2010'!Y74</f>
        <v>0</v>
      </c>
      <c r="Z74" s="42">
        <f>+' (1) Cap Res.2009-2010'!Z74</f>
        <v>0</v>
      </c>
      <c r="AA74" s="42">
        <f>+' (1) Cap Res.2009-2010'!AA74</f>
        <v>0</v>
      </c>
      <c r="AB74" s="42">
        <f>+' (1) Cap Res.2009-2010'!AB74</f>
        <v>0</v>
      </c>
      <c r="AC74" s="42">
        <f>+' (1) Cap Res.2009-2010'!AC74</f>
        <v>0</v>
      </c>
      <c r="AD74" s="42">
        <f>+' (1) Cap Res.2009-2010'!AD74</f>
        <v>0</v>
      </c>
      <c r="AE74" s="42">
        <f>+' (1) Cap Res.2009-2010'!AE74</f>
        <v>0</v>
      </c>
      <c r="AF74" s="42">
        <f>+' (1) Cap Res.2009-2010'!AF74</f>
        <v>0</v>
      </c>
      <c r="AG74" s="42">
        <f>+' (1) Cap Res.2009-2010'!AG74</f>
        <v>0</v>
      </c>
      <c r="AH74" s="42">
        <f>+' (1) Cap Res.2009-2010'!AH74</f>
        <v>0</v>
      </c>
      <c r="AI74" s="42">
        <f>+' (1) Cap Res.2009-2010'!AI74</f>
        <v>0</v>
      </c>
      <c r="AJ74" s="42">
        <f>+' (1) Cap Res.2009-2010'!AJ74</f>
        <v>0</v>
      </c>
      <c r="AK74" s="42">
        <f>+' (1) Cap Res.2009-2010'!AK74</f>
        <v>0</v>
      </c>
      <c r="AL74" s="42">
        <f>+' (1) Cap Res.2009-2010'!AL74</f>
        <v>0</v>
      </c>
      <c r="AM74" s="42">
        <f>+' (1) Cap Res.2009-2010'!AM74</f>
        <v>0</v>
      </c>
      <c r="AN74" s="42">
        <f>+' (1) Cap Res.2009-2010'!AN74</f>
        <v>0</v>
      </c>
      <c r="AO74" s="42">
        <f>+' (1) Cap Res.2009-2010'!AO74</f>
        <v>0</v>
      </c>
      <c r="AP74" s="42">
        <f>+' (1) Cap Res.2009-2010'!AP74</f>
        <v>0</v>
      </c>
      <c r="AQ74" s="42">
        <f>+' (1) Cap Res.2009-2010'!AQ74</f>
        <v>0</v>
      </c>
      <c r="AR74" s="42">
        <f>+' (1) Cap Res.2009-2010'!AR74</f>
        <v>0</v>
      </c>
      <c r="AS74" s="42">
        <f>+' (1) Cap Res.2009-2010'!AS74</f>
        <v>0</v>
      </c>
      <c r="AT74" s="42">
        <f>+' (1) Cap Res.2009-2010'!AT74</f>
        <v>0</v>
      </c>
      <c r="AU74" s="42">
        <f>+' (1) Cap Res.2009-2010'!AU74</f>
        <v>0</v>
      </c>
      <c r="AV74" s="42"/>
      <c r="AW74" s="42"/>
      <c r="AX74" s="42"/>
      <c r="AY74" s="42"/>
      <c r="AZ74" s="42"/>
      <c r="BA74" s="42"/>
      <c r="BB74" s="42"/>
    </row>
    <row r="75" spans="1:54" ht="13.5" hidden="1">
      <c r="A75" s="39">
        <f>+' (1) Cap Res.2009-2010'!BF75</f>
        <v>37314</v>
      </c>
      <c r="B75" s="42">
        <f>+' (1) Cap Res.2009-2010'!B75</f>
        <v>0</v>
      </c>
      <c r="C75" s="42">
        <f>+' (1) Cap Res.2009-2010'!C75</f>
        <v>0</v>
      </c>
      <c r="D75" s="42">
        <f>+' (1) Cap Res.2009-2010'!D75</f>
        <v>0</v>
      </c>
      <c r="E75" s="42">
        <f>+' (1) Cap Res.2009-2010'!E75</f>
        <v>0</v>
      </c>
      <c r="F75" s="42">
        <f>+' (1) Cap Res.2009-2010'!F75</f>
        <v>0</v>
      </c>
      <c r="G75" s="42">
        <f>+' (1) Cap Res.2009-2010'!G75</f>
        <v>0</v>
      </c>
      <c r="H75" s="42">
        <f>+' (1) Cap Res.2009-2010'!H75</f>
        <v>0</v>
      </c>
      <c r="I75" s="42">
        <f>+' (1) Cap Res.2009-2010'!I75</f>
        <v>0</v>
      </c>
      <c r="J75" s="42">
        <f>+' (1) Cap Res.2009-2010'!J75</f>
        <v>0</v>
      </c>
      <c r="K75" s="42">
        <f>+' (1) Cap Res.2009-2010'!K75</f>
        <v>0</v>
      </c>
      <c r="L75" s="42">
        <f>+' (1) Cap Res.2009-2010'!L75</f>
        <v>0</v>
      </c>
      <c r="M75" s="42">
        <f>+' (1) Cap Res.2009-2010'!M75</f>
        <v>0</v>
      </c>
      <c r="N75" s="42">
        <f>+' (1) Cap Res.2009-2010'!N75</f>
        <v>0</v>
      </c>
      <c r="O75" s="42">
        <f>+' (1) Cap Res.2009-2010'!O75</f>
        <v>0</v>
      </c>
      <c r="P75" s="42">
        <f>+' (1) Cap Res.2009-2010'!P75</f>
        <v>0</v>
      </c>
      <c r="Q75" s="42">
        <f>+' (1) Cap Res.2009-2010'!Q75</f>
        <v>0</v>
      </c>
      <c r="R75" s="42">
        <f>+' (1) Cap Res.2009-2010'!R75</f>
        <v>0</v>
      </c>
      <c r="S75" s="42">
        <f>+' (1) Cap Res.2009-2010'!S75</f>
        <v>0</v>
      </c>
      <c r="T75" s="42">
        <f>+' (1) Cap Res.2009-2010'!T75</f>
        <v>0</v>
      </c>
      <c r="U75" s="42">
        <f>+' (1) Cap Res.2009-2010'!U75</f>
        <v>0</v>
      </c>
      <c r="V75" s="42">
        <f>+' (1) Cap Res.2009-2010'!V75</f>
        <v>0</v>
      </c>
      <c r="W75" s="42">
        <f>+' (1) Cap Res.2009-2010'!W75</f>
        <v>0</v>
      </c>
      <c r="X75" s="42">
        <f>+' (1) Cap Res.2009-2010'!X75</f>
        <v>0</v>
      </c>
      <c r="Y75" s="42">
        <f>+' (1) Cap Res.2009-2010'!Y75</f>
        <v>0</v>
      </c>
      <c r="Z75" s="42">
        <f>+' (1) Cap Res.2009-2010'!Z75</f>
        <v>0</v>
      </c>
      <c r="AA75" s="42">
        <f>+' (1) Cap Res.2009-2010'!AA75</f>
        <v>0</v>
      </c>
      <c r="AB75" s="42">
        <f>+' (1) Cap Res.2009-2010'!AB75</f>
        <v>0</v>
      </c>
      <c r="AC75" s="42">
        <f>+' (1) Cap Res.2009-2010'!AC75</f>
        <v>0</v>
      </c>
      <c r="AD75" s="42">
        <f>+' (1) Cap Res.2009-2010'!AD75</f>
        <v>0</v>
      </c>
      <c r="AE75" s="42">
        <f>+' (1) Cap Res.2009-2010'!AE75</f>
        <v>0</v>
      </c>
      <c r="AF75" s="42">
        <f>+' (1) Cap Res.2009-2010'!AF75</f>
        <v>0</v>
      </c>
      <c r="AG75" s="42">
        <f>+' (1) Cap Res.2009-2010'!AG75</f>
        <v>0</v>
      </c>
      <c r="AH75" s="42">
        <f>+' (1) Cap Res.2009-2010'!AH75</f>
        <v>0</v>
      </c>
      <c r="AI75" s="42">
        <f>+' (1) Cap Res.2009-2010'!AI75</f>
        <v>0</v>
      </c>
      <c r="AJ75" s="42">
        <f>+' (1) Cap Res.2009-2010'!AJ75</f>
        <v>0</v>
      </c>
      <c r="AK75" s="42">
        <f>+' (1) Cap Res.2009-2010'!AK75</f>
        <v>0</v>
      </c>
      <c r="AL75" s="42">
        <f>+' (1) Cap Res.2009-2010'!AL75</f>
        <v>0</v>
      </c>
      <c r="AM75" s="42">
        <f>+' (1) Cap Res.2009-2010'!AM75</f>
        <v>0</v>
      </c>
      <c r="AN75" s="42">
        <f>+' (1) Cap Res.2009-2010'!AN75</f>
        <v>0</v>
      </c>
      <c r="AO75" s="42">
        <f>+' (1) Cap Res.2009-2010'!AO75</f>
        <v>0</v>
      </c>
      <c r="AP75" s="42">
        <f>+' (1) Cap Res.2009-2010'!AP75</f>
        <v>0</v>
      </c>
      <c r="AQ75" s="42">
        <f>+' (1) Cap Res.2009-2010'!AQ75</f>
        <v>0</v>
      </c>
      <c r="AR75" s="42">
        <f>+' (1) Cap Res.2009-2010'!AR75</f>
        <v>0</v>
      </c>
      <c r="AS75" s="42">
        <f>+' (1) Cap Res.2009-2010'!AS75</f>
        <v>0</v>
      </c>
      <c r="AT75" s="42">
        <f>+' (1) Cap Res.2009-2010'!AT75</f>
        <v>0</v>
      </c>
      <c r="AU75" s="42">
        <f>+' (1) Cap Res.2009-2010'!AU75</f>
        <v>0</v>
      </c>
      <c r="AV75" s="42"/>
      <c r="AW75" s="42"/>
      <c r="AX75" s="42"/>
      <c r="AY75" s="42"/>
      <c r="AZ75" s="42"/>
      <c r="BA75" s="42"/>
      <c r="BB75" s="42"/>
    </row>
    <row r="76" spans="1:54" ht="13.5" hidden="1">
      <c r="A76" s="39">
        <f>+' (1) Cap Res.2009-2010'!BF76</f>
        <v>37345</v>
      </c>
      <c r="B76" s="42">
        <f>+' (1) Cap Res.2009-2010'!B76</f>
        <v>0</v>
      </c>
      <c r="C76" s="42">
        <f>+' (1) Cap Res.2009-2010'!C76</f>
        <v>0</v>
      </c>
      <c r="D76" s="42">
        <f>+' (1) Cap Res.2009-2010'!D76</f>
        <v>0</v>
      </c>
      <c r="E76" s="42">
        <f>+' (1) Cap Res.2009-2010'!E76</f>
        <v>0</v>
      </c>
      <c r="F76" s="42">
        <f>+' (1) Cap Res.2009-2010'!F76</f>
        <v>0</v>
      </c>
      <c r="G76" s="42">
        <f>+' (1) Cap Res.2009-2010'!G76</f>
        <v>0</v>
      </c>
      <c r="H76" s="42">
        <f>+' (1) Cap Res.2009-2010'!H76</f>
        <v>0</v>
      </c>
      <c r="I76" s="42">
        <f>+' (1) Cap Res.2009-2010'!I76</f>
        <v>0</v>
      </c>
      <c r="J76" s="42">
        <f>+' (1) Cap Res.2009-2010'!J76</f>
        <v>0</v>
      </c>
      <c r="K76" s="42">
        <f>+' (1) Cap Res.2009-2010'!K76</f>
        <v>0</v>
      </c>
      <c r="L76" s="42">
        <f>+' (1) Cap Res.2009-2010'!L76</f>
        <v>0</v>
      </c>
      <c r="M76" s="42">
        <f>+' (1) Cap Res.2009-2010'!M76</f>
        <v>0</v>
      </c>
      <c r="N76" s="42">
        <f>+' (1) Cap Res.2009-2010'!N76</f>
        <v>0</v>
      </c>
      <c r="O76" s="42">
        <f>+' (1) Cap Res.2009-2010'!O76</f>
        <v>0</v>
      </c>
      <c r="P76" s="42">
        <f>+' (1) Cap Res.2009-2010'!P76</f>
        <v>0</v>
      </c>
      <c r="Q76" s="42">
        <f>+' (1) Cap Res.2009-2010'!Q76</f>
        <v>0</v>
      </c>
      <c r="R76" s="42">
        <f>+' (1) Cap Res.2009-2010'!R76</f>
        <v>0</v>
      </c>
      <c r="S76" s="42">
        <f>+' (1) Cap Res.2009-2010'!S76</f>
        <v>0</v>
      </c>
      <c r="T76" s="42">
        <f>+' (1) Cap Res.2009-2010'!T76</f>
        <v>0</v>
      </c>
      <c r="U76" s="42">
        <f>+' (1) Cap Res.2009-2010'!U76</f>
        <v>0</v>
      </c>
      <c r="V76" s="42">
        <f>+' (1) Cap Res.2009-2010'!V76</f>
        <v>0</v>
      </c>
      <c r="W76" s="42">
        <f>+' (1) Cap Res.2009-2010'!W76</f>
        <v>0</v>
      </c>
      <c r="X76" s="42">
        <f>+' (1) Cap Res.2009-2010'!X76</f>
        <v>0</v>
      </c>
      <c r="Y76" s="42">
        <f>+' (1) Cap Res.2009-2010'!Y76</f>
        <v>0</v>
      </c>
      <c r="Z76" s="42">
        <f>+' (1) Cap Res.2009-2010'!Z76</f>
        <v>0</v>
      </c>
      <c r="AA76" s="42">
        <f>+' (1) Cap Res.2009-2010'!AA76</f>
        <v>0</v>
      </c>
      <c r="AB76" s="42">
        <f>+' (1) Cap Res.2009-2010'!AB76</f>
        <v>0</v>
      </c>
      <c r="AC76" s="42">
        <f>+' (1) Cap Res.2009-2010'!AC76</f>
        <v>0</v>
      </c>
      <c r="AD76" s="42">
        <f>+' (1) Cap Res.2009-2010'!AD76</f>
        <v>0</v>
      </c>
      <c r="AE76" s="42">
        <f>+' (1) Cap Res.2009-2010'!AE76</f>
        <v>0</v>
      </c>
      <c r="AF76" s="42">
        <f>+' (1) Cap Res.2009-2010'!AF76</f>
        <v>0</v>
      </c>
      <c r="AG76" s="42">
        <f>+' (1) Cap Res.2009-2010'!AG76</f>
        <v>0</v>
      </c>
      <c r="AH76" s="42">
        <f>+' (1) Cap Res.2009-2010'!AH76</f>
        <v>0</v>
      </c>
      <c r="AI76" s="42">
        <f>+' (1) Cap Res.2009-2010'!AI76</f>
        <v>0</v>
      </c>
      <c r="AJ76" s="42">
        <f>+' (1) Cap Res.2009-2010'!AJ76</f>
        <v>0</v>
      </c>
      <c r="AK76" s="42">
        <f>+' (1) Cap Res.2009-2010'!AK76</f>
        <v>0</v>
      </c>
      <c r="AL76" s="42">
        <f>+' (1) Cap Res.2009-2010'!AL76</f>
        <v>0</v>
      </c>
      <c r="AM76" s="42">
        <f>+' (1) Cap Res.2009-2010'!AM76</f>
        <v>0</v>
      </c>
      <c r="AN76" s="42">
        <f>+' (1) Cap Res.2009-2010'!AN76</f>
        <v>0</v>
      </c>
      <c r="AO76" s="42">
        <f>+' (1) Cap Res.2009-2010'!AO76</f>
        <v>0</v>
      </c>
      <c r="AP76" s="42">
        <f>+' (1) Cap Res.2009-2010'!AP76</f>
        <v>0</v>
      </c>
      <c r="AQ76" s="42">
        <f>+' (1) Cap Res.2009-2010'!AQ76</f>
        <v>0</v>
      </c>
      <c r="AR76" s="42">
        <f>+' (1) Cap Res.2009-2010'!AR76</f>
        <v>0</v>
      </c>
      <c r="AS76" s="42">
        <f>+' (1) Cap Res.2009-2010'!AS76</f>
        <v>0</v>
      </c>
      <c r="AT76" s="42">
        <f>+' (1) Cap Res.2009-2010'!AT76</f>
        <v>0</v>
      </c>
      <c r="AU76" s="42">
        <f>+' (1) Cap Res.2009-2010'!AU76</f>
        <v>0</v>
      </c>
      <c r="AV76" s="42"/>
      <c r="AW76" s="42"/>
      <c r="AX76" s="42"/>
      <c r="AY76" s="42"/>
      <c r="AZ76" s="42"/>
      <c r="BA76" s="42"/>
      <c r="BB76" s="42"/>
    </row>
    <row r="77" spans="1:54" ht="13.5" hidden="1">
      <c r="A77" s="39">
        <f>+' (1) Cap Res.2009-2010'!BF77</f>
        <v>37355</v>
      </c>
      <c r="B77" s="42">
        <f>+' (1) Cap Res.2009-2010'!B77</f>
        <v>0</v>
      </c>
      <c r="C77" s="42">
        <f>+' (1) Cap Res.2009-2010'!C77</f>
        <v>0</v>
      </c>
      <c r="D77" s="42">
        <f>+' (1) Cap Res.2009-2010'!D77</f>
        <v>0</v>
      </c>
      <c r="E77" s="42">
        <f>+' (1) Cap Res.2009-2010'!E77</f>
        <v>0</v>
      </c>
      <c r="F77" s="42">
        <f>+' (1) Cap Res.2009-2010'!F77</f>
        <v>-12527.2</v>
      </c>
      <c r="G77" s="42">
        <f>+' (1) Cap Res.2009-2010'!G77</f>
        <v>0</v>
      </c>
      <c r="H77" s="42">
        <f>+' (1) Cap Res.2009-2010'!H77</f>
        <v>0</v>
      </c>
      <c r="I77" s="42">
        <f>+' (1) Cap Res.2009-2010'!I77</f>
        <v>0</v>
      </c>
      <c r="J77" s="42">
        <f>+' (1) Cap Res.2009-2010'!J77</f>
        <v>0</v>
      </c>
      <c r="K77" s="42">
        <f>+' (1) Cap Res.2009-2010'!K77</f>
        <v>0</v>
      </c>
      <c r="L77" s="42">
        <f>+' (1) Cap Res.2009-2010'!L77</f>
        <v>0</v>
      </c>
      <c r="M77" s="42">
        <f>+' (1) Cap Res.2009-2010'!M77</f>
        <v>0</v>
      </c>
      <c r="N77" s="42">
        <f>+' (1) Cap Res.2009-2010'!N77</f>
        <v>0</v>
      </c>
      <c r="O77" s="42">
        <f>+' (1) Cap Res.2009-2010'!O77</f>
        <v>0</v>
      </c>
      <c r="P77" s="42">
        <f>+' (1) Cap Res.2009-2010'!P77</f>
        <v>0</v>
      </c>
      <c r="Q77" s="42">
        <f>+' (1) Cap Res.2009-2010'!Q77</f>
        <v>0</v>
      </c>
      <c r="R77" s="42">
        <f>+' (1) Cap Res.2009-2010'!R77</f>
        <v>0</v>
      </c>
      <c r="S77" s="42">
        <f>+' (1) Cap Res.2009-2010'!S77</f>
        <v>0</v>
      </c>
      <c r="T77" s="42">
        <f>+' (1) Cap Res.2009-2010'!T77</f>
        <v>0</v>
      </c>
      <c r="U77" s="42">
        <f>+' (1) Cap Res.2009-2010'!U77</f>
        <v>0</v>
      </c>
      <c r="V77" s="42">
        <f>+' (1) Cap Res.2009-2010'!V77</f>
        <v>0</v>
      </c>
      <c r="W77" s="42">
        <f>+' (1) Cap Res.2009-2010'!W77</f>
        <v>0</v>
      </c>
      <c r="X77" s="42">
        <f>+' (1) Cap Res.2009-2010'!X77</f>
        <v>0</v>
      </c>
      <c r="Y77" s="42">
        <f>+' (1) Cap Res.2009-2010'!Y77</f>
        <v>0</v>
      </c>
      <c r="Z77" s="42">
        <f>+' (1) Cap Res.2009-2010'!Z77</f>
        <v>0</v>
      </c>
      <c r="AA77" s="42">
        <f>+' (1) Cap Res.2009-2010'!AA77</f>
        <v>0</v>
      </c>
      <c r="AB77" s="42">
        <f>+' (1) Cap Res.2009-2010'!AB77</f>
        <v>0</v>
      </c>
      <c r="AC77" s="42">
        <f>+' (1) Cap Res.2009-2010'!AC77</f>
        <v>0</v>
      </c>
      <c r="AD77" s="42">
        <f>+' (1) Cap Res.2009-2010'!AD77</f>
        <v>0</v>
      </c>
      <c r="AE77" s="42">
        <f>+' (1) Cap Res.2009-2010'!AE77</f>
        <v>0</v>
      </c>
      <c r="AF77" s="42">
        <f>+' (1) Cap Res.2009-2010'!AF77</f>
        <v>0</v>
      </c>
      <c r="AG77" s="42">
        <f>+' (1) Cap Res.2009-2010'!AG77</f>
        <v>0</v>
      </c>
      <c r="AH77" s="42">
        <f>+' (1) Cap Res.2009-2010'!AH77</f>
        <v>0</v>
      </c>
      <c r="AI77" s="42">
        <f>+' (1) Cap Res.2009-2010'!AI77</f>
        <v>0</v>
      </c>
      <c r="AJ77" s="42">
        <f>+' (1) Cap Res.2009-2010'!AJ77</f>
        <v>0</v>
      </c>
      <c r="AK77" s="42">
        <f>+' (1) Cap Res.2009-2010'!AK77</f>
        <v>0</v>
      </c>
      <c r="AL77" s="42">
        <f>+' (1) Cap Res.2009-2010'!AL77</f>
        <v>0</v>
      </c>
      <c r="AM77" s="42">
        <f>+' (1) Cap Res.2009-2010'!AM77</f>
        <v>0</v>
      </c>
      <c r="AN77" s="42">
        <f>+' (1) Cap Res.2009-2010'!AN77</f>
        <v>0</v>
      </c>
      <c r="AO77" s="42">
        <f>+' (1) Cap Res.2009-2010'!AO77</f>
        <v>0</v>
      </c>
      <c r="AP77" s="42">
        <f>+' (1) Cap Res.2009-2010'!AP77</f>
        <v>0</v>
      </c>
      <c r="AQ77" s="42">
        <f>+' (1) Cap Res.2009-2010'!AQ77</f>
        <v>0</v>
      </c>
      <c r="AR77" s="42">
        <f>+' (1) Cap Res.2009-2010'!AR77</f>
        <v>0</v>
      </c>
      <c r="AS77" s="42">
        <f>+' (1) Cap Res.2009-2010'!AS77</f>
        <v>0</v>
      </c>
      <c r="AT77" s="42">
        <f>+' (1) Cap Res.2009-2010'!AT77</f>
        <v>0</v>
      </c>
      <c r="AU77" s="42">
        <f>+' (1) Cap Res.2009-2010'!AU77</f>
        <v>0</v>
      </c>
      <c r="AV77" s="42"/>
      <c r="AW77" s="42"/>
      <c r="AX77" s="42"/>
      <c r="AY77" s="42"/>
      <c r="AZ77" s="42"/>
      <c r="BA77" s="42"/>
      <c r="BB77" s="42"/>
    </row>
    <row r="78" spans="1:54" ht="13.5" hidden="1">
      <c r="A78" s="39">
        <f>+' (1) Cap Res.2009-2010'!BF78</f>
        <v>37375</v>
      </c>
      <c r="B78" s="42">
        <f>+' (1) Cap Res.2009-2010'!B78</f>
        <v>0</v>
      </c>
      <c r="C78" s="42">
        <f>+' (1) Cap Res.2009-2010'!C78</f>
        <v>0</v>
      </c>
      <c r="D78" s="42">
        <f>+' (1) Cap Res.2009-2010'!D78</f>
        <v>0</v>
      </c>
      <c r="E78" s="42">
        <f>+' (1) Cap Res.2009-2010'!E78</f>
        <v>0</v>
      </c>
      <c r="F78" s="42">
        <f>+' (1) Cap Res.2009-2010'!F78</f>
        <v>0</v>
      </c>
      <c r="G78" s="42">
        <f>+' (1) Cap Res.2009-2010'!G78</f>
        <v>0</v>
      </c>
      <c r="H78" s="42">
        <f>+' (1) Cap Res.2009-2010'!H78</f>
        <v>0</v>
      </c>
      <c r="I78" s="42">
        <f>+' (1) Cap Res.2009-2010'!I78</f>
        <v>0</v>
      </c>
      <c r="J78" s="42">
        <f>+' (1) Cap Res.2009-2010'!J78</f>
        <v>0</v>
      </c>
      <c r="K78" s="42">
        <f>+' (1) Cap Res.2009-2010'!K78</f>
        <v>0</v>
      </c>
      <c r="L78" s="42">
        <f>+' (1) Cap Res.2009-2010'!L78</f>
        <v>0</v>
      </c>
      <c r="M78" s="42">
        <f>+' (1) Cap Res.2009-2010'!M78</f>
        <v>0</v>
      </c>
      <c r="N78" s="42">
        <f>+' (1) Cap Res.2009-2010'!N78</f>
        <v>0</v>
      </c>
      <c r="O78" s="42">
        <f>+' (1) Cap Res.2009-2010'!O78</f>
        <v>0</v>
      </c>
      <c r="P78" s="42">
        <f>+' (1) Cap Res.2009-2010'!P78</f>
        <v>0</v>
      </c>
      <c r="Q78" s="42">
        <f>+' (1) Cap Res.2009-2010'!Q78</f>
        <v>0</v>
      </c>
      <c r="R78" s="42">
        <f>+' (1) Cap Res.2009-2010'!R78</f>
        <v>0</v>
      </c>
      <c r="S78" s="42">
        <f>+' (1) Cap Res.2009-2010'!S78</f>
        <v>0</v>
      </c>
      <c r="T78" s="42">
        <f>+' (1) Cap Res.2009-2010'!T78</f>
        <v>0</v>
      </c>
      <c r="U78" s="42">
        <f>+' (1) Cap Res.2009-2010'!U78</f>
        <v>0</v>
      </c>
      <c r="V78" s="42">
        <f>+' (1) Cap Res.2009-2010'!V78</f>
        <v>0</v>
      </c>
      <c r="W78" s="42">
        <f>+' (1) Cap Res.2009-2010'!W78</f>
        <v>0</v>
      </c>
      <c r="X78" s="42">
        <f>+' (1) Cap Res.2009-2010'!X78</f>
        <v>0</v>
      </c>
      <c r="Y78" s="42">
        <f>+' (1) Cap Res.2009-2010'!Y78</f>
        <v>0</v>
      </c>
      <c r="Z78" s="42">
        <f>+' (1) Cap Res.2009-2010'!Z78</f>
        <v>0</v>
      </c>
      <c r="AA78" s="42">
        <f>+' (1) Cap Res.2009-2010'!AA78</f>
        <v>0</v>
      </c>
      <c r="AB78" s="42">
        <f>+' (1) Cap Res.2009-2010'!AB78</f>
        <v>0</v>
      </c>
      <c r="AC78" s="42">
        <f>+' (1) Cap Res.2009-2010'!AC78</f>
        <v>0</v>
      </c>
      <c r="AD78" s="42">
        <f>+' (1) Cap Res.2009-2010'!AD78</f>
        <v>0</v>
      </c>
      <c r="AE78" s="42">
        <f>+' (1) Cap Res.2009-2010'!AE78</f>
        <v>0</v>
      </c>
      <c r="AF78" s="42">
        <f>+' (1) Cap Res.2009-2010'!AF78</f>
        <v>0</v>
      </c>
      <c r="AG78" s="42">
        <f>+' (1) Cap Res.2009-2010'!AG78</f>
        <v>0</v>
      </c>
      <c r="AH78" s="42">
        <f>+' (1) Cap Res.2009-2010'!AH78</f>
        <v>0</v>
      </c>
      <c r="AI78" s="42">
        <f>+' (1) Cap Res.2009-2010'!AI78</f>
        <v>0</v>
      </c>
      <c r="AJ78" s="42">
        <f>+' (1) Cap Res.2009-2010'!AJ78</f>
        <v>0</v>
      </c>
      <c r="AK78" s="42">
        <f>+' (1) Cap Res.2009-2010'!AK78</f>
        <v>0</v>
      </c>
      <c r="AL78" s="42">
        <f>+' (1) Cap Res.2009-2010'!AL78</f>
        <v>0</v>
      </c>
      <c r="AM78" s="42">
        <f>+' (1) Cap Res.2009-2010'!AM78</f>
        <v>0</v>
      </c>
      <c r="AN78" s="42">
        <f>+' (1) Cap Res.2009-2010'!AN78</f>
        <v>0</v>
      </c>
      <c r="AO78" s="42">
        <f>+' (1) Cap Res.2009-2010'!AO78</f>
        <v>0</v>
      </c>
      <c r="AP78" s="42">
        <f>+' (1) Cap Res.2009-2010'!AP78</f>
        <v>0</v>
      </c>
      <c r="AQ78" s="42">
        <f>+' (1) Cap Res.2009-2010'!AQ78</f>
        <v>0</v>
      </c>
      <c r="AR78" s="42">
        <f>+' (1) Cap Res.2009-2010'!AR78</f>
        <v>0</v>
      </c>
      <c r="AS78" s="42">
        <f>+' (1) Cap Res.2009-2010'!AS78</f>
        <v>0</v>
      </c>
      <c r="AT78" s="42">
        <f>+' (1) Cap Res.2009-2010'!AT78</f>
        <v>0</v>
      </c>
      <c r="AU78" s="42">
        <f>+' (1) Cap Res.2009-2010'!AU78</f>
        <v>0</v>
      </c>
      <c r="AV78" s="42"/>
      <c r="AW78" s="42"/>
      <c r="AX78" s="42"/>
      <c r="AY78" s="42"/>
      <c r="AZ78" s="42"/>
      <c r="BA78" s="42"/>
      <c r="BB78" s="42"/>
    </row>
    <row r="79" spans="1:54" ht="13.5" hidden="1">
      <c r="A79" s="39">
        <f>+' (1) Cap Res.2009-2010'!BF79</f>
        <v>37376</v>
      </c>
      <c r="B79" s="42">
        <f>+' (1) Cap Res.2009-2010'!B79</f>
        <v>0</v>
      </c>
      <c r="C79" s="42">
        <f>+' (1) Cap Res.2009-2010'!C79</f>
        <v>0</v>
      </c>
      <c r="D79" s="42">
        <f>+' (1) Cap Res.2009-2010'!D79</f>
        <v>0</v>
      </c>
      <c r="E79" s="42">
        <f>+' (1) Cap Res.2009-2010'!E79</f>
        <v>0</v>
      </c>
      <c r="F79" s="42">
        <f>+' (1) Cap Res.2009-2010'!F79</f>
        <v>0</v>
      </c>
      <c r="G79" s="42">
        <f>+' (1) Cap Res.2009-2010'!G79</f>
        <v>0</v>
      </c>
      <c r="H79" s="42">
        <f>+' (1) Cap Res.2009-2010'!H79</f>
        <v>0</v>
      </c>
      <c r="I79" s="42">
        <f>+' (1) Cap Res.2009-2010'!I79</f>
        <v>0</v>
      </c>
      <c r="J79" s="42">
        <f>+' (1) Cap Res.2009-2010'!J79</f>
        <v>0</v>
      </c>
      <c r="K79" s="42">
        <f>+' (1) Cap Res.2009-2010'!K79</f>
        <v>0</v>
      </c>
      <c r="L79" s="42">
        <f>+' (1) Cap Res.2009-2010'!L79</f>
        <v>0</v>
      </c>
      <c r="M79" s="42">
        <f>+' (1) Cap Res.2009-2010'!M79</f>
        <v>0</v>
      </c>
      <c r="N79" s="42">
        <f>+' (1) Cap Res.2009-2010'!N79</f>
        <v>0</v>
      </c>
      <c r="O79" s="42">
        <f>+' (1) Cap Res.2009-2010'!O79</f>
        <v>0</v>
      </c>
      <c r="P79" s="42">
        <f>+' (1) Cap Res.2009-2010'!P79</f>
        <v>0</v>
      </c>
      <c r="Q79" s="42">
        <f>+' (1) Cap Res.2009-2010'!Q79</f>
        <v>0</v>
      </c>
      <c r="R79" s="42">
        <f>+' (1) Cap Res.2009-2010'!R79</f>
        <v>0</v>
      </c>
      <c r="S79" s="42">
        <f>+' (1) Cap Res.2009-2010'!S79</f>
        <v>0</v>
      </c>
      <c r="T79" s="42">
        <f>+' (1) Cap Res.2009-2010'!T79</f>
        <v>0</v>
      </c>
      <c r="U79" s="42">
        <f>+' (1) Cap Res.2009-2010'!U79</f>
        <v>0</v>
      </c>
      <c r="V79" s="42">
        <f>+' (1) Cap Res.2009-2010'!V79</f>
        <v>0</v>
      </c>
      <c r="W79" s="42">
        <f>+' (1) Cap Res.2009-2010'!W79</f>
        <v>0</v>
      </c>
      <c r="X79" s="42">
        <f>+' (1) Cap Res.2009-2010'!X79</f>
        <v>0</v>
      </c>
      <c r="Y79" s="42">
        <f>+' (1) Cap Res.2009-2010'!Y79</f>
        <v>0</v>
      </c>
      <c r="Z79" s="42">
        <f>+' (1) Cap Res.2009-2010'!Z79</f>
        <v>0</v>
      </c>
      <c r="AA79" s="42">
        <f>+' (1) Cap Res.2009-2010'!AA79</f>
        <v>0</v>
      </c>
      <c r="AB79" s="42">
        <f>+' (1) Cap Res.2009-2010'!AB79</f>
        <v>0</v>
      </c>
      <c r="AC79" s="42">
        <f>+' (1) Cap Res.2009-2010'!AC79</f>
        <v>0</v>
      </c>
      <c r="AD79" s="42">
        <f>+' (1) Cap Res.2009-2010'!AD79</f>
        <v>0</v>
      </c>
      <c r="AE79" s="42">
        <f>+' (1) Cap Res.2009-2010'!AE79</f>
        <v>0</v>
      </c>
      <c r="AF79" s="42">
        <f>+' (1) Cap Res.2009-2010'!AF79</f>
        <v>0</v>
      </c>
      <c r="AG79" s="42">
        <f>+' (1) Cap Res.2009-2010'!AG79</f>
        <v>0</v>
      </c>
      <c r="AH79" s="42">
        <f>+' (1) Cap Res.2009-2010'!AH79</f>
        <v>0</v>
      </c>
      <c r="AI79" s="42">
        <f>+' (1) Cap Res.2009-2010'!AI79</f>
        <v>0</v>
      </c>
      <c r="AJ79" s="42">
        <f>+' (1) Cap Res.2009-2010'!AJ79</f>
        <v>0</v>
      </c>
      <c r="AK79" s="42">
        <f>+' (1) Cap Res.2009-2010'!AK79</f>
        <v>0</v>
      </c>
      <c r="AL79" s="42">
        <f>+' (1) Cap Res.2009-2010'!AL79</f>
        <v>0</v>
      </c>
      <c r="AM79" s="42">
        <f>+' (1) Cap Res.2009-2010'!AM79</f>
        <v>0</v>
      </c>
      <c r="AN79" s="42">
        <f>+' (1) Cap Res.2009-2010'!AN79</f>
        <v>0</v>
      </c>
      <c r="AO79" s="42">
        <f>+' (1) Cap Res.2009-2010'!AO79</f>
        <v>0</v>
      </c>
      <c r="AP79" s="42">
        <f>+' (1) Cap Res.2009-2010'!AP79</f>
        <v>0</v>
      </c>
      <c r="AQ79" s="42">
        <f>+' (1) Cap Res.2009-2010'!AQ79</f>
        <v>0</v>
      </c>
      <c r="AR79" s="42">
        <f>+' (1) Cap Res.2009-2010'!AR79</f>
        <v>0</v>
      </c>
      <c r="AS79" s="42">
        <f>+' (1) Cap Res.2009-2010'!AS79</f>
        <v>0</v>
      </c>
      <c r="AT79" s="42">
        <f>+' (1) Cap Res.2009-2010'!AT79</f>
        <v>0</v>
      </c>
      <c r="AU79" s="42">
        <f>+' (1) Cap Res.2009-2010'!AU79</f>
        <v>0</v>
      </c>
      <c r="AV79" s="42"/>
      <c r="AW79" s="42"/>
      <c r="AX79" s="42"/>
      <c r="AY79" s="42"/>
      <c r="AZ79" s="42"/>
      <c r="BA79" s="42"/>
      <c r="BB79" s="42"/>
    </row>
    <row r="80" spans="1:54" ht="13.5" hidden="1">
      <c r="A80" s="39">
        <f>+' (1) Cap Res.2009-2010'!BF80</f>
        <v>37378</v>
      </c>
      <c r="B80" s="42">
        <f>+' (1) Cap Res.2009-2010'!B80</f>
        <v>0</v>
      </c>
      <c r="C80" s="42">
        <f>+' (1) Cap Res.2009-2010'!C80</f>
        <v>0</v>
      </c>
      <c r="D80" s="42">
        <f>+' (1) Cap Res.2009-2010'!D80</f>
        <v>0</v>
      </c>
      <c r="E80" s="42">
        <f>+' (1) Cap Res.2009-2010'!E80</f>
        <v>0</v>
      </c>
      <c r="F80" s="42">
        <f>+' (1) Cap Res.2009-2010'!F80</f>
        <v>-5733.26</v>
      </c>
      <c r="G80" s="42">
        <f>+' (1) Cap Res.2009-2010'!G80</f>
        <v>0</v>
      </c>
      <c r="H80" s="42">
        <f>+' (1) Cap Res.2009-2010'!H80</f>
        <v>0</v>
      </c>
      <c r="I80" s="42">
        <f>+' (1) Cap Res.2009-2010'!I80</f>
        <v>0</v>
      </c>
      <c r="J80" s="42">
        <f>+' (1) Cap Res.2009-2010'!J80</f>
        <v>0</v>
      </c>
      <c r="K80" s="42">
        <f>+' (1) Cap Res.2009-2010'!K80</f>
        <v>0</v>
      </c>
      <c r="L80" s="42">
        <f>+' (1) Cap Res.2009-2010'!L80</f>
        <v>0</v>
      </c>
      <c r="M80" s="42">
        <f>+' (1) Cap Res.2009-2010'!M80</f>
        <v>0</v>
      </c>
      <c r="N80" s="42">
        <f>+' (1) Cap Res.2009-2010'!N80</f>
        <v>0</v>
      </c>
      <c r="O80" s="42">
        <f>+' (1) Cap Res.2009-2010'!O80</f>
        <v>0</v>
      </c>
      <c r="P80" s="42">
        <f>+' (1) Cap Res.2009-2010'!P80</f>
        <v>0</v>
      </c>
      <c r="Q80" s="42">
        <f>+' (1) Cap Res.2009-2010'!Q80</f>
        <v>0</v>
      </c>
      <c r="R80" s="42">
        <f>+' (1) Cap Res.2009-2010'!R80</f>
        <v>0</v>
      </c>
      <c r="S80" s="42">
        <f>+' (1) Cap Res.2009-2010'!S80</f>
        <v>0</v>
      </c>
      <c r="T80" s="42">
        <f>+' (1) Cap Res.2009-2010'!T80</f>
        <v>0</v>
      </c>
      <c r="U80" s="42">
        <f>+' (1) Cap Res.2009-2010'!U80</f>
        <v>0</v>
      </c>
      <c r="V80" s="42">
        <f>+' (1) Cap Res.2009-2010'!V80</f>
        <v>0</v>
      </c>
      <c r="W80" s="42">
        <f>+' (1) Cap Res.2009-2010'!W80</f>
        <v>0</v>
      </c>
      <c r="X80" s="42">
        <f>+' (1) Cap Res.2009-2010'!X80</f>
        <v>0</v>
      </c>
      <c r="Y80" s="42">
        <f>+' (1) Cap Res.2009-2010'!Y80</f>
        <v>0</v>
      </c>
      <c r="Z80" s="42">
        <f>+' (1) Cap Res.2009-2010'!Z80</f>
        <v>0</v>
      </c>
      <c r="AA80" s="42">
        <f>+' (1) Cap Res.2009-2010'!AA80</f>
        <v>0</v>
      </c>
      <c r="AB80" s="42">
        <f>+' (1) Cap Res.2009-2010'!AB80</f>
        <v>0</v>
      </c>
      <c r="AC80" s="42">
        <f>+' (1) Cap Res.2009-2010'!AC80</f>
        <v>0</v>
      </c>
      <c r="AD80" s="42">
        <f>+' (1) Cap Res.2009-2010'!AD80</f>
        <v>0</v>
      </c>
      <c r="AE80" s="42">
        <f>+' (1) Cap Res.2009-2010'!AE80</f>
        <v>0</v>
      </c>
      <c r="AF80" s="42">
        <f>+' (1) Cap Res.2009-2010'!AF80</f>
        <v>0</v>
      </c>
      <c r="AG80" s="42">
        <f>+' (1) Cap Res.2009-2010'!AG80</f>
        <v>0</v>
      </c>
      <c r="AH80" s="42">
        <f>+' (1) Cap Res.2009-2010'!AH80</f>
        <v>0</v>
      </c>
      <c r="AI80" s="42">
        <f>+' (1) Cap Res.2009-2010'!AI80</f>
        <v>0</v>
      </c>
      <c r="AJ80" s="42">
        <f>+' (1) Cap Res.2009-2010'!AJ80</f>
        <v>0</v>
      </c>
      <c r="AK80" s="42">
        <f>+' (1) Cap Res.2009-2010'!AK80</f>
        <v>0</v>
      </c>
      <c r="AL80" s="42">
        <f>+' (1) Cap Res.2009-2010'!AL80</f>
        <v>0</v>
      </c>
      <c r="AM80" s="42">
        <f>+' (1) Cap Res.2009-2010'!AM80</f>
        <v>0</v>
      </c>
      <c r="AN80" s="42">
        <f>+' (1) Cap Res.2009-2010'!AN80</f>
        <v>0</v>
      </c>
      <c r="AO80" s="42">
        <f>+' (1) Cap Res.2009-2010'!AO80</f>
        <v>0</v>
      </c>
      <c r="AP80" s="42">
        <f>+' (1) Cap Res.2009-2010'!AP80</f>
        <v>0</v>
      </c>
      <c r="AQ80" s="42">
        <f>+' (1) Cap Res.2009-2010'!AQ80</f>
        <v>0</v>
      </c>
      <c r="AR80" s="42">
        <f>+' (1) Cap Res.2009-2010'!AR80</f>
        <v>0</v>
      </c>
      <c r="AS80" s="42">
        <f>+' (1) Cap Res.2009-2010'!AS80</f>
        <v>0</v>
      </c>
      <c r="AT80" s="42">
        <f>+' (1) Cap Res.2009-2010'!AT80</f>
        <v>0</v>
      </c>
      <c r="AU80" s="42">
        <f>+' (1) Cap Res.2009-2010'!AU80</f>
        <v>0</v>
      </c>
      <c r="AV80" s="42"/>
      <c r="AW80" s="42"/>
      <c r="AX80" s="42"/>
      <c r="AY80" s="42"/>
      <c r="AZ80" s="42"/>
      <c r="BA80" s="42"/>
      <c r="BB80" s="42"/>
    </row>
    <row r="81" spans="1:54" ht="13.5" hidden="1">
      <c r="A81" s="39">
        <f>+' (1) Cap Res.2009-2010'!BF81</f>
        <v>37406</v>
      </c>
      <c r="B81" s="42">
        <f>+' (1) Cap Res.2009-2010'!B81</f>
        <v>0</v>
      </c>
      <c r="C81" s="42">
        <f>+' (1) Cap Res.2009-2010'!C81</f>
        <v>0</v>
      </c>
      <c r="D81" s="42">
        <f>+' (1) Cap Res.2009-2010'!D81</f>
        <v>0</v>
      </c>
      <c r="E81" s="42">
        <f>+' (1) Cap Res.2009-2010'!E81</f>
        <v>0</v>
      </c>
      <c r="F81" s="42">
        <f>+' (1) Cap Res.2009-2010'!F81</f>
        <v>0</v>
      </c>
      <c r="G81" s="42">
        <f>+' (1) Cap Res.2009-2010'!G81</f>
        <v>0</v>
      </c>
      <c r="H81" s="42">
        <f>+' (1) Cap Res.2009-2010'!H81</f>
        <v>0</v>
      </c>
      <c r="I81" s="42">
        <f>+' (1) Cap Res.2009-2010'!I81</f>
        <v>0</v>
      </c>
      <c r="J81" s="42">
        <f>+' (1) Cap Res.2009-2010'!J81</f>
        <v>0</v>
      </c>
      <c r="K81" s="42">
        <f>+' (1) Cap Res.2009-2010'!K81</f>
        <v>0</v>
      </c>
      <c r="L81" s="42">
        <f>+' (1) Cap Res.2009-2010'!L81</f>
        <v>0</v>
      </c>
      <c r="M81" s="42">
        <f>+' (1) Cap Res.2009-2010'!M81</f>
        <v>0</v>
      </c>
      <c r="N81" s="42">
        <f>+' (1) Cap Res.2009-2010'!N81</f>
        <v>0</v>
      </c>
      <c r="O81" s="42">
        <f>+' (1) Cap Res.2009-2010'!O81</f>
        <v>0</v>
      </c>
      <c r="P81" s="42">
        <f>+' (1) Cap Res.2009-2010'!P81</f>
        <v>0</v>
      </c>
      <c r="Q81" s="42">
        <f>+' (1) Cap Res.2009-2010'!Q81</f>
        <v>0</v>
      </c>
      <c r="R81" s="42">
        <f>+' (1) Cap Res.2009-2010'!R81</f>
        <v>0</v>
      </c>
      <c r="S81" s="42">
        <f>+' (1) Cap Res.2009-2010'!S81</f>
        <v>0</v>
      </c>
      <c r="T81" s="42">
        <f>+' (1) Cap Res.2009-2010'!T81</f>
        <v>0</v>
      </c>
      <c r="U81" s="42">
        <f>+' (1) Cap Res.2009-2010'!U81</f>
        <v>0</v>
      </c>
      <c r="V81" s="42">
        <f>+' (1) Cap Res.2009-2010'!V81</f>
        <v>0</v>
      </c>
      <c r="W81" s="42">
        <f>+' (1) Cap Res.2009-2010'!W81</f>
        <v>0</v>
      </c>
      <c r="X81" s="42">
        <f>+' (1) Cap Res.2009-2010'!X81</f>
        <v>0</v>
      </c>
      <c r="Y81" s="42">
        <f>+' (1) Cap Res.2009-2010'!Y81</f>
        <v>0</v>
      </c>
      <c r="Z81" s="42">
        <f>+' (1) Cap Res.2009-2010'!Z81</f>
        <v>0</v>
      </c>
      <c r="AA81" s="42">
        <f>+' (1) Cap Res.2009-2010'!AA81</f>
        <v>0</v>
      </c>
      <c r="AB81" s="42">
        <f>+' (1) Cap Res.2009-2010'!AB81</f>
        <v>0</v>
      </c>
      <c r="AC81" s="42">
        <f>+' (1) Cap Res.2009-2010'!AC81</f>
        <v>0</v>
      </c>
      <c r="AD81" s="42">
        <f>+' (1) Cap Res.2009-2010'!AD81</f>
        <v>0</v>
      </c>
      <c r="AE81" s="42">
        <f>+' (1) Cap Res.2009-2010'!AE81</f>
        <v>0</v>
      </c>
      <c r="AF81" s="42">
        <f>+' (1) Cap Res.2009-2010'!AF81</f>
        <v>0</v>
      </c>
      <c r="AG81" s="42">
        <f>+' (1) Cap Res.2009-2010'!AG81</f>
        <v>0</v>
      </c>
      <c r="AH81" s="42">
        <f>+' (1) Cap Res.2009-2010'!AH81</f>
        <v>0</v>
      </c>
      <c r="AI81" s="42">
        <f>+' (1) Cap Res.2009-2010'!AI81</f>
        <v>0</v>
      </c>
      <c r="AJ81" s="42">
        <f>+' (1) Cap Res.2009-2010'!AJ81</f>
        <v>0</v>
      </c>
      <c r="AK81" s="42">
        <f>+' (1) Cap Res.2009-2010'!AK81</f>
        <v>0</v>
      </c>
      <c r="AL81" s="42">
        <f>+' (1) Cap Res.2009-2010'!AL81</f>
        <v>0</v>
      </c>
      <c r="AM81" s="42">
        <f>+' (1) Cap Res.2009-2010'!AM81</f>
        <v>0</v>
      </c>
      <c r="AN81" s="42">
        <f>+' (1) Cap Res.2009-2010'!AN81</f>
        <v>0</v>
      </c>
      <c r="AO81" s="42">
        <f>+' (1) Cap Res.2009-2010'!AO81</f>
        <v>0</v>
      </c>
      <c r="AP81" s="42">
        <f>+' (1) Cap Res.2009-2010'!AP81</f>
        <v>0</v>
      </c>
      <c r="AQ81" s="42">
        <f>+' (1) Cap Res.2009-2010'!AQ81</f>
        <v>0</v>
      </c>
      <c r="AR81" s="42">
        <f>+' (1) Cap Res.2009-2010'!AR81</f>
        <v>0</v>
      </c>
      <c r="AS81" s="42">
        <f>+' (1) Cap Res.2009-2010'!AS81</f>
        <v>0</v>
      </c>
      <c r="AT81" s="42">
        <f>+' (1) Cap Res.2009-2010'!AT81</f>
        <v>0</v>
      </c>
      <c r="AU81" s="42">
        <f>+' (1) Cap Res.2009-2010'!AU81</f>
        <v>0</v>
      </c>
      <c r="AV81" s="42"/>
      <c r="AW81" s="42"/>
      <c r="AX81" s="42"/>
      <c r="AY81" s="42"/>
      <c r="AZ81" s="42"/>
      <c r="BA81" s="42"/>
      <c r="BB81" s="42"/>
    </row>
    <row r="82" spans="1:54" ht="13.5" hidden="1">
      <c r="A82" s="39">
        <f>+' (1) Cap Res.2009-2010'!BF82</f>
        <v>37429</v>
      </c>
      <c r="B82" s="42">
        <f>+' (1) Cap Res.2009-2010'!B82</f>
        <v>0</v>
      </c>
      <c r="C82" s="42">
        <f>+' (1) Cap Res.2009-2010'!C82</f>
        <v>0</v>
      </c>
      <c r="D82" s="42">
        <f>+' (1) Cap Res.2009-2010'!D82</f>
        <v>0</v>
      </c>
      <c r="E82" s="42">
        <f>+' (1) Cap Res.2009-2010'!E82</f>
        <v>0</v>
      </c>
      <c r="F82" s="42">
        <f>+' (1) Cap Res.2009-2010'!F82</f>
        <v>0</v>
      </c>
      <c r="G82" s="42">
        <f>+' (1) Cap Res.2009-2010'!G82</f>
        <v>0</v>
      </c>
      <c r="H82" s="42">
        <f>+' (1) Cap Res.2009-2010'!H82</f>
        <v>0</v>
      </c>
      <c r="I82" s="42">
        <f>+' (1) Cap Res.2009-2010'!I82</f>
        <v>0</v>
      </c>
      <c r="J82" s="42">
        <f>+' (1) Cap Res.2009-2010'!J82</f>
        <v>0</v>
      </c>
      <c r="K82" s="42">
        <f>+' (1) Cap Res.2009-2010'!K82</f>
        <v>0</v>
      </c>
      <c r="L82" s="42">
        <f>+' (1) Cap Res.2009-2010'!L82</f>
        <v>0</v>
      </c>
      <c r="M82" s="42">
        <f>+' (1) Cap Res.2009-2010'!M82</f>
        <v>0</v>
      </c>
      <c r="N82" s="42">
        <f>+' (1) Cap Res.2009-2010'!N82</f>
        <v>0</v>
      </c>
      <c r="O82" s="42">
        <f>+' (1) Cap Res.2009-2010'!O82</f>
        <v>0</v>
      </c>
      <c r="P82" s="42">
        <f>+' (1) Cap Res.2009-2010'!P82</f>
        <v>0</v>
      </c>
      <c r="Q82" s="42">
        <f>+' (1) Cap Res.2009-2010'!Q82</f>
        <v>0</v>
      </c>
      <c r="R82" s="42">
        <f>+' (1) Cap Res.2009-2010'!R82</f>
        <v>0</v>
      </c>
      <c r="S82" s="42">
        <f>+' (1) Cap Res.2009-2010'!S82</f>
        <v>0</v>
      </c>
      <c r="T82" s="42">
        <f>+' (1) Cap Res.2009-2010'!T82</f>
        <v>0</v>
      </c>
      <c r="U82" s="42">
        <f>+' (1) Cap Res.2009-2010'!U82</f>
        <v>0</v>
      </c>
      <c r="V82" s="42">
        <f>+' (1) Cap Res.2009-2010'!V82</f>
        <v>0</v>
      </c>
      <c r="W82" s="42">
        <f>+' (1) Cap Res.2009-2010'!W82</f>
        <v>0</v>
      </c>
      <c r="X82" s="42">
        <f>+' (1) Cap Res.2009-2010'!X82</f>
        <v>0</v>
      </c>
      <c r="Y82" s="42">
        <f>+' (1) Cap Res.2009-2010'!Y82</f>
        <v>0</v>
      </c>
      <c r="Z82" s="42">
        <f>+' (1) Cap Res.2009-2010'!Z82</f>
        <v>0</v>
      </c>
      <c r="AA82" s="42">
        <f>+' (1) Cap Res.2009-2010'!AA82</f>
        <v>0</v>
      </c>
      <c r="AB82" s="42">
        <f>+' (1) Cap Res.2009-2010'!AB82</f>
        <v>0</v>
      </c>
      <c r="AC82" s="42">
        <f>+' (1) Cap Res.2009-2010'!AC82</f>
        <v>0</v>
      </c>
      <c r="AD82" s="42">
        <f>+' (1) Cap Res.2009-2010'!AD82</f>
        <v>0</v>
      </c>
      <c r="AE82" s="42">
        <f>+' (1) Cap Res.2009-2010'!AE82</f>
        <v>0</v>
      </c>
      <c r="AF82" s="42">
        <f>+' (1) Cap Res.2009-2010'!AF82</f>
        <v>0</v>
      </c>
      <c r="AG82" s="42">
        <f>+' (1) Cap Res.2009-2010'!AG82</f>
        <v>0</v>
      </c>
      <c r="AH82" s="42">
        <f>+' (1) Cap Res.2009-2010'!AH82</f>
        <v>0</v>
      </c>
      <c r="AI82" s="42">
        <f>+' (1) Cap Res.2009-2010'!AI82</f>
        <v>0</v>
      </c>
      <c r="AJ82" s="42">
        <f>+' (1) Cap Res.2009-2010'!AJ82</f>
        <v>0</v>
      </c>
      <c r="AK82" s="42">
        <f>+' (1) Cap Res.2009-2010'!AK82</f>
        <v>0</v>
      </c>
      <c r="AL82" s="42">
        <f>+' (1) Cap Res.2009-2010'!AL82</f>
        <v>0</v>
      </c>
      <c r="AM82" s="42">
        <f>+' (1) Cap Res.2009-2010'!AM82</f>
        <v>0</v>
      </c>
      <c r="AN82" s="42">
        <f>+' (1) Cap Res.2009-2010'!AN82</f>
        <v>0</v>
      </c>
      <c r="AO82" s="42">
        <f>+' (1) Cap Res.2009-2010'!AO82</f>
        <v>0</v>
      </c>
      <c r="AP82" s="42">
        <f>+' (1) Cap Res.2009-2010'!AP82</f>
        <v>0</v>
      </c>
      <c r="AQ82" s="42">
        <f>+' (1) Cap Res.2009-2010'!AQ82</f>
        <v>0</v>
      </c>
      <c r="AR82" s="42">
        <f>+' (1) Cap Res.2009-2010'!AR82</f>
        <v>0</v>
      </c>
      <c r="AS82" s="42">
        <f>+' (1) Cap Res.2009-2010'!AS82</f>
        <v>0</v>
      </c>
      <c r="AT82" s="42">
        <f>+' (1) Cap Res.2009-2010'!AT82</f>
        <v>0</v>
      </c>
      <c r="AU82" s="42">
        <f>+' (1) Cap Res.2009-2010'!AU82</f>
        <v>0</v>
      </c>
      <c r="AV82" s="42"/>
      <c r="AW82" s="42"/>
      <c r="AX82" s="42"/>
      <c r="AY82" s="42"/>
      <c r="AZ82" s="42"/>
      <c r="BA82" s="42"/>
      <c r="BB82" s="42"/>
    </row>
    <row r="83" spans="1:54" ht="13.5" hidden="1">
      <c r="A83" s="39">
        <f>+' (1) Cap Res.2009-2010'!BF83</f>
        <v>37436</v>
      </c>
      <c r="B83" s="42">
        <f>+' (1) Cap Res.2009-2010'!B83</f>
        <v>0</v>
      </c>
      <c r="C83" s="42">
        <f>+' (1) Cap Res.2009-2010'!C83</f>
        <v>0</v>
      </c>
      <c r="D83" s="42">
        <f>+' (1) Cap Res.2009-2010'!D83</f>
        <v>0</v>
      </c>
      <c r="E83" s="42">
        <f>+' (1) Cap Res.2009-2010'!E83</f>
        <v>0</v>
      </c>
      <c r="F83" s="42">
        <f>+' (1) Cap Res.2009-2010'!F83</f>
        <v>0</v>
      </c>
      <c r="G83" s="42">
        <f>+' (1) Cap Res.2009-2010'!G83</f>
        <v>0</v>
      </c>
      <c r="H83" s="42">
        <f>+' (1) Cap Res.2009-2010'!H83</f>
        <v>0</v>
      </c>
      <c r="I83" s="42">
        <f>+' (1) Cap Res.2009-2010'!I83</f>
        <v>0</v>
      </c>
      <c r="J83" s="42">
        <f>+' (1) Cap Res.2009-2010'!J83</f>
        <v>0</v>
      </c>
      <c r="K83" s="42">
        <f>+' (1) Cap Res.2009-2010'!K83</f>
        <v>0</v>
      </c>
      <c r="L83" s="42">
        <f>+' (1) Cap Res.2009-2010'!L83</f>
        <v>0</v>
      </c>
      <c r="M83" s="42">
        <f>+' (1) Cap Res.2009-2010'!M83</f>
        <v>0</v>
      </c>
      <c r="N83" s="42">
        <f>+' (1) Cap Res.2009-2010'!N83</f>
        <v>0</v>
      </c>
      <c r="O83" s="42">
        <f>+' (1) Cap Res.2009-2010'!O83</f>
        <v>0</v>
      </c>
      <c r="P83" s="42">
        <f>+' (1) Cap Res.2009-2010'!P83</f>
        <v>0</v>
      </c>
      <c r="Q83" s="42">
        <f>+' (1) Cap Res.2009-2010'!Q83</f>
        <v>0</v>
      </c>
      <c r="R83" s="42">
        <f>+' (1) Cap Res.2009-2010'!R83</f>
        <v>0</v>
      </c>
      <c r="S83" s="42">
        <f>+' (1) Cap Res.2009-2010'!S83</f>
        <v>0</v>
      </c>
      <c r="T83" s="42">
        <f>+' (1) Cap Res.2009-2010'!T83</f>
        <v>0</v>
      </c>
      <c r="U83" s="42">
        <f>+' (1) Cap Res.2009-2010'!U83</f>
        <v>0</v>
      </c>
      <c r="V83" s="42">
        <f>+' (1) Cap Res.2009-2010'!V83</f>
        <v>0</v>
      </c>
      <c r="W83" s="42">
        <f>+' (1) Cap Res.2009-2010'!W83</f>
        <v>0</v>
      </c>
      <c r="X83" s="42">
        <f>+' (1) Cap Res.2009-2010'!X83</f>
        <v>0</v>
      </c>
      <c r="Y83" s="42">
        <f>+' (1) Cap Res.2009-2010'!Y83</f>
        <v>0</v>
      </c>
      <c r="Z83" s="42">
        <f>+' (1) Cap Res.2009-2010'!Z83</f>
        <v>0</v>
      </c>
      <c r="AA83" s="42">
        <f>+' (1) Cap Res.2009-2010'!AA83</f>
        <v>0</v>
      </c>
      <c r="AB83" s="42">
        <f>+' (1) Cap Res.2009-2010'!AB83</f>
        <v>0</v>
      </c>
      <c r="AC83" s="42">
        <f>+' (1) Cap Res.2009-2010'!AC83</f>
        <v>0</v>
      </c>
      <c r="AD83" s="42">
        <f>+' (1) Cap Res.2009-2010'!AD83</f>
        <v>0</v>
      </c>
      <c r="AE83" s="42">
        <f>+' (1) Cap Res.2009-2010'!AE83</f>
        <v>0</v>
      </c>
      <c r="AF83" s="42">
        <f>+' (1) Cap Res.2009-2010'!AF83</f>
        <v>0</v>
      </c>
      <c r="AG83" s="42">
        <f>+' (1) Cap Res.2009-2010'!AG83</f>
        <v>0</v>
      </c>
      <c r="AH83" s="42">
        <f>+' (1) Cap Res.2009-2010'!AH83</f>
        <v>0</v>
      </c>
      <c r="AI83" s="42">
        <f>+' (1) Cap Res.2009-2010'!AI83</f>
        <v>0</v>
      </c>
      <c r="AJ83" s="42">
        <f>+' (1) Cap Res.2009-2010'!AJ83</f>
        <v>0</v>
      </c>
      <c r="AK83" s="42">
        <f>+' (1) Cap Res.2009-2010'!AK83</f>
        <v>0</v>
      </c>
      <c r="AL83" s="42">
        <f>+' (1) Cap Res.2009-2010'!AL83</f>
        <v>0</v>
      </c>
      <c r="AM83" s="42">
        <f>+' (1) Cap Res.2009-2010'!AM83</f>
        <v>0</v>
      </c>
      <c r="AN83" s="42">
        <f>+' (1) Cap Res.2009-2010'!AN83</f>
        <v>0</v>
      </c>
      <c r="AO83" s="42">
        <f>+' (1) Cap Res.2009-2010'!AO83</f>
        <v>0</v>
      </c>
      <c r="AP83" s="42">
        <f>+' (1) Cap Res.2009-2010'!AP83</f>
        <v>0</v>
      </c>
      <c r="AQ83" s="42">
        <f>+' (1) Cap Res.2009-2010'!AQ83</f>
        <v>0</v>
      </c>
      <c r="AR83" s="42">
        <f>+' (1) Cap Res.2009-2010'!AR83</f>
        <v>0</v>
      </c>
      <c r="AS83" s="42">
        <f>+' (1) Cap Res.2009-2010'!AS83</f>
        <v>0</v>
      </c>
      <c r="AT83" s="42">
        <f>+' (1) Cap Res.2009-2010'!AT83</f>
        <v>0</v>
      </c>
      <c r="AU83" s="42">
        <f>+' (1) Cap Res.2009-2010'!AU83</f>
        <v>0</v>
      </c>
      <c r="AV83" s="42"/>
      <c r="AW83" s="42"/>
      <c r="AX83" s="42"/>
      <c r="AY83" s="42"/>
      <c r="AZ83" s="42"/>
      <c r="BA83" s="42"/>
      <c r="BB83" s="42"/>
    </row>
    <row r="84" spans="1:54" ht="13.5" hidden="1">
      <c r="A84" s="39">
        <f>+' (1) Cap Res.2009-2010'!BF84</f>
        <v>37436</v>
      </c>
      <c r="B84" s="42">
        <f>+' (1) Cap Res.2009-2010'!B84</f>
        <v>0</v>
      </c>
      <c r="C84" s="42">
        <f>+' (1) Cap Res.2009-2010'!C84</f>
        <v>0</v>
      </c>
      <c r="D84" s="42">
        <f>+' (1) Cap Res.2009-2010'!D84</f>
        <v>0</v>
      </c>
      <c r="E84" s="42">
        <f>+' (1) Cap Res.2009-2010'!E84</f>
        <v>0</v>
      </c>
      <c r="F84" s="42">
        <f>+' (1) Cap Res.2009-2010'!F84</f>
        <v>0</v>
      </c>
      <c r="G84" s="42">
        <f>+' (1) Cap Res.2009-2010'!G84</f>
        <v>0</v>
      </c>
      <c r="H84" s="42">
        <f>+' (1) Cap Res.2009-2010'!H84</f>
        <v>0</v>
      </c>
      <c r="I84" s="42">
        <f>+' (1) Cap Res.2009-2010'!I84</f>
        <v>0</v>
      </c>
      <c r="J84" s="42">
        <f>+' (1) Cap Res.2009-2010'!J84</f>
        <v>0</v>
      </c>
      <c r="K84" s="42">
        <f>+' (1) Cap Res.2009-2010'!K84</f>
        <v>0</v>
      </c>
      <c r="L84" s="42">
        <f>+' (1) Cap Res.2009-2010'!L84</f>
        <v>0</v>
      </c>
      <c r="M84" s="42">
        <f>+' (1) Cap Res.2009-2010'!M84</f>
        <v>0</v>
      </c>
      <c r="N84" s="42">
        <f>+' (1) Cap Res.2009-2010'!N84</f>
        <v>0</v>
      </c>
      <c r="O84" s="42">
        <f>+' (1) Cap Res.2009-2010'!O84</f>
        <v>0</v>
      </c>
      <c r="P84" s="42">
        <f>+' (1) Cap Res.2009-2010'!P84</f>
        <v>0</v>
      </c>
      <c r="Q84" s="42">
        <f>+' (1) Cap Res.2009-2010'!Q84</f>
        <v>0</v>
      </c>
      <c r="R84" s="42">
        <f>+' (1) Cap Res.2009-2010'!R84</f>
        <v>0</v>
      </c>
      <c r="S84" s="42">
        <f>+' (1) Cap Res.2009-2010'!S84</f>
        <v>0</v>
      </c>
      <c r="T84" s="42">
        <f>+' (1) Cap Res.2009-2010'!T84</f>
        <v>0</v>
      </c>
      <c r="U84" s="42">
        <f>+' (1) Cap Res.2009-2010'!U84</f>
        <v>0</v>
      </c>
      <c r="V84" s="42">
        <f>+' (1) Cap Res.2009-2010'!V84</f>
        <v>0</v>
      </c>
      <c r="W84" s="42">
        <f>+' (1) Cap Res.2009-2010'!W84</f>
        <v>0</v>
      </c>
      <c r="X84" s="42">
        <f>+' (1) Cap Res.2009-2010'!X84</f>
        <v>0</v>
      </c>
      <c r="Y84" s="42">
        <f>+' (1) Cap Res.2009-2010'!Y84</f>
        <v>0</v>
      </c>
      <c r="Z84" s="42">
        <f>+' (1) Cap Res.2009-2010'!Z84</f>
        <v>0</v>
      </c>
      <c r="AA84" s="42">
        <f>+' (1) Cap Res.2009-2010'!AA84</f>
        <v>0</v>
      </c>
      <c r="AB84" s="42">
        <f>+' (1) Cap Res.2009-2010'!AB84</f>
        <v>0</v>
      </c>
      <c r="AC84" s="42">
        <f>+' (1) Cap Res.2009-2010'!AC84</f>
        <v>0</v>
      </c>
      <c r="AD84" s="42">
        <f>+' (1) Cap Res.2009-2010'!AD84</f>
        <v>0</v>
      </c>
      <c r="AE84" s="42">
        <f>+' (1) Cap Res.2009-2010'!AE84</f>
        <v>0</v>
      </c>
      <c r="AF84" s="42">
        <f>+' (1) Cap Res.2009-2010'!AF84</f>
        <v>0</v>
      </c>
      <c r="AG84" s="42">
        <f>+' (1) Cap Res.2009-2010'!AG84</f>
        <v>0</v>
      </c>
      <c r="AH84" s="42">
        <f>+' (1) Cap Res.2009-2010'!AH84</f>
        <v>0</v>
      </c>
      <c r="AI84" s="42">
        <f>+' (1) Cap Res.2009-2010'!AI84</f>
        <v>0</v>
      </c>
      <c r="AJ84" s="42">
        <f>+' (1) Cap Res.2009-2010'!AJ84</f>
        <v>0</v>
      </c>
      <c r="AK84" s="42">
        <f>+' (1) Cap Res.2009-2010'!AK84</f>
        <v>0</v>
      </c>
      <c r="AL84" s="42">
        <f>+' (1) Cap Res.2009-2010'!AL84</f>
        <v>0</v>
      </c>
      <c r="AM84" s="42">
        <f>+' (1) Cap Res.2009-2010'!AM84</f>
        <v>0</v>
      </c>
      <c r="AN84" s="42">
        <f>+' (1) Cap Res.2009-2010'!AN84</f>
        <v>0</v>
      </c>
      <c r="AO84" s="42">
        <f>+' (1) Cap Res.2009-2010'!AO84</f>
        <v>0</v>
      </c>
      <c r="AP84" s="42">
        <f>+' (1) Cap Res.2009-2010'!AP84</f>
        <v>0</v>
      </c>
      <c r="AQ84" s="42">
        <f>+' (1) Cap Res.2009-2010'!AQ84</f>
        <v>0</v>
      </c>
      <c r="AR84" s="42">
        <f>+' (1) Cap Res.2009-2010'!AR84</f>
        <v>0</v>
      </c>
      <c r="AS84" s="42">
        <f>+' (1) Cap Res.2009-2010'!AS84</f>
        <v>0</v>
      </c>
      <c r="AT84" s="42">
        <f>+' (1) Cap Res.2009-2010'!AT84</f>
        <v>0</v>
      </c>
      <c r="AU84" s="42">
        <f>+' (1) Cap Res.2009-2010'!AU84</f>
        <v>0</v>
      </c>
      <c r="AV84" s="42"/>
      <c r="AW84" s="42"/>
      <c r="AX84" s="42"/>
      <c r="AY84" s="42"/>
      <c r="AZ84" s="42"/>
      <c r="BA84" s="42"/>
      <c r="BB84" s="42"/>
    </row>
    <row r="85" spans="1:54" ht="13.5" hidden="1">
      <c r="A85" s="39">
        <f>+' (1) Cap Res.2009-2010'!BF85</f>
        <v>37447</v>
      </c>
      <c r="B85" s="42">
        <f>+' (1) Cap Res.2009-2010'!B85</f>
        <v>0</v>
      </c>
      <c r="C85" s="42">
        <f>+' (1) Cap Res.2009-2010'!C85</f>
        <v>0</v>
      </c>
      <c r="D85" s="42">
        <f>+' (1) Cap Res.2009-2010'!D85</f>
        <v>0</v>
      </c>
      <c r="E85" s="42">
        <f>+' (1) Cap Res.2009-2010'!E85</f>
        <v>0</v>
      </c>
      <c r="F85" s="42">
        <f>+' (1) Cap Res.2009-2010'!F85</f>
        <v>0</v>
      </c>
      <c r="G85" s="42">
        <f>+' (1) Cap Res.2009-2010'!G85</f>
        <v>0</v>
      </c>
      <c r="H85" s="42">
        <f>+' (1) Cap Res.2009-2010'!H85</f>
        <v>0</v>
      </c>
      <c r="I85" s="42">
        <f>+' (1) Cap Res.2009-2010'!I85</f>
        <v>0</v>
      </c>
      <c r="J85" s="42">
        <f>+' (1) Cap Res.2009-2010'!J85</f>
        <v>0</v>
      </c>
      <c r="K85" s="42">
        <f>+' (1) Cap Res.2009-2010'!K85</f>
        <v>0</v>
      </c>
      <c r="L85" s="42">
        <f>+' (1) Cap Res.2009-2010'!L85</f>
        <v>0</v>
      </c>
      <c r="M85" s="42">
        <f>+' (1) Cap Res.2009-2010'!M85</f>
        <v>0</v>
      </c>
      <c r="N85" s="42">
        <f>+' (1) Cap Res.2009-2010'!N85</f>
        <v>0</v>
      </c>
      <c r="O85" s="42">
        <f>+' (1) Cap Res.2009-2010'!O85</f>
        <v>0</v>
      </c>
      <c r="P85" s="42">
        <f>+' (1) Cap Res.2009-2010'!P85</f>
        <v>0</v>
      </c>
      <c r="Q85" s="42">
        <f>+' (1) Cap Res.2009-2010'!Q85</f>
        <v>0</v>
      </c>
      <c r="R85" s="42">
        <f>+' (1) Cap Res.2009-2010'!R85</f>
        <v>0</v>
      </c>
      <c r="S85" s="42">
        <f>+' (1) Cap Res.2009-2010'!S85</f>
        <v>0</v>
      </c>
      <c r="T85" s="42">
        <f>+' (1) Cap Res.2009-2010'!T85</f>
        <v>0</v>
      </c>
      <c r="U85" s="42">
        <f>+' (1) Cap Res.2009-2010'!U85</f>
        <v>0</v>
      </c>
      <c r="V85" s="42">
        <f>+' (1) Cap Res.2009-2010'!V85</f>
        <v>0</v>
      </c>
      <c r="W85" s="42">
        <f>+' (1) Cap Res.2009-2010'!W85</f>
        <v>0</v>
      </c>
      <c r="X85" s="42">
        <f>+' (1) Cap Res.2009-2010'!X85</f>
        <v>0</v>
      </c>
      <c r="Y85" s="42">
        <f>+' (1) Cap Res.2009-2010'!Y85</f>
        <v>0</v>
      </c>
      <c r="Z85" s="42">
        <f>+' (1) Cap Res.2009-2010'!Z85</f>
        <v>0</v>
      </c>
      <c r="AA85" s="42">
        <f>+' (1) Cap Res.2009-2010'!AA85</f>
        <v>0</v>
      </c>
      <c r="AB85" s="42">
        <f>+' (1) Cap Res.2009-2010'!AB85</f>
        <v>0</v>
      </c>
      <c r="AC85" s="42">
        <f>+' (1) Cap Res.2009-2010'!AC85</f>
        <v>0</v>
      </c>
      <c r="AD85" s="42">
        <f>+' (1) Cap Res.2009-2010'!AD85</f>
        <v>0</v>
      </c>
      <c r="AE85" s="42">
        <f>+' (1) Cap Res.2009-2010'!AE85</f>
        <v>0</v>
      </c>
      <c r="AF85" s="42">
        <f>+' (1) Cap Res.2009-2010'!AF85</f>
        <v>0</v>
      </c>
      <c r="AG85" s="42">
        <f>+' (1) Cap Res.2009-2010'!AG85</f>
        <v>0</v>
      </c>
      <c r="AH85" s="42">
        <f>+' (1) Cap Res.2009-2010'!AH85</f>
        <v>0</v>
      </c>
      <c r="AI85" s="42">
        <f>+' (1) Cap Res.2009-2010'!AI85</f>
        <v>0</v>
      </c>
      <c r="AJ85" s="42">
        <f>+' (1) Cap Res.2009-2010'!AJ85</f>
        <v>0</v>
      </c>
      <c r="AK85" s="42">
        <f>+' (1) Cap Res.2009-2010'!AK85</f>
        <v>0</v>
      </c>
      <c r="AL85" s="42">
        <f>+' (1) Cap Res.2009-2010'!AL85</f>
        <v>0</v>
      </c>
      <c r="AM85" s="42">
        <f>+' (1) Cap Res.2009-2010'!AM85</f>
        <v>0</v>
      </c>
      <c r="AN85" s="42">
        <f>+' (1) Cap Res.2009-2010'!AN85</f>
        <v>0</v>
      </c>
      <c r="AO85" s="42">
        <f>+' (1) Cap Res.2009-2010'!AO85</f>
        <v>0</v>
      </c>
      <c r="AP85" s="42">
        <f>+' (1) Cap Res.2009-2010'!AP85</f>
        <v>0</v>
      </c>
      <c r="AQ85" s="42">
        <f>+' (1) Cap Res.2009-2010'!AQ85</f>
        <v>0</v>
      </c>
      <c r="AR85" s="42">
        <f>+' (1) Cap Res.2009-2010'!AR85</f>
        <v>0</v>
      </c>
      <c r="AS85" s="42">
        <f>+' (1) Cap Res.2009-2010'!AS85</f>
        <v>0</v>
      </c>
      <c r="AT85" s="42">
        <f>+' (1) Cap Res.2009-2010'!AT85</f>
        <v>0</v>
      </c>
      <c r="AU85" s="42">
        <f>+' (1) Cap Res.2009-2010'!AU85</f>
        <v>0</v>
      </c>
      <c r="AV85" s="42"/>
      <c r="AW85" s="42"/>
      <c r="AX85" s="42"/>
      <c r="AY85" s="42"/>
      <c r="AZ85" s="42"/>
      <c r="BA85" s="42"/>
      <c r="BB85" s="42"/>
    </row>
    <row r="86" spans="1:54" ht="13.5" hidden="1">
      <c r="A86" s="39">
        <f>+' (1) Cap Res.2009-2010'!BF86</f>
        <v>37449</v>
      </c>
      <c r="B86" s="42">
        <f>+' (1) Cap Res.2009-2010'!B86</f>
        <v>0</v>
      </c>
      <c r="C86" s="42">
        <f>+' (1) Cap Res.2009-2010'!C86</f>
        <v>0</v>
      </c>
      <c r="D86" s="42">
        <f>+' (1) Cap Res.2009-2010'!D86</f>
        <v>0</v>
      </c>
      <c r="E86" s="42">
        <f>+' (1) Cap Res.2009-2010'!E86</f>
        <v>-25650</v>
      </c>
      <c r="F86" s="42">
        <f>+' (1) Cap Res.2009-2010'!F86</f>
        <v>0</v>
      </c>
      <c r="G86" s="42">
        <f>+' (1) Cap Res.2009-2010'!G86</f>
        <v>0</v>
      </c>
      <c r="H86" s="42">
        <f>+' (1) Cap Res.2009-2010'!H86</f>
        <v>0</v>
      </c>
      <c r="I86" s="42">
        <f>+' (1) Cap Res.2009-2010'!I86</f>
        <v>0</v>
      </c>
      <c r="J86" s="42">
        <f>+' (1) Cap Res.2009-2010'!J86</f>
        <v>0</v>
      </c>
      <c r="K86" s="42">
        <f>+' (1) Cap Res.2009-2010'!K86</f>
        <v>0</v>
      </c>
      <c r="L86" s="42">
        <f>+' (1) Cap Res.2009-2010'!L86</f>
        <v>0</v>
      </c>
      <c r="M86" s="42">
        <f>+' (1) Cap Res.2009-2010'!M86</f>
        <v>0</v>
      </c>
      <c r="N86" s="42">
        <f>+' (1) Cap Res.2009-2010'!N86</f>
        <v>0</v>
      </c>
      <c r="O86" s="42">
        <f>+' (1) Cap Res.2009-2010'!O86</f>
        <v>0</v>
      </c>
      <c r="P86" s="42">
        <f>+' (1) Cap Res.2009-2010'!P86</f>
        <v>0</v>
      </c>
      <c r="Q86" s="42">
        <f>+' (1) Cap Res.2009-2010'!Q86</f>
        <v>0</v>
      </c>
      <c r="R86" s="42">
        <f>+' (1) Cap Res.2009-2010'!R86</f>
        <v>0</v>
      </c>
      <c r="S86" s="42">
        <f>+' (1) Cap Res.2009-2010'!S86</f>
        <v>0</v>
      </c>
      <c r="T86" s="42">
        <f>+' (1) Cap Res.2009-2010'!T86</f>
        <v>0</v>
      </c>
      <c r="U86" s="42">
        <f>+' (1) Cap Res.2009-2010'!U86</f>
        <v>0</v>
      </c>
      <c r="V86" s="42">
        <f>+' (1) Cap Res.2009-2010'!V86</f>
        <v>0</v>
      </c>
      <c r="W86" s="42">
        <f>+' (1) Cap Res.2009-2010'!W86</f>
        <v>0</v>
      </c>
      <c r="X86" s="42">
        <f>+' (1) Cap Res.2009-2010'!X86</f>
        <v>0</v>
      </c>
      <c r="Y86" s="42">
        <f>+' (1) Cap Res.2009-2010'!Y86</f>
        <v>0</v>
      </c>
      <c r="Z86" s="42">
        <f>+' (1) Cap Res.2009-2010'!Z86</f>
        <v>0</v>
      </c>
      <c r="AA86" s="42">
        <f>+' (1) Cap Res.2009-2010'!AA86</f>
        <v>0</v>
      </c>
      <c r="AB86" s="42">
        <f>+' (1) Cap Res.2009-2010'!AB86</f>
        <v>0</v>
      </c>
      <c r="AC86" s="42">
        <f>+' (1) Cap Res.2009-2010'!AC86</f>
        <v>0</v>
      </c>
      <c r="AD86" s="42">
        <f>+' (1) Cap Res.2009-2010'!AD86</f>
        <v>0</v>
      </c>
      <c r="AE86" s="42">
        <f>+' (1) Cap Res.2009-2010'!AE86</f>
        <v>0</v>
      </c>
      <c r="AF86" s="42">
        <f>+' (1) Cap Res.2009-2010'!AF86</f>
        <v>0</v>
      </c>
      <c r="AG86" s="42">
        <f>+' (1) Cap Res.2009-2010'!AG86</f>
        <v>0</v>
      </c>
      <c r="AH86" s="42">
        <f>+' (1) Cap Res.2009-2010'!AH86</f>
        <v>0</v>
      </c>
      <c r="AI86" s="42">
        <f>+' (1) Cap Res.2009-2010'!AI86</f>
        <v>0</v>
      </c>
      <c r="AJ86" s="42">
        <f>+' (1) Cap Res.2009-2010'!AJ86</f>
        <v>0</v>
      </c>
      <c r="AK86" s="42">
        <f>+' (1) Cap Res.2009-2010'!AK86</f>
        <v>0</v>
      </c>
      <c r="AL86" s="42">
        <f>+' (1) Cap Res.2009-2010'!AL86</f>
        <v>0</v>
      </c>
      <c r="AM86" s="42">
        <f>+' (1) Cap Res.2009-2010'!AM86</f>
        <v>0</v>
      </c>
      <c r="AN86" s="42">
        <f>+' (1) Cap Res.2009-2010'!AN86</f>
        <v>0</v>
      </c>
      <c r="AO86" s="42">
        <f>+' (1) Cap Res.2009-2010'!AO86</f>
        <v>0</v>
      </c>
      <c r="AP86" s="42">
        <f>+' (1) Cap Res.2009-2010'!AP86</f>
        <v>0</v>
      </c>
      <c r="AQ86" s="42">
        <f>+' (1) Cap Res.2009-2010'!AQ86</f>
        <v>0</v>
      </c>
      <c r="AR86" s="42">
        <f>+' (1) Cap Res.2009-2010'!AR86</f>
        <v>0</v>
      </c>
      <c r="AS86" s="42">
        <f>+' (1) Cap Res.2009-2010'!AS86</f>
        <v>0</v>
      </c>
      <c r="AT86" s="42">
        <f>+' (1) Cap Res.2009-2010'!AT86</f>
        <v>0</v>
      </c>
      <c r="AU86" s="42">
        <f>+' (1) Cap Res.2009-2010'!AU86</f>
        <v>0</v>
      </c>
      <c r="AV86" s="42"/>
      <c r="AW86" s="42"/>
      <c r="AX86" s="42"/>
      <c r="AY86" s="42"/>
      <c r="AZ86" s="42"/>
      <c r="BA86" s="42"/>
      <c r="BB86" s="42"/>
    </row>
    <row r="87" spans="1:54" ht="13.5" hidden="1">
      <c r="A87" s="39">
        <f>+' (1) Cap Res.2009-2010'!BF87</f>
        <v>37463</v>
      </c>
      <c r="B87" s="42">
        <f>+' (1) Cap Res.2009-2010'!B87</f>
        <v>0</v>
      </c>
      <c r="C87" s="42">
        <f>+' (1) Cap Res.2009-2010'!C87</f>
        <v>0</v>
      </c>
      <c r="D87" s="42">
        <f>+' (1) Cap Res.2009-2010'!D87</f>
        <v>0</v>
      </c>
      <c r="E87" s="42">
        <f>+' (1) Cap Res.2009-2010'!E87</f>
        <v>0</v>
      </c>
      <c r="F87" s="42">
        <f>+' (1) Cap Res.2009-2010'!F87</f>
        <v>0</v>
      </c>
      <c r="G87" s="42">
        <f>+' (1) Cap Res.2009-2010'!G87</f>
        <v>0</v>
      </c>
      <c r="H87" s="42">
        <f>+' (1) Cap Res.2009-2010'!H87</f>
        <v>0</v>
      </c>
      <c r="I87" s="42">
        <f>+' (1) Cap Res.2009-2010'!I87</f>
        <v>0</v>
      </c>
      <c r="J87" s="42">
        <f>+' (1) Cap Res.2009-2010'!J87</f>
        <v>-4074.5</v>
      </c>
      <c r="K87" s="42">
        <f>+' (1) Cap Res.2009-2010'!K87</f>
        <v>0</v>
      </c>
      <c r="L87" s="42">
        <f>+' (1) Cap Res.2009-2010'!L87</f>
        <v>0</v>
      </c>
      <c r="M87" s="42">
        <f>+' (1) Cap Res.2009-2010'!M87</f>
        <v>0</v>
      </c>
      <c r="N87" s="42">
        <f>+' (1) Cap Res.2009-2010'!N87</f>
        <v>0</v>
      </c>
      <c r="O87" s="42">
        <f>+' (1) Cap Res.2009-2010'!O87</f>
        <v>0</v>
      </c>
      <c r="P87" s="42">
        <f>+' (1) Cap Res.2009-2010'!P87</f>
        <v>0</v>
      </c>
      <c r="Q87" s="42">
        <f>+' (1) Cap Res.2009-2010'!Q87</f>
        <v>0</v>
      </c>
      <c r="R87" s="42">
        <f>+' (1) Cap Res.2009-2010'!R87</f>
        <v>0</v>
      </c>
      <c r="S87" s="42">
        <f>+' (1) Cap Res.2009-2010'!S87</f>
        <v>0</v>
      </c>
      <c r="T87" s="42">
        <f>+' (1) Cap Res.2009-2010'!T87</f>
        <v>0</v>
      </c>
      <c r="U87" s="42">
        <f>+' (1) Cap Res.2009-2010'!U87</f>
        <v>0</v>
      </c>
      <c r="V87" s="42">
        <f>+' (1) Cap Res.2009-2010'!V87</f>
        <v>0</v>
      </c>
      <c r="W87" s="42">
        <f>+' (1) Cap Res.2009-2010'!W87</f>
        <v>0</v>
      </c>
      <c r="X87" s="42">
        <f>+' (1) Cap Res.2009-2010'!X87</f>
        <v>0</v>
      </c>
      <c r="Y87" s="42">
        <f>+' (1) Cap Res.2009-2010'!Y87</f>
        <v>0</v>
      </c>
      <c r="Z87" s="42">
        <f>+' (1) Cap Res.2009-2010'!Z87</f>
        <v>0</v>
      </c>
      <c r="AA87" s="42">
        <f>+' (1) Cap Res.2009-2010'!AA87</f>
        <v>0</v>
      </c>
      <c r="AB87" s="42">
        <f>+' (1) Cap Res.2009-2010'!AB87</f>
        <v>0</v>
      </c>
      <c r="AC87" s="42">
        <f>+' (1) Cap Res.2009-2010'!AC87</f>
        <v>0</v>
      </c>
      <c r="AD87" s="42">
        <f>+' (1) Cap Res.2009-2010'!AD87</f>
        <v>0</v>
      </c>
      <c r="AE87" s="42">
        <f>+' (1) Cap Res.2009-2010'!AE87</f>
        <v>0</v>
      </c>
      <c r="AF87" s="42">
        <f>+' (1) Cap Res.2009-2010'!AF87</f>
        <v>0</v>
      </c>
      <c r="AG87" s="42">
        <f>+' (1) Cap Res.2009-2010'!AG87</f>
        <v>0</v>
      </c>
      <c r="AH87" s="42">
        <f>+' (1) Cap Res.2009-2010'!AH87</f>
        <v>0</v>
      </c>
      <c r="AI87" s="42">
        <f>+' (1) Cap Res.2009-2010'!AI87</f>
        <v>0</v>
      </c>
      <c r="AJ87" s="42">
        <f>+' (1) Cap Res.2009-2010'!AJ87</f>
        <v>0</v>
      </c>
      <c r="AK87" s="42">
        <f>+' (1) Cap Res.2009-2010'!AK87</f>
        <v>0</v>
      </c>
      <c r="AL87" s="42">
        <f>+' (1) Cap Res.2009-2010'!AL87</f>
        <v>0</v>
      </c>
      <c r="AM87" s="42">
        <f>+' (1) Cap Res.2009-2010'!AM87</f>
        <v>0</v>
      </c>
      <c r="AN87" s="42">
        <f>+' (1) Cap Res.2009-2010'!AN87</f>
        <v>0</v>
      </c>
      <c r="AO87" s="42">
        <f>+' (1) Cap Res.2009-2010'!AO87</f>
        <v>0</v>
      </c>
      <c r="AP87" s="42">
        <f>+' (1) Cap Res.2009-2010'!AP87</f>
        <v>0</v>
      </c>
      <c r="AQ87" s="42">
        <f>+' (1) Cap Res.2009-2010'!AQ87</f>
        <v>0</v>
      </c>
      <c r="AR87" s="42">
        <f>+' (1) Cap Res.2009-2010'!AR87</f>
        <v>0</v>
      </c>
      <c r="AS87" s="42">
        <f>+' (1) Cap Res.2009-2010'!AS87</f>
        <v>0</v>
      </c>
      <c r="AT87" s="42">
        <f>+' (1) Cap Res.2009-2010'!AT87</f>
        <v>0</v>
      </c>
      <c r="AU87" s="42">
        <f>+' (1) Cap Res.2009-2010'!AU87</f>
        <v>0</v>
      </c>
      <c r="AV87" s="42"/>
      <c r="AW87" s="42"/>
      <c r="AX87" s="42"/>
      <c r="AY87" s="42"/>
      <c r="AZ87" s="42"/>
      <c r="BA87" s="42"/>
      <c r="BB87" s="42"/>
    </row>
    <row r="88" spans="1:54" ht="13.5" hidden="1">
      <c r="A88" s="39">
        <f>+' (1) Cap Res.2009-2010'!BF88</f>
        <v>37467</v>
      </c>
      <c r="B88" s="42">
        <f>+' (1) Cap Res.2009-2010'!B88</f>
        <v>0</v>
      </c>
      <c r="C88" s="42">
        <f>+' (1) Cap Res.2009-2010'!C88</f>
        <v>0</v>
      </c>
      <c r="D88" s="42">
        <f>+' (1) Cap Res.2009-2010'!D88</f>
        <v>0</v>
      </c>
      <c r="E88" s="42">
        <f>+' (1) Cap Res.2009-2010'!E88</f>
        <v>0</v>
      </c>
      <c r="F88" s="42">
        <f>+' (1) Cap Res.2009-2010'!F88</f>
        <v>0</v>
      </c>
      <c r="G88" s="42">
        <f>+' (1) Cap Res.2009-2010'!G88</f>
        <v>0</v>
      </c>
      <c r="H88" s="42">
        <f>+' (1) Cap Res.2009-2010'!H88</f>
        <v>0</v>
      </c>
      <c r="I88" s="42">
        <f>+' (1) Cap Res.2009-2010'!I88</f>
        <v>0</v>
      </c>
      <c r="J88" s="42">
        <f>+' (1) Cap Res.2009-2010'!J88</f>
        <v>0</v>
      </c>
      <c r="K88" s="42">
        <f>+' (1) Cap Res.2009-2010'!K88</f>
        <v>0</v>
      </c>
      <c r="L88" s="42">
        <f>+' (1) Cap Res.2009-2010'!L88</f>
        <v>0</v>
      </c>
      <c r="M88" s="42">
        <f>+' (1) Cap Res.2009-2010'!M88</f>
        <v>0</v>
      </c>
      <c r="N88" s="42">
        <f>+' (1) Cap Res.2009-2010'!N88</f>
        <v>0</v>
      </c>
      <c r="O88" s="42">
        <f>+' (1) Cap Res.2009-2010'!O88</f>
        <v>0</v>
      </c>
      <c r="P88" s="42">
        <f>+' (1) Cap Res.2009-2010'!P88</f>
        <v>0</v>
      </c>
      <c r="Q88" s="42">
        <f>+' (1) Cap Res.2009-2010'!Q88</f>
        <v>0</v>
      </c>
      <c r="R88" s="42">
        <f>+' (1) Cap Res.2009-2010'!R88</f>
        <v>0</v>
      </c>
      <c r="S88" s="42">
        <f>+' (1) Cap Res.2009-2010'!S88</f>
        <v>0</v>
      </c>
      <c r="T88" s="42">
        <f>+' (1) Cap Res.2009-2010'!T88</f>
        <v>0</v>
      </c>
      <c r="U88" s="42">
        <f>+' (1) Cap Res.2009-2010'!U88</f>
        <v>0</v>
      </c>
      <c r="V88" s="42">
        <f>+' (1) Cap Res.2009-2010'!V88</f>
        <v>0</v>
      </c>
      <c r="W88" s="42">
        <f>+' (1) Cap Res.2009-2010'!W88</f>
        <v>0</v>
      </c>
      <c r="X88" s="42">
        <f>+' (1) Cap Res.2009-2010'!X88</f>
        <v>0</v>
      </c>
      <c r="Y88" s="42">
        <f>+' (1) Cap Res.2009-2010'!Y88</f>
        <v>0</v>
      </c>
      <c r="Z88" s="42">
        <f>+' (1) Cap Res.2009-2010'!Z88</f>
        <v>0</v>
      </c>
      <c r="AA88" s="42">
        <f>+' (1) Cap Res.2009-2010'!AA88</f>
        <v>0</v>
      </c>
      <c r="AB88" s="42">
        <f>+' (1) Cap Res.2009-2010'!AB88</f>
        <v>0</v>
      </c>
      <c r="AC88" s="42">
        <f>+' (1) Cap Res.2009-2010'!AC88</f>
        <v>0</v>
      </c>
      <c r="AD88" s="42">
        <f>+' (1) Cap Res.2009-2010'!AD88</f>
        <v>0</v>
      </c>
      <c r="AE88" s="42">
        <f>+' (1) Cap Res.2009-2010'!AE88</f>
        <v>0</v>
      </c>
      <c r="AF88" s="42">
        <f>+' (1) Cap Res.2009-2010'!AF88</f>
        <v>0</v>
      </c>
      <c r="AG88" s="42">
        <f>+' (1) Cap Res.2009-2010'!AG88</f>
        <v>0</v>
      </c>
      <c r="AH88" s="42">
        <f>+' (1) Cap Res.2009-2010'!AH88</f>
        <v>0</v>
      </c>
      <c r="AI88" s="42">
        <f>+' (1) Cap Res.2009-2010'!AI88</f>
        <v>0</v>
      </c>
      <c r="AJ88" s="42">
        <f>+' (1) Cap Res.2009-2010'!AJ88</f>
        <v>0</v>
      </c>
      <c r="AK88" s="42">
        <f>+' (1) Cap Res.2009-2010'!AK88</f>
        <v>0</v>
      </c>
      <c r="AL88" s="42">
        <f>+' (1) Cap Res.2009-2010'!AL88</f>
        <v>0</v>
      </c>
      <c r="AM88" s="42">
        <f>+' (1) Cap Res.2009-2010'!AM88</f>
        <v>0</v>
      </c>
      <c r="AN88" s="42">
        <f>+' (1) Cap Res.2009-2010'!AN88</f>
        <v>0</v>
      </c>
      <c r="AO88" s="42">
        <f>+' (1) Cap Res.2009-2010'!AO88</f>
        <v>0</v>
      </c>
      <c r="AP88" s="42">
        <f>+' (1) Cap Res.2009-2010'!AP88</f>
        <v>0</v>
      </c>
      <c r="AQ88" s="42">
        <f>+' (1) Cap Res.2009-2010'!AQ88</f>
        <v>0</v>
      </c>
      <c r="AR88" s="42">
        <f>+' (1) Cap Res.2009-2010'!AR88</f>
        <v>0</v>
      </c>
      <c r="AS88" s="42">
        <f>+' (1) Cap Res.2009-2010'!AS88</f>
        <v>0</v>
      </c>
      <c r="AT88" s="42">
        <f>+' (1) Cap Res.2009-2010'!AT88</f>
        <v>0</v>
      </c>
      <c r="AU88" s="42">
        <f>+' (1) Cap Res.2009-2010'!AU88</f>
        <v>0</v>
      </c>
      <c r="AV88" s="42"/>
      <c r="AW88" s="42"/>
      <c r="AX88" s="42"/>
      <c r="AY88" s="42"/>
      <c r="AZ88" s="42"/>
      <c r="BA88" s="42"/>
      <c r="BB88" s="42"/>
    </row>
    <row r="89" spans="1:54" ht="13.5" hidden="1">
      <c r="A89" s="39">
        <f>+' (1) Cap Res.2009-2010'!BF89</f>
        <v>37470</v>
      </c>
      <c r="B89" s="42">
        <f>+' (1) Cap Res.2009-2010'!B89</f>
        <v>0</v>
      </c>
      <c r="C89" s="42">
        <f>+' (1) Cap Res.2009-2010'!C89</f>
        <v>0</v>
      </c>
      <c r="D89" s="42">
        <f>+' (1) Cap Res.2009-2010'!D89</f>
        <v>0</v>
      </c>
      <c r="E89" s="42">
        <f>+' (1) Cap Res.2009-2010'!E89</f>
        <v>0</v>
      </c>
      <c r="F89" s="42">
        <f>+' (1) Cap Res.2009-2010'!F89</f>
        <v>0</v>
      </c>
      <c r="G89" s="42">
        <f>+' (1) Cap Res.2009-2010'!G89</f>
        <v>0</v>
      </c>
      <c r="H89" s="42">
        <f>+' (1) Cap Res.2009-2010'!H89</f>
        <v>0</v>
      </c>
      <c r="I89" s="42">
        <f>+' (1) Cap Res.2009-2010'!I89</f>
        <v>0</v>
      </c>
      <c r="J89" s="42">
        <f>+' (1) Cap Res.2009-2010'!J89</f>
        <v>0</v>
      </c>
      <c r="K89" s="42">
        <f>+' (1) Cap Res.2009-2010'!K89</f>
        <v>0</v>
      </c>
      <c r="L89" s="42">
        <f>+' (1) Cap Res.2009-2010'!L89</f>
        <v>0</v>
      </c>
      <c r="M89" s="42">
        <f>+' (1) Cap Res.2009-2010'!M89</f>
        <v>0</v>
      </c>
      <c r="N89" s="42">
        <f>+' (1) Cap Res.2009-2010'!N89</f>
        <v>0</v>
      </c>
      <c r="O89" s="42">
        <f>+' (1) Cap Res.2009-2010'!O89</f>
        <v>0</v>
      </c>
      <c r="P89" s="42">
        <f>+' (1) Cap Res.2009-2010'!P89</f>
        <v>0</v>
      </c>
      <c r="Q89" s="42">
        <f>+' (1) Cap Res.2009-2010'!Q89</f>
        <v>0</v>
      </c>
      <c r="R89" s="42">
        <f>+' (1) Cap Res.2009-2010'!R89</f>
        <v>0</v>
      </c>
      <c r="S89" s="42">
        <f>+' (1) Cap Res.2009-2010'!S89</f>
        <v>0</v>
      </c>
      <c r="T89" s="42">
        <f>+' (1) Cap Res.2009-2010'!T89</f>
        <v>0</v>
      </c>
      <c r="U89" s="42">
        <f>+' (1) Cap Res.2009-2010'!U89</f>
        <v>0</v>
      </c>
      <c r="V89" s="42">
        <f>+' (1) Cap Res.2009-2010'!V89</f>
        <v>0</v>
      </c>
      <c r="W89" s="42">
        <f>+' (1) Cap Res.2009-2010'!W89</f>
        <v>0</v>
      </c>
      <c r="X89" s="42">
        <f>+' (1) Cap Res.2009-2010'!X89</f>
        <v>0</v>
      </c>
      <c r="Y89" s="42">
        <f>+' (1) Cap Res.2009-2010'!Y89</f>
        <v>0</v>
      </c>
      <c r="Z89" s="42">
        <f>+' (1) Cap Res.2009-2010'!Z89</f>
        <v>0</v>
      </c>
      <c r="AA89" s="42">
        <f>+' (1) Cap Res.2009-2010'!AA89</f>
        <v>0</v>
      </c>
      <c r="AB89" s="42">
        <f>+' (1) Cap Res.2009-2010'!AB89</f>
        <v>0</v>
      </c>
      <c r="AC89" s="42">
        <f>+' (1) Cap Res.2009-2010'!AC89</f>
        <v>0</v>
      </c>
      <c r="AD89" s="42">
        <f>+' (1) Cap Res.2009-2010'!AD89</f>
        <v>0</v>
      </c>
      <c r="AE89" s="42">
        <f>+' (1) Cap Res.2009-2010'!AE89</f>
        <v>0</v>
      </c>
      <c r="AF89" s="42">
        <f>+' (1) Cap Res.2009-2010'!AF89</f>
        <v>0</v>
      </c>
      <c r="AG89" s="42">
        <f>+' (1) Cap Res.2009-2010'!AG89</f>
        <v>0</v>
      </c>
      <c r="AH89" s="42">
        <f>+' (1) Cap Res.2009-2010'!AH89</f>
        <v>0</v>
      </c>
      <c r="AI89" s="42">
        <f>+' (1) Cap Res.2009-2010'!AI89</f>
        <v>0</v>
      </c>
      <c r="AJ89" s="42">
        <f>+' (1) Cap Res.2009-2010'!AJ89</f>
        <v>0</v>
      </c>
      <c r="AK89" s="42">
        <f>+' (1) Cap Res.2009-2010'!AK89</f>
        <v>0</v>
      </c>
      <c r="AL89" s="42">
        <f>+' (1) Cap Res.2009-2010'!AL89</f>
        <v>0</v>
      </c>
      <c r="AM89" s="42">
        <f>+' (1) Cap Res.2009-2010'!AM89</f>
        <v>0</v>
      </c>
      <c r="AN89" s="42">
        <f>+' (1) Cap Res.2009-2010'!AN89</f>
        <v>0</v>
      </c>
      <c r="AO89" s="42">
        <f>+' (1) Cap Res.2009-2010'!AO89</f>
        <v>0</v>
      </c>
      <c r="AP89" s="42">
        <f>+' (1) Cap Res.2009-2010'!AP89</f>
        <v>0</v>
      </c>
      <c r="AQ89" s="42">
        <f>+' (1) Cap Res.2009-2010'!AQ89</f>
        <v>0</v>
      </c>
      <c r="AR89" s="42">
        <f>+' (1) Cap Res.2009-2010'!AR89</f>
        <v>0</v>
      </c>
      <c r="AS89" s="42">
        <f>+' (1) Cap Res.2009-2010'!AS89</f>
        <v>0</v>
      </c>
      <c r="AT89" s="42">
        <f>+' (1) Cap Res.2009-2010'!AT89</f>
        <v>0</v>
      </c>
      <c r="AU89" s="42">
        <f>+' (1) Cap Res.2009-2010'!AU89</f>
        <v>0</v>
      </c>
      <c r="AV89" s="42"/>
      <c r="AW89" s="42"/>
      <c r="AX89" s="42"/>
      <c r="AY89" s="42"/>
      <c r="AZ89" s="42"/>
      <c r="BA89" s="42"/>
      <c r="BB89" s="42"/>
    </row>
    <row r="90" spans="1:54" ht="13.5" hidden="1">
      <c r="A90" s="39">
        <f>+' (1) Cap Res.2009-2010'!BF90</f>
        <v>37470</v>
      </c>
      <c r="B90" s="42">
        <f>+' (1) Cap Res.2009-2010'!B90</f>
        <v>0</v>
      </c>
      <c r="C90" s="42">
        <f>+' (1) Cap Res.2009-2010'!C90</f>
        <v>0</v>
      </c>
      <c r="D90" s="42">
        <f>+' (1) Cap Res.2009-2010'!D90</f>
        <v>0</v>
      </c>
      <c r="E90" s="42">
        <f>+' (1) Cap Res.2009-2010'!E90</f>
        <v>0</v>
      </c>
      <c r="F90" s="42">
        <f>+' (1) Cap Res.2009-2010'!F90</f>
        <v>0</v>
      </c>
      <c r="G90" s="42">
        <f>+' (1) Cap Res.2009-2010'!G90</f>
        <v>0</v>
      </c>
      <c r="H90" s="42">
        <f>+' (1) Cap Res.2009-2010'!H90</f>
        <v>0</v>
      </c>
      <c r="I90" s="42">
        <f>+' (1) Cap Res.2009-2010'!I90</f>
        <v>0</v>
      </c>
      <c r="J90" s="42">
        <f>+' (1) Cap Res.2009-2010'!J90</f>
        <v>0</v>
      </c>
      <c r="K90" s="42">
        <f>+' (1) Cap Res.2009-2010'!K90</f>
        <v>0</v>
      </c>
      <c r="L90" s="42">
        <f>+' (1) Cap Res.2009-2010'!L90</f>
        <v>0</v>
      </c>
      <c r="M90" s="42">
        <f>+' (1) Cap Res.2009-2010'!M90</f>
        <v>0</v>
      </c>
      <c r="N90" s="42">
        <f>+' (1) Cap Res.2009-2010'!N90</f>
        <v>0</v>
      </c>
      <c r="O90" s="42">
        <f>+' (1) Cap Res.2009-2010'!O90</f>
        <v>0</v>
      </c>
      <c r="P90" s="42">
        <f>+' (1) Cap Res.2009-2010'!P90</f>
        <v>0</v>
      </c>
      <c r="Q90" s="42">
        <f>+' (1) Cap Res.2009-2010'!Q90</f>
        <v>0</v>
      </c>
      <c r="R90" s="42">
        <f>+' (1) Cap Res.2009-2010'!R90</f>
        <v>0</v>
      </c>
      <c r="S90" s="42">
        <f>+' (1) Cap Res.2009-2010'!S90</f>
        <v>0</v>
      </c>
      <c r="T90" s="42">
        <f>+' (1) Cap Res.2009-2010'!T90</f>
        <v>0</v>
      </c>
      <c r="U90" s="42">
        <f>+' (1) Cap Res.2009-2010'!U90</f>
        <v>0</v>
      </c>
      <c r="V90" s="42">
        <f>+' (1) Cap Res.2009-2010'!V90</f>
        <v>0</v>
      </c>
      <c r="W90" s="42">
        <f>+' (1) Cap Res.2009-2010'!W90</f>
        <v>0</v>
      </c>
      <c r="X90" s="42">
        <f>+' (1) Cap Res.2009-2010'!X90</f>
        <v>0</v>
      </c>
      <c r="Y90" s="42">
        <f>+' (1) Cap Res.2009-2010'!Y90</f>
        <v>0</v>
      </c>
      <c r="Z90" s="42">
        <f>+' (1) Cap Res.2009-2010'!Z90</f>
        <v>0</v>
      </c>
      <c r="AA90" s="42">
        <f>+' (1) Cap Res.2009-2010'!AA90</f>
        <v>0</v>
      </c>
      <c r="AB90" s="42">
        <f>+' (1) Cap Res.2009-2010'!AB90</f>
        <v>0</v>
      </c>
      <c r="AC90" s="42">
        <f>+' (1) Cap Res.2009-2010'!AC90</f>
        <v>0</v>
      </c>
      <c r="AD90" s="42">
        <f>+' (1) Cap Res.2009-2010'!AD90</f>
        <v>0</v>
      </c>
      <c r="AE90" s="42">
        <f>+' (1) Cap Res.2009-2010'!AE90</f>
        <v>0</v>
      </c>
      <c r="AF90" s="42">
        <f>+' (1) Cap Res.2009-2010'!AF90</f>
        <v>0</v>
      </c>
      <c r="AG90" s="42">
        <f>+' (1) Cap Res.2009-2010'!AG90</f>
        <v>0</v>
      </c>
      <c r="AH90" s="42">
        <f>+' (1) Cap Res.2009-2010'!AH90</f>
        <v>0</v>
      </c>
      <c r="AI90" s="42">
        <f>+' (1) Cap Res.2009-2010'!AI90</f>
        <v>0</v>
      </c>
      <c r="AJ90" s="42">
        <f>+' (1) Cap Res.2009-2010'!AJ90</f>
        <v>0</v>
      </c>
      <c r="AK90" s="42">
        <f>+' (1) Cap Res.2009-2010'!AK90</f>
        <v>0</v>
      </c>
      <c r="AL90" s="42">
        <f>+' (1) Cap Res.2009-2010'!AL90</f>
        <v>0</v>
      </c>
      <c r="AM90" s="42">
        <f>+' (1) Cap Res.2009-2010'!AM90</f>
        <v>0</v>
      </c>
      <c r="AN90" s="42">
        <f>+' (1) Cap Res.2009-2010'!AN90</f>
        <v>0</v>
      </c>
      <c r="AO90" s="42">
        <f>+' (1) Cap Res.2009-2010'!AO90</f>
        <v>0</v>
      </c>
      <c r="AP90" s="42">
        <f>+' (1) Cap Res.2009-2010'!AP90</f>
        <v>0</v>
      </c>
      <c r="AQ90" s="42">
        <f>+' (1) Cap Res.2009-2010'!AQ90</f>
        <v>0</v>
      </c>
      <c r="AR90" s="42">
        <f>+' (1) Cap Res.2009-2010'!AR90</f>
        <v>0</v>
      </c>
      <c r="AS90" s="42">
        <f>+' (1) Cap Res.2009-2010'!AS90</f>
        <v>0</v>
      </c>
      <c r="AT90" s="42">
        <f>+' (1) Cap Res.2009-2010'!AT90</f>
        <v>0</v>
      </c>
      <c r="AU90" s="42">
        <f>+' (1) Cap Res.2009-2010'!AU90</f>
        <v>0</v>
      </c>
      <c r="AV90" s="42"/>
      <c r="AW90" s="42"/>
      <c r="AX90" s="42"/>
      <c r="AY90" s="42"/>
      <c r="AZ90" s="42"/>
      <c r="BA90" s="42"/>
      <c r="BB90" s="42"/>
    </row>
    <row r="91" spans="1:54" ht="13.5" hidden="1">
      <c r="A91" s="39">
        <f>+' (1) Cap Res.2009-2010'!BF91</f>
        <v>37475</v>
      </c>
      <c r="B91" s="42">
        <f>+' (1) Cap Res.2009-2010'!B91</f>
        <v>0</v>
      </c>
      <c r="C91" s="42">
        <f>+' (1) Cap Res.2009-2010'!C91</f>
        <v>0</v>
      </c>
      <c r="D91" s="42">
        <f>+' (1) Cap Res.2009-2010'!D91</f>
        <v>0</v>
      </c>
      <c r="E91" s="42">
        <f>+' (1) Cap Res.2009-2010'!E91</f>
        <v>0</v>
      </c>
      <c r="F91" s="42">
        <f>+' (1) Cap Res.2009-2010'!F91</f>
        <v>0</v>
      </c>
      <c r="G91" s="42">
        <f>+' (1) Cap Res.2009-2010'!G91</f>
        <v>0</v>
      </c>
      <c r="H91" s="42">
        <f>+' (1) Cap Res.2009-2010'!H91</f>
        <v>0</v>
      </c>
      <c r="I91" s="42">
        <f>+' (1) Cap Res.2009-2010'!I91</f>
        <v>-26759.7</v>
      </c>
      <c r="J91" s="42">
        <f>+' (1) Cap Res.2009-2010'!J91</f>
        <v>0</v>
      </c>
      <c r="K91" s="42">
        <f>+' (1) Cap Res.2009-2010'!K91</f>
        <v>0</v>
      </c>
      <c r="L91" s="42">
        <f>+' (1) Cap Res.2009-2010'!L91</f>
        <v>0</v>
      </c>
      <c r="M91" s="42">
        <f>+' (1) Cap Res.2009-2010'!M91</f>
        <v>0</v>
      </c>
      <c r="N91" s="42">
        <f>+' (1) Cap Res.2009-2010'!N91</f>
        <v>0</v>
      </c>
      <c r="O91" s="42">
        <f>+' (1) Cap Res.2009-2010'!O91</f>
        <v>0</v>
      </c>
      <c r="P91" s="42">
        <f>+' (1) Cap Res.2009-2010'!P91</f>
        <v>0</v>
      </c>
      <c r="Q91" s="42">
        <f>+' (1) Cap Res.2009-2010'!Q91</f>
        <v>0</v>
      </c>
      <c r="R91" s="42">
        <f>+' (1) Cap Res.2009-2010'!R91</f>
        <v>0</v>
      </c>
      <c r="S91" s="42">
        <f>+' (1) Cap Res.2009-2010'!S91</f>
        <v>0</v>
      </c>
      <c r="T91" s="42">
        <f>+' (1) Cap Res.2009-2010'!T91</f>
        <v>0</v>
      </c>
      <c r="U91" s="42">
        <f>+' (1) Cap Res.2009-2010'!U91</f>
        <v>0</v>
      </c>
      <c r="V91" s="42">
        <f>+' (1) Cap Res.2009-2010'!V91</f>
        <v>0</v>
      </c>
      <c r="W91" s="42">
        <f>+' (1) Cap Res.2009-2010'!W91</f>
        <v>0</v>
      </c>
      <c r="X91" s="42">
        <f>+' (1) Cap Res.2009-2010'!X91</f>
        <v>0</v>
      </c>
      <c r="Y91" s="42">
        <f>+' (1) Cap Res.2009-2010'!Y91</f>
        <v>0</v>
      </c>
      <c r="Z91" s="42">
        <f>+' (1) Cap Res.2009-2010'!Z91</f>
        <v>0</v>
      </c>
      <c r="AA91" s="42">
        <f>+' (1) Cap Res.2009-2010'!AA91</f>
        <v>0</v>
      </c>
      <c r="AB91" s="42">
        <f>+' (1) Cap Res.2009-2010'!AB91</f>
        <v>0</v>
      </c>
      <c r="AC91" s="42">
        <f>+' (1) Cap Res.2009-2010'!AC91</f>
        <v>0</v>
      </c>
      <c r="AD91" s="42">
        <f>+' (1) Cap Res.2009-2010'!AD91</f>
        <v>0</v>
      </c>
      <c r="AE91" s="42">
        <f>+' (1) Cap Res.2009-2010'!AE91</f>
        <v>0</v>
      </c>
      <c r="AF91" s="42">
        <f>+' (1) Cap Res.2009-2010'!AF91</f>
        <v>0</v>
      </c>
      <c r="AG91" s="42">
        <f>+' (1) Cap Res.2009-2010'!AG91</f>
        <v>0</v>
      </c>
      <c r="AH91" s="42">
        <f>+' (1) Cap Res.2009-2010'!AH91</f>
        <v>0</v>
      </c>
      <c r="AI91" s="42">
        <f>+' (1) Cap Res.2009-2010'!AI91</f>
        <v>0</v>
      </c>
      <c r="AJ91" s="42">
        <f>+' (1) Cap Res.2009-2010'!AJ91</f>
        <v>0</v>
      </c>
      <c r="AK91" s="42">
        <f>+' (1) Cap Res.2009-2010'!AK91</f>
        <v>0</v>
      </c>
      <c r="AL91" s="42">
        <f>+' (1) Cap Res.2009-2010'!AL91</f>
        <v>0</v>
      </c>
      <c r="AM91" s="42">
        <f>+' (1) Cap Res.2009-2010'!AM91</f>
        <v>0</v>
      </c>
      <c r="AN91" s="42">
        <f>+' (1) Cap Res.2009-2010'!AN91</f>
        <v>0</v>
      </c>
      <c r="AO91" s="42">
        <f>+' (1) Cap Res.2009-2010'!AO91</f>
        <v>0</v>
      </c>
      <c r="AP91" s="42">
        <f>+' (1) Cap Res.2009-2010'!AP91</f>
        <v>0</v>
      </c>
      <c r="AQ91" s="42">
        <f>+' (1) Cap Res.2009-2010'!AQ91</f>
        <v>0</v>
      </c>
      <c r="AR91" s="42">
        <f>+' (1) Cap Res.2009-2010'!AR91</f>
        <v>0</v>
      </c>
      <c r="AS91" s="42">
        <f>+' (1) Cap Res.2009-2010'!AS91</f>
        <v>0</v>
      </c>
      <c r="AT91" s="42">
        <f>+' (1) Cap Res.2009-2010'!AT91</f>
        <v>0</v>
      </c>
      <c r="AU91" s="42">
        <f>+' (1) Cap Res.2009-2010'!AU91</f>
        <v>0</v>
      </c>
      <c r="AV91" s="42"/>
      <c r="AW91" s="42"/>
      <c r="AX91" s="42"/>
      <c r="AY91" s="42"/>
      <c r="AZ91" s="42"/>
      <c r="BA91" s="42"/>
      <c r="BB91" s="42"/>
    </row>
    <row r="92" spans="1:54" ht="13.5" hidden="1">
      <c r="A92" s="39">
        <f>+' (1) Cap Res.2009-2010'!BF92</f>
        <v>37475</v>
      </c>
      <c r="B92" s="42">
        <f>+' (1) Cap Res.2009-2010'!B92</f>
        <v>0</v>
      </c>
      <c r="C92" s="42">
        <f>+' (1) Cap Res.2009-2010'!C92</f>
        <v>-42944.97</v>
      </c>
      <c r="D92" s="42">
        <f>+' (1) Cap Res.2009-2010'!D92</f>
        <v>0</v>
      </c>
      <c r="E92" s="42">
        <f>+' (1) Cap Res.2009-2010'!E92</f>
        <v>0</v>
      </c>
      <c r="F92" s="42">
        <f>+' (1) Cap Res.2009-2010'!F92</f>
        <v>0</v>
      </c>
      <c r="G92" s="42">
        <f>+' (1) Cap Res.2009-2010'!G92</f>
        <v>0</v>
      </c>
      <c r="H92" s="42">
        <f>+' (1) Cap Res.2009-2010'!H92</f>
        <v>0</v>
      </c>
      <c r="I92" s="42">
        <f>+' (1) Cap Res.2009-2010'!I92</f>
        <v>0</v>
      </c>
      <c r="J92" s="42">
        <f>+' (1) Cap Res.2009-2010'!J92</f>
        <v>0</v>
      </c>
      <c r="K92" s="42">
        <f>+' (1) Cap Res.2009-2010'!K92</f>
        <v>0</v>
      </c>
      <c r="L92" s="42">
        <f>+' (1) Cap Res.2009-2010'!L92</f>
        <v>0</v>
      </c>
      <c r="M92" s="42">
        <f>+' (1) Cap Res.2009-2010'!M92</f>
        <v>0</v>
      </c>
      <c r="N92" s="42">
        <f>+' (1) Cap Res.2009-2010'!N92</f>
        <v>0</v>
      </c>
      <c r="O92" s="42">
        <f>+' (1) Cap Res.2009-2010'!O92</f>
        <v>0</v>
      </c>
      <c r="P92" s="42">
        <f>+' (1) Cap Res.2009-2010'!P92</f>
        <v>0</v>
      </c>
      <c r="Q92" s="42">
        <f>+' (1) Cap Res.2009-2010'!Q92</f>
        <v>0</v>
      </c>
      <c r="R92" s="42">
        <f>+' (1) Cap Res.2009-2010'!R92</f>
        <v>0</v>
      </c>
      <c r="S92" s="42">
        <f>+' (1) Cap Res.2009-2010'!S92</f>
        <v>0</v>
      </c>
      <c r="T92" s="42">
        <f>+' (1) Cap Res.2009-2010'!T92</f>
        <v>0</v>
      </c>
      <c r="U92" s="42">
        <f>+' (1) Cap Res.2009-2010'!U92</f>
        <v>0</v>
      </c>
      <c r="V92" s="42">
        <f>+' (1) Cap Res.2009-2010'!V92</f>
        <v>0</v>
      </c>
      <c r="W92" s="42">
        <f>+' (1) Cap Res.2009-2010'!W92</f>
        <v>0</v>
      </c>
      <c r="X92" s="42">
        <f>+' (1) Cap Res.2009-2010'!X92</f>
        <v>0</v>
      </c>
      <c r="Y92" s="42">
        <f>+' (1) Cap Res.2009-2010'!Y92</f>
        <v>0</v>
      </c>
      <c r="Z92" s="42">
        <f>+' (1) Cap Res.2009-2010'!Z92</f>
        <v>0</v>
      </c>
      <c r="AA92" s="42">
        <f>+' (1) Cap Res.2009-2010'!AA92</f>
        <v>0</v>
      </c>
      <c r="AB92" s="42">
        <f>+' (1) Cap Res.2009-2010'!AB92</f>
        <v>0</v>
      </c>
      <c r="AC92" s="42">
        <f>+' (1) Cap Res.2009-2010'!AC92</f>
        <v>0</v>
      </c>
      <c r="AD92" s="42">
        <f>+' (1) Cap Res.2009-2010'!AD92</f>
        <v>0</v>
      </c>
      <c r="AE92" s="42">
        <f>+' (1) Cap Res.2009-2010'!AE92</f>
        <v>0</v>
      </c>
      <c r="AF92" s="42">
        <f>+' (1) Cap Res.2009-2010'!AF92</f>
        <v>0</v>
      </c>
      <c r="AG92" s="42">
        <f>+' (1) Cap Res.2009-2010'!AG92</f>
        <v>0</v>
      </c>
      <c r="AH92" s="42">
        <f>+' (1) Cap Res.2009-2010'!AH92</f>
        <v>0</v>
      </c>
      <c r="AI92" s="42">
        <f>+' (1) Cap Res.2009-2010'!AI92</f>
        <v>0</v>
      </c>
      <c r="AJ92" s="42">
        <f>+' (1) Cap Res.2009-2010'!AJ92</f>
        <v>0</v>
      </c>
      <c r="AK92" s="42">
        <f>+' (1) Cap Res.2009-2010'!AK92</f>
        <v>0</v>
      </c>
      <c r="AL92" s="42">
        <f>+' (1) Cap Res.2009-2010'!AL92</f>
        <v>0</v>
      </c>
      <c r="AM92" s="42">
        <f>+' (1) Cap Res.2009-2010'!AM92</f>
        <v>0</v>
      </c>
      <c r="AN92" s="42">
        <f>+' (1) Cap Res.2009-2010'!AN92</f>
        <v>0</v>
      </c>
      <c r="AO92" s="42">
        <f>+' (1) Cap Res.2009-2010'!AO92</f>
        <v>0</v>
      </c>
      <c r="AP92" s="42">
        <f>+' (1) Cap Res.2009-2010'!AP92</f>
        <v>0</v>
      </c>
      <c r="AQ92" s="42">
        <f>+' (1) Cap Res.2009-2010'!AQ92</f>
        <v>0</v>
      </c>
      <c r="AR92" s="42">
        <f>+' (1) Cap Res.2009-2010'!AR92</f>
        <v>0</v>
      </c>
      <c r="AS92" s="42">
        <f>+' (1) Cap Res.2009-2010'!AS92</f>
        <v>0</v>
      </c>
      <c r="AT92" s="42">
        <f>+' (1) Cap Res.2009-2010'!AT92</f>
        <v>0</v>
      </c>
      <c r="AU92" s="42">
        <f>+' (1) Cap Res.2009-2010'!AU92</f>
        <v>0</v>
      </c>
      <c r="AV92" s="42"/>
      <c r="AW92" s="42"/>
      <c r="AX92" s="42"/>
      <c r="AY92" s="42"/>
      <c r="AZ92" s="42"/>
      <c r="BA92" s="42"/>
      <c r="BB92" s="42"/>
    </row>
    <row r="93" spans="1:54" ht="13.5" hidden="1">
      <c r="A93" s="39">
        <f>+' (1) Cap Res.2009-2010'!BF93</f>
        <v>37489</v>
      </c>
      <c r="B93" s="42">
        <f>+' (1) Cap Res.2009-2010'!B93</f>
        <v>0</v>
      </c>
      <c r="C93" s="42">
        <f>+' (1) Cap Res.2009-2010'!C93</f>
        <v>0</v>
      </c>
      <c r="D93" s="42">
        <f>+' (1) Cap Res.2009-2010'!D93</f>
        <v>0</v>
      </c>
      <c r="E93" s="42">
        <f>+' (1) Cap Res.2009-2010'!E93</f>
        <v>0</v>
      </c>
      <c r="F93" s="42">
        <f>+' (1) Cap Res.2009-2010'!F93</f>
        <v>0</v>
      </c>
      <c r="G93" s="42">
        <f>+' (1) Cap Res.2009-2010'!G93</f>
        <v>0</v>
      </c>
      <c r="H93" s="42">
        <f>+' (1) Cap Res.2009-2010'!H93</f>
        <v>0</v>
      </c>
      <c r="I93" s="42">
        <f>+' (1) Cap Res.2009-2010'!I93</f>
        <v>-4851</v>
      </c>
      <c r="J93" s="42">
        <f>+' (1) Cap Res.2009-2010'!J93</f>
        <v>0</v>
      </c>
      <c r="K93" s="42">
        <f>+' (1) Cap Res.2009-2010'!K93</f>
        <v>0</v>
      </c>
      <c r="L93" s="42">
        <f>+' (1) Cap Res.2009-2010'!L93</f>
        <v>0</v>
      </c>
      <c r="M93" s="42">
        <f>+' (1) Cap Res.2009-2010'!M93</f>
        <v>0</v>
      </c>
      <c r="N93" s="42">
        <f>+' (1) Cap Res.2009-2010'!N93</f>
        <v>0</v>
      </c>
      <c r="O93" s="42">
        <f>+' (1) Cap Res.2009-2010'!O93</f>
        <v>0</v>
      </c>
      <c r="P93" s="42">
        <f>+' (1) Cap Res.2009-2010'!P93</f>
        <v>0</v>
      </c>
      <c r="Q93" s="42">
        <f>+' (1) Cap Res.2009-2010'!Q93</f>
        <v>0</v>
      </c>
      <c r="R93" s="42">
        <f>+' (1) Cap Res.2009-2010'!R93</f>
        <v>0</v>
      </c>
      <c r="S93" s="42">
        <f>+' (1) Cap Res.2009-2010'!S93</f>
        <v>0</v>
      </c>
      <c r="T93" s="42">
        <f>+' (1) Cap Res.2009-2010'!T93</f>
        <v>0</v>
      </c>
      <c r="U93" s="42">
        <f>+' (1) Cap Res.2009-2010'!U93</f>
        <v>0</v>
      </c>
      <c r="V93" s="42">
        <f>+' (1) Cap Res.2009-2010'!V93</f>
        <v>0</v>
      </c>
      <c r="W93" s="42">
        <f>+' (1) Cap Res.2009-2010'!W93</f>
        <v>0</v>
      </c>
      <c r="X93" s="42">
        <f>+' (1) Cap Res.2009-2010'!X93</f>
        <v>0</v>
      </c>
      <c r="Y93" s="42">
        <f>+' (1) Cap Res.2009-2010'!Y93</f>
        <v>0</v>
      </c>
      <c r="Z93" s="42">
        <f>+' (1) Cap Res.2009-2010'!Z93</f>
        <v>0</v>
      </c>
      <c r="AA93" s="42">
        <f>+' (1) Cap Res.2009-2010'!AA93</f>
        <v>0</v>
      </c>
      <c r="AB93" s="42">
        <f>+' (1) Cap Res.2009-2010'!AB93</f>
        <v>0</v>
      </c>
      <c r="AC93" s="42">
        <f>+' (1) Cap Res.2009-2010'!AC93</f>
        <v>0</v>
      </c>
      <c r="AD93" s="42">
        <f>+' (1) Cap Res.2009-2010'!AD93</f>
        <v>0</v>
      </c>
      <c r="AE93" s="42">
        <f>+' (1) Cap Res.2009-2010'!AE93</f>
        <v>0</v>
      </c>
      <c r="AF93" s="42">
        <f>+' (1) Cap Res.2009-2010'!AF93</f>
        <v>0</v>
      </c>
      <c r="AG93" s="42">
        <f>+' (1) Cap Res.2009-2010'!AG93</f>
        <v>0</v>
      </c>
      <c r="AH93" s="42">
        <f>+' (1) Cap Res.2009-2010'!AH93</f>
        <v>0</v>
      </c>
      <c r="AI93" s="42">
        <f>+' (1) Cap Res.2009-2010'!AI93</f>
        <v>0</v>
      </c>
      <c r="AJ93" s="42">
        <f>+' (1) Cap Res.2009-2010'!AJ93</f>
        <v>0</v>
      </c>
      <c r="AK93" s="42">
        <f>+' (1) Cap Res.2009-2010'!AK93</f>
        <v>0</v>
      </c>
      <c r="AL93" s="42">
        <f>+' (1) Cap Res.2009-2010'!AL93</f>
        <v>0</v>
      </c>
      <c r="AM93" s="42">
        <f>+' (1) Cap Res.2009-2010'!AM93</f>
        <v>0</v>
      </c>
      <c r="AN93" s="42">
        <f>+' (1) Cap Res.2009-2010'!AN93</f>
        <v>0</v>
      </c>
      <c r="AO93" s="42">
        <f>+' (1) Cap Res.2009-2010'!AO93</f>
        <v>0</v>
      </c>
      <c r="AP93" s="42">
        <f>+' (1) Cap Res.2009-2010'!AP93</f>
        <v>0</v>
      </c>
      <c r="AQ93" s="42">
        <f>+' (1) Cap Res.2009-2010'!AQ93</f>
        <v>0</v>
      </c>
      <c r="AR93" s="42">
        <f>+' (1) Cap Res.2009-2010'!AR93</f>
        <v>0</v>
      </c>
      <c r="AS93" s="42">
        <f>+' (1) Cap Res.2009-2010'!AS93</f>
        <v>0</v>
      </c>
      <c r="AT93" s="42">
        <f>+' (1) Cap Res.2009-2010'!AT93</f>
        <v>0</v>
      </c>
      <c r="AU93" s="42">
        <f>+' (1) Cap Res.2009-2010'!AU93</f>
        <v>0</v>
      </c>
      <c r="AV93" s="42"/>
      <c r="AW93" s="42"/>
      <c r="AX93" s="42"/>
      <c r="AY93" s="42"/>
      <c r="AZ93" s="42"/>
      <c r="BA93" s="42"/>
      <c r="BB93" s="42"/>
    </row>
    <row r="94" spans="1:54" ht="13.5" hidden="1">
      <c r="A94" s="39">
        <f>+' (1) Cap Res.2009-2010'!BF94</f>
        <v>37498</v>
      </c>
      <c r="B94" s="42">
        <f>+' (1) Cap Res.2009-2010'!B94</f>
        <v>0</v>
      </c>
      <c r="C94" s="42">
        <f>+' (1) Cap Res.2009-2010'!C94</f>
        <v>0</v>
      </c>
      <c r="D94" s="42">
        <f>+' (1) Cap Res.2009-2010'!D94</f>
        <v>0</v>
      </c>
      <c r="E94" s="42">
        <f>+' (1) Cap Res.2009-2010'!E94</f>
        <v>0</v>
      </c>
      <c r="F94" s="42">
        <f>+' (1) Cap Res.2009-2010'!F94</f>
        <v>0</v>
      </c>
      <c r="G94" s="42">
        <f>+' (1) Cap Res.2009-2010'!G94</f>
        <v>0</v>
      </c>
      <c r="H94" s="42">
        <f>+' (1) Cap Res.2009-2010'!H94</f>
        <v>0</v>
      </c>
      <c r="I94" s="42">
        <f>+' (1) Cap Res.2009-2010'!I94</f>
        <v>0</v>
      </c>
      <c r="J94" s="42">
        <f>+' (1) Cap Res.2009-2010'!J94</f>
        <v>0</v>
      </c>
      <c r="K94" s="42">
        <f>+' (1) Cap Res.2009-2010'!K94</f>
        <v>0</v>
      </c>
      <c r="L94" s="42">
        <f>+' (1) Cap Res.2009-2010'!L94</f>
        <v>0</v>
      </c>
      <c r="M94" s="42">
        <f>+' (1) Cap Res.2009-2010'!M94</f>
        <v>0</v>
      </c>
      <c r="N94" s="42">
        <f>+' (1) Cap Res.2009-2010'!N94</f>
        <v>0</v>
      </c>
      <c r="O94" s="42">
        <f>+' (1) Cap Res.2009-2010'!O94</f>
        <v>0</v>
      </c>
      <c r="P94" s="42">
        <f>+' (1) Cap Res.2009-2010'!P94</f>
        <v>0</v>
      </c>
      <c r="Q94" s="42">
        <f>+' (1) Cap Res.2009-2010'!Q94</f>
        <v>0</v>
      </c>
      <c r="R94" s="42">
        <f>+' (1) Cap Res.2009-2010'!R94</f>
        <v>0</v>
      </c>
      <c r="S94" s="42">
        <f>+' (1) Cap Res.2009-2010'!S94</f>
        <v>0</v>
      </c>
      <c r="T94" s="42">
        <f>+' (1) Cap Res.2009-2010'!T94</f>
        <v>0</v>
      </c>
      <c r="U94" s="42">
        <f>+' (1) Cap Res.2009-2010'!U94</f>
        <v>0</v>
      </c>
      <c r="V94" s="42">
        <f>+' (1) Cap Res.2009-2010'!V94</f>
        <v>0</v>
      </c>
      <c r="W94" s="42">
        <f>+' (1) Cap Res.2009-2010'!W94</f>
        <v>0</v>
      </c>
      <c r="X94" s="42">
        <f>+' (1) Cap Res.2009-2010'!X94</f>
        <v>0</v>
      </c>
      <c r="Y94" s="42">
        <f>+' (1) Cap Res.2009-2010'!Y94</f>
        <v>0</v>
      </c>
      <c r="Z94" s="42">
        <f>+' (1) Cap Res.2009-2010'!Z94</f>
        <v>0</v>
      </c>
      <c r="AA94" s="42">
        <f>+' (1) Cap Res.2009-2010'!AA94</f>
        <v>0</v>
      </c>
      <c r="AB94" s="42">
        <f>+' (1) Cap Res.2009-2010'!AB94</f>
        <v>0</v>
      </c>
      <c r="AC94" s="42">
        <f>+' (1) Cap Res.2009-2010'!AC94</f>
        <v>0</v>
      </c>
      <c r="AD94" s="42">
        <f>+' (1) Cap Res.2009-2010'!AD94</f>
        <v>0</v>
      </c>
      <c r="AE94" s="42">
        <f>+' (1) Cap Res.2009-2010'!AE94</f>
        <v>0</v>
      </c>
      <c r="AF94" s="42">
        <f>+' (1) Cap Res.2009-2010'!AF94</f>
        <v>0</v>
      </c>
      <c r="AG94" s="42">
        <f>+' (1) Cap Res.2009-2010'!AG94</f>
        <v>0</v>
      </c>
      <c r="AH94" s="42">
        <f>+' (1) Cap Res.2009-2010'!AH94</f>
        <v>0</v>
      </c>
      <c r="AI94" s="42">
        <f>+' (1) Cap Res.2009-2010'!AI94</f>
        <v>0</v>
      </c>
      <c r="AJ94" s="42">
        <f>+' (1) Cap Res.2009-2010'!AJ94</f>
        <v>0</v>
      </c>
      <c r="AK94" s="42">
        <f>+' (1) Cap Res.2009-2010'!AK94</f>
        <v>0</v>
      </c>
      <c r="AL94" s="42">
        <f>+' (1) Cap Res.2009-2010'!AL94</f>
        <v>0</v>
      </c>
      <c r="AM94" s="42">
        <f>+' (1) Cap Res.2009-2010'!AM94</f>
        <v>0</v>
      </c>
      <c r="AN94" s="42">
        <f>+' (1) Cap Res.2009-2010'!AN94</f>
        <v>0</v>
      </c>
      <c r="AO94" s="42">
        <f>+' (1) Cap Res.2009-2010'!AO94</f>
        <v>0</v>
      </c>
      <c r="AP94" s="42">
        <f>+' (1) Cap Res.2009-2010'!AP94</f>
        <v>0</v>
      </c>
      <c r="AQ94" s="42">
        <f>+' (1) Cap Res.2009-2010'!AQ94</f>
        <v>0</v>
      </c>
      <c r="AR94" s="42">
        <f>+' (1) Cap Res.2009-2010'!AR94</f>
        <v>0</v>
      </c>
      <c r="AS94" s="42">
        <f>+' (1) Cap Res.2009-2010'!AS94</f>
        <v>0</v>
      </c>
      <c r="AT94" s="42">
        <f>+' (1) Cap Res.2009-2010'!AT94</f>
        <v>0</v>
      </c>
      <c r="AU94" s="42">
        <f>+' (1) Cap Res.2009-2010'!AU94</f>
        <v>0</v>
      </c>
      <c r="AV94" s="42"/>
      <c r="AW94" s="42"/>
      <c r="AX94" s="42"/>
      <c r="AY94" s="42"/>
      <c r="AZ94" s="42"/>
      <c r="BA94" s="42"/>
      <c r="BB94" s="42"/>
    </row>
    <row r="95" spans="1:54" ht="13.5" hidden="1">
      <c r="A95" s="39">
        <f>+' (1) Cap Res.2009-2010'!BF95</f>
        <v>37504</v>
      </c>
      <c r="B95" s="42">
        <f>+' (1) Cap Res.2009-2010'!B95</f>
        <v>0</v>
      </c>
      <c r="C95" s="42">
        <f>+' (1) Cap Res.2009-2010'!C95</f>
        <v>0</v>
      </c>
      <c r="D95" s="42">
        <f>+' (1) Cap Res.2009-2010'!D95</f>
        <v>0</v>
      </c>
      <c r="E95" s="42">
        <f>+' (1) Cap Res.2009-2010'!E95</f>
        <v>0</v>
      </c>
      <c r="F95" s="42">
        <f>+' (1) Cap Res.2009-2010'!F95</f>
        <v>-2497.6999999999998</v>
      </c>
      <c r="G95" s="42">
        <f>+' (1) Cap Res.2009-2010'!G95</f>
        <v>0</v>
      </c>
      <c r="H95" s="42">
        <f>+' (1) Cap Res.2009-2010'!H95</f>
        <v>0</v>
      </c>
      <c r="I95" s="42">
        <f>+' (1) Cap Res.2009-2010'!I95</f>
        <v>0</v>
      </c>
      <c r="J95" s="42">
        <f>+' (1) Cap Res.2009-2010'!J95</f>
        <v>0</v>
      </c>
      <c r="K95" s="42">
        <f>+' (1) Cap Res.2009-2010'!K95</f>
        <v>0</v>
      </c>
      <c r="L95" s="42">
        <f>+' (1) Cap Res.2009-2010'!L95</f>
        <v>0</v>
      </c>
      <c r="M95" s="42">
        <f>+' (1) Cap Res.2009-2010'!M95</f>
        <v>0</v>
      </c>
      <c r="N95" s="42">
        <f>+' (1) Cap Res.2009-2010'!N95</f>
        <v>0</v>
      </c>
      <c r="O95" s="42">
        <f>+' (1) Cap Res.2009-2010'!O95</f>
        <v>0</v>
      </c>
      <c r="P95" s="42">
        <f>+' (1) Cap Res.2009-2010'!P95</f>
        <v>0</v>
      </c>
      <c r="Q95" s="42">
        <f>+' (1) Cap Res.2009-2010'!Q95</f>
        <v>0</v>
      </c>
      <c r="R95" s="42">
        <f>+' (1) Cap Res.2009-2010'!R95</f>
        <v>0</v>
      </c>
      <c r="S95" s="42">
        <f>+' (1) Cap Res.2009-2010'!S95</f>
        <v>0</v>
      </c>
      <c r="T95" s="42">
        <f>+' (1) Cap Res.2009-2010'!T95</f>
        <v>0</v>
      </c>
      <c r="U95" s="42">
        <f>+' (1) Cap Res.2009-2010'!U95</f>
        <v>0</v>
      </c>
      <c r="V95" s="42">
        <f>+' (1) Cap Res.2009-2010'!V95</f>
        <v>0</v>
      </c>
      <c r="W95" s="42">
        <f>+' (1) Cap Res.2009-2010'!W95</f>
        <v>0</v>
      </c>
      <c r="X95" s="42">
        <f>+' (1) Cap Res.2009-2010'!X95</f>
        <v>0</v>
      </c>
      <c r="Y95" s="42">
        <f>+' (1) Cap Res.2009-2010'!Y95</f>
        <v>0</v>
      </c>
      <c r="Z95" s="42">
        <f>+' (1) Cap Res.2009-2010'!Z95</f>
        <v>0</v>
      </c>
      <c r="AA95" s="42">
        <f>+' (1) Cap Res.2009-2010'!AA95</f>
        <v>0</v>
      </c>
      <c r="AB95" s="42">
        <f>+' (1) Cap Res.2009-2010'!AB95</f>
        <v>0</v>
      </c>
      <c r="AC95" s="42">
        <f>+' (1) Cap Res.2009-2010'!AC95</f>
        <v>0</v>
      </c>
      <c r="AD95" s="42">
        <f>+' (1) Cap Res.2009-2010'!AD95</f>
        <v>0</v>
      </c>
      <c r="AE95" s="42">
        <f>+' (1) Cap Res.2009-2010'!AE95</f>
        <v>0</v>
      </c>
      <c r="AF95" s="42">
        <f>+' (1) Cap Res.2009-2010'!AF95</f>
        <v>0</v>
      </c>
      <c r="AG95" s="42">
        <f>+' (1) Cap Res.2009-2010'!AG95</f>
        <v>0</v>
      </c>
      <c r="AH95" s="42">
        <f>+' (1) Cap Res.2009-2010'!AH95</f>
        <v>0</v>
      </c>
      <c r="AI95" s="42">
        <f>+' (1) Cap Res.2009-2010'!AI95</f>
        <v>0</v>
      </c>
      <c r="AJ95" s="42">
        <f>+' (1) Cap Res.2009-2010'!AJ95</f>
        <v>0</v>
      </c>
      <c r="AK95" s="42">
        <f>+' (1) Cap Res.2009-2010'!AK95</f>
        <v>0</v>
      </c>
      <c r="AL95" s="42">
        <f>+' (1) Cap Res.2009-2010'!AL95</f>
        <v>0</v>
      </c>
      <c r="AM95" s="42">
        <f>+' (1) Cap Res.2009-2010'!AM95</f>
        <v>0</v>
      </c>
      <c r="AN95" s="42">
        <f>+' (1) Cap Res.2009-2010'!AN95</f>
        <v>0</v>
      </c>
      <c r="AO95" s="42">
        <f>+' (1) Cap Res.2009-2010'!AO95</f>
        <v>0</v>
      </c>
      <c r="AP95" s="42">
        <f>+' (1) Cap Res.2009-2010'!AP95</f>
        <v>0</v>
      </c>
      <c r="AQ95" s="42">
        <f>+' (1) Cap Res.2009-2010'!AQ95</f>
        <v>0</v>
      </c>
      <c r="AR95" s="42">
        <f>+' (1) Cap Res.2009-2010'!AR95</f>
        <v>0</v>
      </c>
      <c r="AS95" s="42">
        <f>+' (1) Cap Res.2009-2010'!AS95</f>
        <v>0</v>
      </c>
      <c r="AT95" s="42">
        <f>+' (1) Cap Res.2009-2010'!AT95</f>
        <v>0</v>
      </c>
      <c r="AU95" s="42">
        <f>+' (1) Cap Res.2009-2010'!AU95</f>
        <v>0</v>
      </c>
      <c r="AV95" s="42"/>
      <c r="AW95" s="42"/>
      <c r="AX95" s="42"/>
      <c r="AY95" s="42"/>
      <c r="AZ95" s="42"/>
      <c r="BA95" s="42"/>
      <c r="BB95" s="42"/>
    </row>
    <row r="96" spans="1:54" ht="13.5" hidden="1">
      <c r="A96" s="39">
        <f>+' (1) Cap Res.2009-2010'!BF96</f>
        <v>37509</v>
      </c>
      <c r="B96" s="42">
        <f>+' (1) Cap Res.2009-2010'!B96</f>
        <v>0</v>
      </c>
      <c r="C96" s="42">
        <f>+' (1) Cap Res.2009-2010'!C96</f>
        <v>-47586.35</v>
      </c>
      <c r="D96" s="42">
        <f>+' (1) Cap Res.2009-2010'!D96</f>
        <v>0</v>
      </c>
      <c r="E96" s="42">
        <f>+' (1) Cap Res.2009-2010'!E96</f>
        <v>0</v>
      </c>
      <c r="F96" s="42">
        <f>+' (1) Cap Res.2009-2010'!F96</f>
        <v>0</v>
      </c>
      <c r="G96" s="42">
        <f>+' (1) Cap Res.2009-2010'!G96</f>
        <v>0</v>
      </c>
      <c r="H96" s="42">
        <f>+' (1) Cap Res.2009-2010'!H96</f>
        <v>0</v>
      </c>
      <c r="I96" s="42">
        <f>+' (1) Cap Res.2009-2010'!I96</f>
        <v>0</v>
      </c>
      <c r="J96" s="42">
        <f>+' (1) Cap Res.2009-2010'!J96</f>
        <v>0</v>
      </c>
      <c r="K96" s="42">
        <f>+' (1) Cap Res.2009-2010'!K96</f>
        <v>0</v>
      </c>
      <c r="L96" s="42">
        <f>+' (1) Cap Res.2009-2010'!L96</f>
        <v>0</v>
      </c>
      <c r="M96" s="42">
        <f>+' (1) Cap Res.2009-2010'!M96</f>
        <v>0</v>
      </c>
      <c r="N96" s="42">
        <f>+' (1) Cap Res.2009-2010'!N96</f>
        <v>0</v>
      </c>
      <c r="O96" s="42">
        <f>+' (1) Cap Res.2009-2010'!O96</f>
        <v>0</v>
      </c>
      <c r="P96" s="42">
        <f>+' (1) Cap Res.2009-2010'!P96</f>
        <v>0</v>
      </c>
      <c r="Q96" s="42">
        <f>+' (1) Cap Res.2009-2010'!Q96</f>
        <v>0</v>
      </c>
      <c r="R96" s="42">
        <f>+' (1) Cap Res.2009-2010'!R96</f>
        <v>0</v>
      </c>
      <c r="S96" s="42">
        <f>+' (1) Cap Res.2009-2010'!S96</f>
        <v>0</v>
      </c>
      <c r="T96" s="42">
        <f>+' (1) Cap Res.2009-2010'!T96</f>
        <v>0</v>
      </c>
      <c r="U96" s="42">
        <f>+' (1) Cap Res.2009-2010'!U96</f>
        <v>0</v>
      </c>
      <c r="V96" s="42">
        <f>+' (1) Cap Res.2009-2010'!V96</f>
        <v>0</v>
      </c>
      <c r="W96" s="42">
        <f>+' (1) Cap Res.2009-2010'!W96</f>
        <v>0</v>
      </c>
      <c r="X96" s="42">
        <f>+' (1) Cap Res.2009-2010'!X96</f>
        <v>0</v>
      </c>
      <c r="Y96" s="42">
        <f>+' (1) Cap Res.2009-2010'!Y96</f>
        <v>0</v>
      </c>
      <c r="Z96" s="42">
        <f>+' (1) Cap Res.2009-2010'!Z96</f>
        <v>0</v>
      </c>
      <c r="AA96" s="42">
        <f>+' (1) Cap Res.2009-2010'!AA96</f>
        <v>0</v>
      </c>
      <c r="AB96" s="42">
        <f>+' (1) Cap Res.2009-2010'!AB96</f>
        <v>0</v>
      </c>
      <c r="AC96" s="42">
        <f>+' (1) Cap Res.2009-2010'!AC96</f>
        <v>0</v>
      </c>
      <c r="AD96" s="42">
        <f>+' (1) Cap Res.2009-2010'!AD96</f>
        <v>0</v>
      </c>
      <c r="AE96" s="42">
        <f>+' (1) Cap Res.2009-2010'!AE96</f>
        <v>0</v>
      </c>
      <c r="AF96" s="42">
        <f>+' (1) Cap Res.2009-2010'!AF96</f>
        <v>0</v>
      </c>
      <c r="AG96" s="42">
        <f>+' (1) Cap Res.2009-2010'!AG96</f>
        <v>0</v>
      </c>
      <c r="AH96" s="42">
        <f>+' (1) Cap Res.2009-2010'!AH96</f>
        <v>0</v>
      </c>
      <c r="AI96" s="42">
        <f>+' (1) Cap Res.2009-2010'!AI96</f>
        <v>0</v>
      </c>
      <c r="AJ96" s="42">
        <f>+' (1) Cap Res.2009-2010'!AJ96</f>
        <v>0</v>
      </c>
      <c r="AK96" s="42">
        <f>+' (1) Cap Res.2009-2010'!AK96</f>
        <v>0</v>
      </c>
      <c r="AL96" s="42">
        <f>+' (1) Cap Res.2009-2010'!AL96</f>
        <v>0</v>
      </c>
      <c r="AM96" s="42">
        <f>+' (1) Cap Res.2009-2010'!AM96</f>
        <v>0</v>
      </c>
      <c r="AN96" s="42">
        <f>+' (1) Cap Res.2009-2010'!AN96</f>
        <v>0</v>
      </c>
      <c r="AO96" s="42">
        <f>+' (1) Cap Res.2009-2010'!AO96</f>
        <v>0</v>
      </c>
      <c r="AP96" s="42">
        <f>+' (1) Cap Res.2009-2010'!AP96</f>
        <v>0</v>
      </c>
      <c r="AQ96" s="42">
        <f>+' (1) Cap Res.2009-2010'!AQ96</f>
        <v>0</v>
      </c>
      <c r="AR96" s="42">
        <f>+' (1) Cap Res.2009-2010'!AR96</f>
        <v>0</v>
      </c>
      <c r="AS96" s="42">
        <f>+' (1) Cap Res.2009-2010'!AS96</f>
        <v>0</v>
      </c>
      <c r="AT96" s="42">
        <f>+' (1) Cap Res.2009-2010'!AT96</f>
        <v>0</v>
      </c>
      <c r="AU96" s="42">
        <f>+' (1) Cap Res.2009-2010'!AU96</f>
        <v>0</v>
      </c>
      <c r="AV96" s="42"/>
      <c r="AW96" s="42"/>
      <c r="AX96" s="42"/>
      <c r="AY96" s="42"/>
      <c r="AZ96" s="42"/>
      <c r="BA96" s="42"/>
      <c r="BB96" s="42"/>
    </row>
    <row r="97" spans="1:54" ht="13.5" hidden="1">
      <c r="A97" s="39">
        <f>+' (1) Cap Res.2009-2010'!BF97</f>
        <v>37517</v>
      </c>
      <c r="B97" s="42">
        <f>+' (1) Cap Res.2009-2010'!B97</f>
        <v>0</v>
      </c>
      <c r="C97" s="42">
        <f>+' (1) Cap Res.2009-2010'!C97</f>
        <v>0</v>
      </c>
      <c r="D97" s="42">
        <f>+' (1) Cap Res.2009-2010'!D97</f>
        <v>-61251</v>
      </c>
      <c r="E97" s="42">
        <f>+' (1) Cap Res.2009-2010'!E97</f>
        <v>0</v>
      </c>
      <c r="F97" s="42">
        <f>+' (1) Cap Res.2009-2010'!F97</f>
        <v>0</v>
      </c>
      <c r="G97" s="42">
        <f>+' (1) Cap Res.2009-2010'!G97</f>
        <v>0</v>
      </c>
      <c r="H97" s="42">
        <f>+' (1) Cap Res.2009-2010'!H97</f>
        <v>0</v>
      </c>
      <c r="I97" s="42">
        <f>+' (1) Cap Res.2009-2010'!I97</f>
        <v>0</v>
      </c>
      <c r="J97" s="42">
        <f>+' (1) Cap Res.2009-2010'!J97</f>
        <v>0</v>
      </c>
      <c r="K97" s="42">
        <f>+' (1) Cap Res.2009-2010'!K97</f>
        <v>0</v>
      </c>
      <c r="L97" s="42">
        <f>+' (1) Cap Res.2009-2010'!L97</f>
        <v>0</v>
      </c>
      <c r="M97" s="42">
        <f>+' (1) Cap Res.2009-2010'!M97</f>
        <v>0</v>
      </c>
      <c r="N97" s="42">
        <f>+' (1) Cap Res.2009-2010'!N97</f>
        <v>0</v>
      </c>
      <c r="O97" s="42">
        <f>+' (1) Cap Res.2009-2010'!O97</f>
        <v>0</v>
      </c>
      <c r="P97" s="42">
        <f>+' (1) Cap Res.2009-2010'!P97</f>
        <v>0</v>
      </c>
      <c r="Q97" s="42">
        <f>+' (1) Cap Res.2009-2010'!Q97</f>
        <v>0</v>
      </c>
      <c r="R97" s="42">
        <f>+' (1) Cap Res.2009-2010'!R97</f>
        <v>0</v>
      </c>
      <c r="S97" s="42">
        <f>+' (1) Cap Res.2009-2010'!S97</f>
        <v>0</v>
      </c>
      <c r="T97" s="42">
        <f>+' (1) Cap Res.2009-2010'!T97</f>
        <v>0</v>
      </c>
      <c r="U97" s="42">
        <f>+' (1) Cap Res.2009-2010'!U97</f>
        <v>0</v>
      </c>
      <c r="V97" s="42">
        <f>+' (1) Cap Res.2009-2010'!V97</f>
        <v>0</v>
      </c>
      <c r="W97" s="42">
        <f>+' (1) Cap Res.2009-2010'!W97</f>
        <v>0</v>
      </c>
      <c r="X97" s="42">
        <f>+' (1) Cap Res.2009-2010'!X97</f>
        <v>0</v>
      </c>
      <c r="Y97" s="42">
        <f>+' (1) Cap Res.2009-2010'!Y97</f>
        <v>0</v>
      </c>
      <c r="Z97" s="42">
        <f>+' (1) Cap Res.2009-2010'!Z97</f>
        <v>0</v>
      </c>
      <c r="AA97" s="42">
        <f>+' (1) Cap Res.2009-2010'!AA97</f>
        <v>0</v>
      </c>
      <c r="AB97" s="42">
        <f>+' (1) Cap Res.2009-2010'!AB97</f>
        <v>0</v>
      </c>
      <c r="AC97" s="42">
        <f>+' (1) Cap Res.2009-2010'!AC97</f>
        <v>0</v>
      </c>
      <c r="AD97" s="42">
        <f>+' (1) Cap Res.2009-2010'!AD97</f>
        <v>0</v>
      </c>
      <c r="AE97" s="42">
        <f>+' (1) Cap Res.2009-2010'!AE97</f>
        <v>0</v>
      </c>
      <c r="AF97" s="42">
        <f>+' (1) Cap Res.2009-2010'!AF97</f>
        <v>0</v>
      </c>
      <c r="AG97" s="42">
        <f>+' (1) Cap Res.2009-2010'!AG97</f>
        <v>0</v>
      </c>
      <c r="AH97" s="42">
        <f>+' (1) Cap Res.2009-2010'!AH97</f>
        <v>0</v>
      </c>
      <c r="AI97" s="42">
        <f>+' (1) Cap Res.2009-2010'!AI97</f>
        <v>0</v>
      </c>
      <c r="AJ97" s="42">
        <f>+' (1) Cap Res.2009-2010'!AJ97</f>
        <v>0</v>
      </c>
      <c r="AK97" s="42">
        <f>+' (1) Cap Res.2009-2010'!AK97</f>
        <v>0</v>
      </c>
      <c r="AL97" s="42">
        <f>+' (1) Cap Res.2009-2010'!AL97</f>
        <v>0</v>
      </c>
      <c r="AM97" s="42">
        <f>+' (1) Cap Res.2009-2010'!AM97</f>
        <v>0</v>
      </c>
      <c r="AN97" s="42">
        <f>+' (1) Cap Res.2009-2010'!AN97</f>
        <v>0</v>
      </c>
      <c r="AO97" s="42">
        <f>+' (1) Cap Res.2009-2010'!AO97</f>
        <v>0</v>
      </c>
      <c r="AP97" s="42">
        <f>+' (1) Cap Res.2009-2010'!AP97</f>
        <v>0</v>
      </c>
      <c r="AQ97" s="42">
        <f>+' (1) Cap Res.2009-2010'!AQ97</f>
        <v>0</v>
      </c>
      <c r="AR97" s="42">
        <f>+' (1) Cap Res.2009-2010'!AR97</f>
        <v>0</v>
      </c>
      <c r="AS97" s="42">
        <f>+' (1) Cap Res.2009-2010'!AS97</f>
        <v>0</v>
      </c>
      <c r="AT97" s="42">
        <f>+' (1) Cap Res.2009-2010'!AT97</f>
        <v>0</v>
      </c>
      <c r="AU97" s="42">
        <f>+' (1) Cap Res.2009-2010'!AU97</f>
        <v>0</v>
      </c>
      <c r="AV97" s="42"/>
      <c r="AW97" s="42"/>
      <c r="AX97" s="42"/>
      <c r="AY97" s="42"/>
      <c r="AZ97" s="42"/>
      <c r="BA97" s="42"/>
      <c r="BB97" s="42"/>
    </row>
    <row r="98" spans="1:54" ht="13.5" hidden="1">
      <c r="A98" s="39">
        <f>+' (1) Cap Res.2009-2010'!BF98</f>
        <v>37524</v>
      </c>
      <c r="B98" s="42">
        <f>+' (1) Cap Res.2009-2010'!B98</f>
        <v>0</v>
      </c>
      <c r="C98" s="42">
        <f>+' (1) Cap Res.2009-2010'!C98</f>
        <v>0</v>
      </c>
      <c r="D98" s="42">
        <f>+' (1) Cap Res.2009-2010'!D98</f>
        <v>-15649</v>
      </c>
      <c r="E98" s="42">
        <f>+' (1) Cap Res.2009-2010'!E98</f>
        <v>0</v>
      </c>
      <c r="F98" s="42">
        <f>+' (1) Cap Res.2009-2010'!F98</f>
        <v>0</v>
      </c>
      <c r="G98" s="42">
        <f>+' (1) Cap Res.2009-2010'!G98</f>
        <v>0</v>
      </c>
      <c r="H98" s="42">
        <f>+' (1) Cap Res.2009-2010'!H98</f>
        <v>0</v>
      </c>
      <c r="I98" s="42">
        <f>+' (1) Cap Res.2009-2010'!I98</f>
        <v>0</v>
      </c>
      <c r="J98" s="42">
        <f>+' (1) Cap Res.2009-2010'!J98</f>
        <v>0</v>
      </c>
      <c r="K98" s="42">
        <f>+' (1) Cap Res.2009-2010'!K98</f>
        <v>0</v>
      </c>
      <c r="L98" s="42">
        <f>+' (1) Cap Res.2009-2010'!L98</f>
        <v>0</v>
      </c>
      <c r="M98" s="42">
        <f>+' (1) Cap Res.2009-2010'!M98</f>
        <v>0</v>
      </c>
      <c r="N98" s="42">
        <f>+' (1) Cap Res.2009-2010'!N98</f>
        <v>0</v>
      </c>
      <c r="O98" s="42">
        <f>+' (1) Cap Res.2009-2010'!O98</f>
        <v>0</v>
      </c>
      <c r="P98" s="42">
        <f>+' (1) Cap Res.2009-2010'!P98</f>
        <v>0</v>
      </c>
      <c r="Q98" s="42">
        <f>+' (1) Cap Res.2009-2010'!Q98</f>
        <v>0</v>
      </c>
      <c r="R98" s="42">
        <f>+' (1) Cap Res.2009-2010'!R98</f>
        <v>0</v>
      </c>
      <c r="S98" s="42">
        <f>+' (1) Cap Res.2009-2010'!S98</f>
        <v>0</v>
      </c>
      <c r="T98" s="42">
        <f>+' (1) Cap Res.2009-2010'!T98</f>
        <v>0</v>
      </c>
      <c r="U98" s="42">
        <f>+' (1) Cap Res.2009-2010'!U98</f>
        <v>0</v>
      </c>
      <c r="V98" s="42">
        <f>+' (1) Cap Res.2009-2010'!V98</f>
        <v>0</v>
      </c>
      <c r="W98" s="42">
        <f>+' (1) Cap Res.2009-2010'!W98</f>
        <v>0</v>
      </c>
      <c r="X98" s="42">
        <f>+' (1) Cap Res.2009-2010'!X98</f>
        <v>0</v>
      </c>
      <c r="Y98" s="42">
        <f>+' (1) Cap Res.2009-2010'!Y98</f>
        <v>0</v>
      </c>
      <c r="Z98" s="42">
        <f>+' (1) Cap Res.2009-2010'!Z98</f>
        <v>0</v>
      </c>
      <c r="AA98" s="42">
        <f>+' (1) Cap Res.2009-2010'!AA98</f>
        <v>0</v>
      </c>
      <c r="AB98" s="42">
        <f>+' (1) Cap Res.2009-2010'!AB98</f>
        <v>0</v>
      </c>
      <c r="AC98" s="42">
        <f>+' (1) Cap Res.2009-2010'!AC98</f>
        <v>0</v>
      </c>
      <c r="AD98" s="42">
        <f>+' (1) Cap Res.2009-2010'!AD98</f>
        <v>0</v>
      </c>
      <c r="AE98" s="42">
        <f>+' (1) Cap Res.2009-2010'!AE98</f>
        <v>0</v>
      </c>
      <c r="AF98" s="42">
        <f>+' (1) Cap Res.2009-2010'!AF98</f>
        <v>0</v>
      </c>
      <c r="AG98" s="42">
        <f>+' (1) Cap Res.2009-2010'!AG98</f>
        <v>0</v>
      </c>
      <c r="AH98" s="42">
        <f>+' (1) Cap Res.2009-2010'!AH98</f>
        <v>0</v>
      </c>
      <c r="AI98" s="42">
        <f>+' (1) Cap Res.2009-2010'!AI98</f>
        <v>0</v>
      </c>
      <c r="AJ98" s="42">
        <f>+' (1) Cap Res.2009-2010'!AJ98</f>
        <v>0</v>
      </c>
      <c r="AK98" s="42">
        <f>+' (1) Cap Res.2009-2010'!AK98</f>
        <v>0</v>
      </c>
      <c r="AL98" s="42">
        <f>+' (1) Cap Res.2009-2010'!AL98</f>
        <v>0</v>
      </c>
      <c r="AM98" s="42">
        <f>+' (1) Cap Res.2009-2010'!AM98</f>
        <v>0</v>
      </c>
      <c r="AN98" s="42">
        <f>+' (1) Cap Res.2009-2010'!AN98</f>
        <v>0</v>
      </c>
      <c r="AO98" s="42">
        <f>+' (1) Cap Res.2009-2010'!AO98</f>
        <v>0</v>
      </c>
      <c r="AP98" s="42">
        <f>+' (1) Cap Res.2009-2010'!AP98</f>
        <v>0</v>
      </c>
      <c r="AQ98" s="42">
        <f>+' (1) Cap Res.2009-2010'!AQ98</f>
        <v>0</v>
      </c>
      <c r="AR98" s="42">
        <f>+' (1) Cap Res.2009-2010'!AR98</f>
        <v>0</v>
      </c>
      <c r="AS98" s="42">
        <f>+' (1) Cap Res.2009-2010'!AS98</f>
        <v>0</v>
      </c>
      <c r="AT98" s="42">
        <f>+' (1) Cap Res.2009-2010'!AT98</f>
        <v>0</v>
      </c>
      <c r="AU98" s="42">
        <f>+' (1) Cap Res.2009-2010'!AU98</f>
        <v>0</v>
      </c>
      <c r="AV98" s="42"/>
      <c r="AW98" s="42"/>
      <c r="AX98" s="42"/>
      <c r="AY98" s="42"/>
      <c r="AZ98" s="42"/>
      <c r="BA98" s="42"/>
      <c r="BB98" s="42"/>
    </row>
    <row r="99" spans="1:54" ht="13.5" hidden="1">
      <c r="A99" s="39">
        <f>+' (1) Cap Res.2009-2010'!BF99</f>
        <v>37524</v>
      </c>
      <c r="B99" s="42">
        <f>+' (1) Cap Res.2009-2010'!B99</f>
        <v>0</v>
      </c>
      <c r="C99" s="42">
        <f>+' (1) Cap Res.2009-2010'!C99</f>
        <v>0</v>
      </c>
      <c r="D99" s="42">
        <f>+' (1) Cap Res.2009-2010'!D99</f>
        <v>0</v>
      </c>
      <c r="E99" s="42">
        <f>+' (1) Cap Res.2009-2010'!E99</f>
        <v>0</v>
      </c>
      <c r="F99" s="42">
        <f>+' (1) Cap Res.2009-2010'!F99</f>
        <v>0</v>
      </c>
      <c r="G99" s="42">
        <f>+' (1) Cap Res.2009-2010'!G99</f>
        <v>0</v>
      </c>
      <c r="H99" s="42">
        <f>+' (1) Cap Res.2009-2010'!H99</f>
        <v>0</v>
      </c>
      <c r="I99" s="42">
        <f>+' (1) Cap Res.2009-2010'!I99</f>
        <v>0</v>
      </c>
      <c r="J99" s="42">
        <f>+' (1) Cap Res.2009-2010'!J99</f>
        <v>0</v>
      </c>
      <c r="K99" s="42">
        <f>+' (1) Cap Res.2009-2010'!K99</f>
        <v>-117000</v>
      </c>
      <c r="L99" s="42">
        <f>+' (1) Cap Res.2009-2010'!L99</f>
        <v>0</v>
      </c>
      <c r="M99" s="42">
        <f>+' (1) Cap Res.2009-2010'!M99</f>
        <v>0</v>
      </c>
      <c r="N99" s="42">
        <f>+' (1) Cap Res.2009-2010'!N99</f>
        <v>0</v>
      </c>
      <c r="O99" s="42">
        <f>+' (1) Cap Res.2009-2010'!O99</f>
        <v>0</v>
      </c>
      <c r="P99" s="42">
        <f>+' (1) Cap Res.2009-2010'!P99</f>
        <v>0</v>
      </c>
      <c r="Q99" s="42">
        <f>+' (1) Cap Res.2009-2010'!Q99</f>
        <v>0</v>
      </c>
      <c r="R99" s="42">
        <f>+' (1) Cap Res.2009-2010'!R99</f>
        <v>0</v>
      </c>
      <c r="S99" s="42">
        <f>+' (1) Cap Res.2009-2010'!S99</f>
        <v>0</v>
      </c>
      <c r="T99" s="42">
        <f>+' (1) Cap Res.2009-2010'!T99</f>
        <v>0</v>
      </c>
      <c r="U99" s="42">
        <f>+' (1) Cap Res.2009-2010'!U99</f>
        <v>0</v>
      </c>
      <c r="V99" s="42">
        <f>+' (1) Cap Res.2009-2010'!V99</f>
        <v>0</v>
      </c>
      <c r="W99" s="42">
        <f>+' (1) Cap Res.2009-2010'!W99</f>
        <v>0</v>
      </c>
      <c r="X99" s="42">
        <f>+' (1) Cap Res.2009-2010'!X99</f>
        <v>0</v>
      </c>
      <c r="Y99" s="42">
        <f>+' (1) Cap Res.2009-2010'!Y99</f>
        <v>0</v>
      </c>
      <c r="Z99" s="42">
        <f>+' (1) Cap Res.2009-2010'!Z99</f>
        <v>0</v>
      </c>
      <c r="AA99" s="42">
        <f>+' (1) Cap Res.2009-2010'!AA99</f>
        <v>0</v>
      </c>
      <c r="AB99" s="42">
        <f>+' (1) Cap Res.2009-2010'!AB99</f>
        <v>0</v>
      </c>
      <c r="AC99" s="42">
        <f>+' (1) Cap Res.2009-2010'!AC99</f>
        <v>0</v>
      </c>
      <c r="AD99" s="42">
        <f>+' (1) Cap Res.2009-2010'!AD99</f>
        <v>0</v>
      </c>
      <c r="AE99" s="42">
        <f>+' (1) Cap Res.2009-2010'!AE99</f>
        <v>0</v>
      </c>
      <c r="AF99" s="42">
        <f>+' (1) Cap Res.2009-2010'!AF99</f>
        <v>0</v>
      </c>
      <c r="AG99" s="42">
        <f>+' (1) Cap Res.2009-2010'!AG99</f>
        <v>0</v>
      </c>
      <c r="AH99" s="42">
        <f>+' (1) Cap Res.2009-2010'!AH99</f>
        <v>0</v>
      </c>
      <c r="AI99" s="42">
        <f>+' (1) Cap Res.2009-2010'!AI99</f>
        <v>0</v>
      </c>
      <c r="AJ99" s="42">
        <f>+' (1) Cap Res.2009-2010'!AJ99</f>
        <v>0</v>
      </c>
      <c r="AK99" s="42">
        <f>+' (1) Cap Res.2009-2010'!AK99</f>
        <v>0</v>
      </c>
      <c r="AL99" s="42">
        <f>+' (1) Cap Res.2009-2010'!AL99</f>
        <v>0</v>
      </c>
      <c r="AM99" s="42">
        <f>+' (1) Cap Res.2009-2010'!AM99</f>
        <v>0</v>
      </c>
      <c r="AN99" s="42">
        <f>+' (1) Cap Res.2009-2010'!AN99</f>
        <v>0</v>
      </c>
      <c r="AO99" s="42">
        <f>+' (1) Cap Res.2009-2010'!AO99</f>
        <v>0</v>
      </c>
      <c r="AP99" s="42">
        <f>+' (1) Cap Res.2009-2010'!AP99</f>
        <v>0</v>
      </c>
      <c r="AQ99" s="42">
        <f>+' (1) Cap Res.2009-2010'!AQ99</f>
        <v>0</v>
      </c>
      <c r="AR99" s="42">
        <f>+' (1) Cap Res.2009-2010'!AR99</f>
        <v>0</v>
      </c>
      <c r="AS99" s="42">
        <f>+' (1) Cap Res.2009-2010'!AS99</f>
        <v>0</v>
      </c>
      <c r="AT99" s="42">
        <f>+' (1) Cap Res.2009-2010'!AT99</f>
        <v>0</v>
      </c>
      <c r="AU99" s="42">
        <f>+' (1) Cap Res.2009-2010'!AU99</f>
        <v>0</v>
      </c>
      <c r="AV99" s="42"/>
      <c r="AW99" s="42"/>
      <c r="AX99" s="42"/>
      <c r="AY99" s="42"/>
      <c r="AZ99" s="42"/>
      <c r="BA99" s="42"/>
      <c r="BB99" s="42"/>
    </row>
    <row r="100" spans="1:54" ht="13.5" hidden="1">
      <c r="A100" s="39">
        <f>+' (1) Cap Res.2009-2010'!BF100</f>
        <v>37528</v>
      </c>
      <c r="B100" s="42">
        <f>+' (1) Cap Res.2009-2010'!B100</f>
        <v>0</v>
      </c>
      <c r="C100" s="42">
        <f>+' (1) Cap Res.2009-2010'!C100</f>
        <v>0</v>
      </c>
      <c r="D100" s="42">
        <f>+' (1) Cap Res.2009-2010'!D100</f>
        <v>0</v>
      </c>
      <c r="E100" s="42">
        <f>+' (1) Cap Res.2009-2010'!E100</f>
        <v>0</v>
      </c>
      <c r="F100" s="42">
        <f>+' (1) Cap Res.2009-2010'!F100</f>
        <v>0</v>
      </c>
      <c r="G100" s="42">
        <f>+' (1) Cap Res.2009-2010'!G100</f>
        <v>0</v>
      </c>
      <c r="H100" s="42">
        <f>+' (1) Cap Res.2009-2010'!H100</f>
        <v>0</v>
      </c>
      <c r="I100" s="42">
        <f>+' (1) Cap Res.2009-2010'!I100</f>
        <v>0</v>
      </c>
      <c r="J100" s="42">
        <f>+' (1) Cap Res.2009-2010'!J100</f>
        <v>0</v>
      </c>
      <c r="K100" s="42">
        <f>+' (1) Cap Res.2009-2010'!K100</f>
        <v>0</v>
      </c>
      <c r="L100" s="42">
        <f>+' (1) Cap Res.2009-2010'!L100</f>
        <v>0</v>
      </c>
      <c r="M100" s="42">
        <f>+' (1) Cap Res.2009-2010'!M100</f>
        <v>0</v>
      </c>
      <c r="N100" s="42">
        <f>+' (1) Cap Res.2009-2010'!N100</f>
        <v>0</v>
      </c>
      <c r="O100" s="42">
        <f>+' (1) Cap Res.2009-2010'!O100</f>
        <v>0</v>
      </c>
      <c r="P100" s="42">
        <f>+' (1) Cap Res.2009-2010'!P100</f>
        <v>0</v>
      </c>
      <c r="Q100" s="42">
        <f>+' (1) Cap Res.2009-2010'!Q100</f>
        <v>0</v>
      </c>
      <c r="R100" s="42">
        <f>+' (1) Cap Res.2009-2010'!R100</f>
        <v>0</v>
      </c>
      <c r="S100" s="42">
        <f>+' (1) Cap Res.2009-2010'!S100</f>
        <v>0</v>
      </c>
      <c r="T100" s="42">
        <f>+' (1) Cap Res.2009-2010'!T100</f>
        <v>0</v>
      </c>
      <c r="U100" s="42">
        <f>+' (1) Cap Res.2009-2010'!U100</f>
        <v>0</v>
      </c>
      <c r="V100" s="42">
        <f>+' (1) Cap Res.2009-2010'!V100</f>
        <v>0</v>
      </c>
      <c r="W100" s="42">
        <f>+' (1) Cap Res.2009-2010'!W100</f>
        <v>0</v>
      </c>
      <c r="X100" s="42">
        <f>+' (1) Cap Res.2009-2010'!X100</f>
        <v>0</v>
      </c>
      <c r="Y100" s="42">
        <f>+' (1) Cap Res.2009-2010'!Y100</f>
        <v>0</v>
      </c>
      <c r="Z100" s="42">
        <f>+' (1) Cap Res.2009-2010'!Z100</f>
        <v>0</v>
      </c>
      <c r="AA100" s="42">
        <f>+' (1) Cap Res.2009-2010'!AA100</f>
        <v>0</v>
      </c>
      <c r="AB100" s="42">
        <f>+' (1) Cap Res.2009-2010'!AB100</f>
        <v>0</v>
      </c>
      <c r="AC100" s="42">
        <f>+' (1) Cap Res.2009-2010'!AC100</f>
        <v>0</v>
      </c>
      <c r="AD100" s="42">
        <f>+' (1) Cap Res.2009-2010'!AD100</f>
        <v>0</v>
      </c>
      <c r="AE100" s="42">
        <f>+' (1) Cap Res.2009-2010'!AE100</f>
        <v>0</v>
      </c>
      <c r="AF100" s="42">
        <f>+' (1) Cap Res.2009-2010'!AF100</f>
        <v>0</v>
      </c>
      <c r="AG100" s="42">
        <f>+' (1) Cap Res.2009-2010'!AG100</f>
        <v>0</v>
      </c>
      <c r="AH100" s="42">
        <f>+' (1) Cap Res.2009-2010'!AH100</f>
        <v>0</v>
      </c>
      <c r="AI100" s="42">
        <f>+' (1) Cap Res.2009-2010'!AI100</f>
        <v>0</v>
      </c>
      <c r="AJ100" s="42">
        <f>+' (1) Cap Res.2009-2010'!AJ100</f>
        <v>0</v>
      </c>
      <c r="AK100" s="42">
        <f>+' (1) Cap Res.2009-2010'!AK100</f>
        <v>0</v>
      </c>
      <c r="AL100" s="42">
        <f>+' (1) Cap Res.2009-2010'!AL100</f>
        <v>0</v>
      </c>
      <c r="AM100" s="42">
        <f>+' (1) Cap Res.2009-2010'!AM100</f>
        <v>0</v>
      </c>
      <c r="AN100" s="42">
        <f>+' (1) Cap Res.2009-2010'!AN100</f>
        <v>0</v>
      </c>
      <c r="AO100" s="42">
        <f>+' (1) Cap Res.2009-2010'!AO100</f>
        <v>0</v>
      </c>
      <c r="AP100" s="42">
        <f>+' (1) Cap Res.2009-2010'!AP100</f>
        <v>0</v>
      </c>
      <c r="AQ100" s="42">
        <f>+' (1) Cap Res.2009-2010'!AQ100</f>
        <v>0</v>
      </c>
      <c r="AR100" s="42">
        <f>+' (1) Cap Res.2009-2010'!AR100</f>
        <v>0</v>
      </c>
      <c r="AS100" s="42">
        <f>+' (1) Cap Res.2009-2010'!AS100</f>
        <v>0</v>
      </c>
      <c r="AT100" s="42">
        <f>+' (1) Cap Res.2009-2010'!AT100</f>
        <v>0</v>
      </c>
      <c r="AU100" s="42">
        <f>+' (1) Cap Res.2009-2010'!AU100</f>
        <v>0</v>
      </c>
      <c r="AV100" s="42"/>
      <c r="AW100" s="42"/>
      <c r="AX100" s="42"/>
      <c r="AY100" s="42"/>
      <c r="AZ100" s="42"/>
      <c r="BA100" s="42"/>
      <c r="BB100" s="42"/>
    </row>
    <row r="101" spans="1:54" ht="13.5" hidden="1">
      <c r="A101" s="39">
        <f>+' (1) Cap Res.2009-2010'!BF101</f>
        <v>37531</v>
      </c>
      <c r="B101" s="42">
        <f>+' (1) Cap Res.2009-2010'!B101</f>
        <v>0</v>
      </c>
      <c r="C101" s="42">
        <f>+' (1) Cap Res.2009-2010'!C101</f>
        <v>0</v>
      </c>
      <c r="D101" s="42">
        <f>+' (1) Cap Res.2009-2010'!D101</f>
        <v>0</v>
      </c>
      <c r="E101" s="42">
        <f>+' (1) Cap Res.2009-2010'!E101</f>
        <v>-35350</v>
      </c>
      <c r="F101" s="42">
        <f>+' (1) Cap Res.2009-2010'!F101</f>
        <v>0</v>
      </c>
      <c r="G101" s="42">
        <f>+' (1) Cap Res.2009-2010'!G101</f>
        <v>0</v>
      </c>
      <c r="H101" s="42">
        <f>+' (1) Cap Res.2009-2010'!H101</f>
        <v>0</v>
      </c>
      <c r="I101" s="42">
        <f>+' (1) Cap Res.2009-2010'!I101</f>
        <v>0</v>
      </c>
      <c r="J101" s="42">
        <f>+' (1) Cap Res.2009-2010'!J101</f>
        <v>0</v>
      </c>
      <c r="K101" s="42">
        <f>+' (1) Cap Res.2009-2010'!K101</f>
        <v>0</v>
      </c>
      <c r="L101" s="42">
        <f>+' (1) Cap Res.2009-2010'!L101</f>
        <v>0</v>
      </c>
      <c r="M101" s="42">
        <f>+' (1) Cap Res.2009-2010'!M101</f>
        <v>0</v>
      </c>
      <c r="N101" s="42">
        <f>+' (1) Cap Res.2009-2010'!N101</f>
        <v>0</v>
      </c>
      <c r="O101" s="42">
        <f>+' (1) Cap Res.2009-2010'!O101</f>
        <v>0</v>
      </c>
      <c r="P101" s="42">
        <f>+' (1) Cap Res.2009-2010'!P101</f>
        <v>0</v>
      </c>
      <c r="Q101" s="42">
        <f>+' (1) Cap Res.2009-2010'!Q101</f>
        <v>0</v>
      </c>
      <c r="R101" s="42">
        <f>+' (1) Cap Res.2009-2010'!R101</f>
        <v>0</v>
      </c>
      <c r="S101" s="42">
        <f>+' (1) Cap Res.2009-2010'!S101</f>
        <v>0</v>
      </c>
      <c r="T101" s="42">
        <f>+' (1) Cap Res.2009-2010'!T101</f>
        <v>0</v>
      </c>
      <c r="U101" s="42">
        <f>+' (1) Cap Res.2009-2010'!U101</f>
        <v>0</v>
      </c>
      <c r="V101" s="42">
        <f>+' (1) Cap Res.2009-2010'!V101</f>
        <v>0</v>
      </c>
      <c r="W101" s="42">
        <f>+' (1) Cap Res.2009-2010'!W101</f>
        <v>0</v>
      </c>
      <c r="X101" s="42">
        <f>+' (1) Cap Res.2009-2010'!X101</f>
        <v>0</v>
      </c>
      <c r="Y101" s="42">
        <f>+' (1) Cap Res.2009-2010'!Y101</f>
        <v>0</v>
      </c>
      <c r="Z101" s="42">
        <f>+' (1) Cap Res.2009-2010'!Z101</f>
        <v>0</v>
      </c>
      <c r="AA101" s="42">
        <f>+' (1) Cap Res.2009-2010'!AA101</f>
        <v>0</v>
      </c>
      <c r="AB101" s="42">
        <f>+' (1) Cap Res.2009-2010'!AB101</f>
        <v>0</v>
      </c>
      <c r="AC101" s="42">
        <f>+' (1) Cap Res.2009-2010'!AC101</f>
        <v>0</v>
      </c>
      <c r="AD101" s="42">
        <f>+' (1) Cap Res.2009-2010'!AD101</f>
        <v>0</v>
      </c>
      <c r="AE101" s="42">
        <f>+' (1) Cap Res.2009-2010'!AE101</f>
        <v>0</v>
      </c>
      <c r="AF101" s="42">
        <f>+' (1) Cap Res.2009-2010'!AF101</f>
        <v>0</v>
      </c>
      <c r="AG101" s="42">
        <f>+' (1) Cap Res.2009-2010'!AG101</f>
        <v>0</v>
      </c>
      <c r="AH101" s="42">
        <f>+' (1) Cap Res.2009-2010'!AH101</f>
        <v>0</v>
      </c>
      <c r="AI101" s="42">
        <f>+' (1) Cap Res.2009-2010'!AI101</f>
        <v>0</v>
      </c>
      <c r="AJ101" s="42">
        <f>+' (1) Cap Res.2009-2010'!AJ101</f>
        <v>0</v>
      </c>
      <c r="AK101" s="42">
        <f>+' (1) Cap Res.2009-2010'!AK101</f>
        <v>0</v>
      </c>
      <c r="AL101" s="42">
        <f>+' (1) Cap Res.2009-2010'!AL101</f>
        <v>0</v>
      </c>
      <c r="AM101" s="42">
        <f>+' (1) Cap Res.2009-2010'!AM101</f>
        <v>0</v>
      </c>
      <c r="AN101" s="42">
        <f>+' (1) Cap Res.2009-2010'!AN101</f>
        <v>0</v>
      </c>
      <c r="AO101" s="42">
        <f>+' (1) Cap Res.2009-2010'!AO101</f>
        <v>0</v>
      </c>
      <c r="AP101" s="42">
        <f>+' (1) Cap Res.2009-2010'!AP101</f>
        <v>0</v>
      </c>
      <c r="AQ101" s="42">
        <f>+' (1) Cap Res.2009-2010'!AQ101</f>
        <v>0</v>
      </c>
      <c r="AR101" s="42">
        <f>+' (1) Cap Res.2009-2010'!AR101</f>
        <v>0</v>
      </c>
      <c r="AS101" s="42">
        <f>+' (1) Cap Res.2009-2010'!AS101</f>
        <v>0</v>
      </c>
      <c r="AT101" s="42">
        <f>+' (1) Cap Res.2009-2010'!AT101</f>
        <v>0</v>
      </c>
      <c r="AU101" s="42">
        <f>+' (1) Cap Res.2009-2010'!AU101</f>
        <v>0</v>
      </c>
      <c r="AV101" s="42"/>
      <c r="AW101" s="42"/>
      <c r="AX101" s="42"/>
      <c r="AY101" s="42"/>
      <c r="AZ101" s="42"/>
      <c r="BA101" s="42"/>
      <c r="BB101" s="42"/>
    </row>
    <row r="102" spans="1:54" ht="13.5" hidden="1">
      <c r="A102" s="39">
        <f>+' (1) Cap Res.2009-2010'!BF102</f>
        <v>37538</v>
      </c>
      <c r="B102" s="42">
        <f>+' (1) Cap Res.2009-2010'!B102</f>
        <v>0</v>
      </c>
      <c r="C102" s="42">
        <f>+' (1) Cap Res.2009-2010'!C102</f>
        <v>0</v>
      </c>
      <c r="D102" s="42">
        <f>+' (1) Cap Res.2009-2010'!D102</f>
        <v>0</v>
      </c>
      <c r="E102" s="42">
        <f>+' (1) Cap Res.2009-2010'!E102</f>
        <v>0</v>
      </c>
      <c r="F102" s="42">
        <f>+' (1) Cap Res.2009-2010'!F102</f>
        <v>-1565.9</v>
      </c>
      <c r="G102" s="42">
        <f>+' (1) Cap Res.2009-2010'!G102</f>
        <v>0</v>
      </c>
      <c r="H102" s="42">
        <f>+' (1) Cap Res.2009-2010'!H102</f>
        <v>0</v>
      </c>
      <c r="I102" s="42">
        <f>+' (1) Cap Res.2009-2010'!I102</f>
        <v>0</v>
      </c>
      <c r="J102" s="42">
        <f>+' (1) Cap Res.2009-2010'!J102</f>
        <v>0</v>
      </c>
      <c r="K102" s="42">
        <f>+' (1) Cap Res.2009-2010'!K102</f>
        <v>0</v>
      </c>
      <c r="L102" s="42">
        <f>+' (1) Cap Res.2009-2010'!L102</f>
        <v>0</v>
      </c>
      <c r="M102" s="42">
        <f>+' (1) Cap Res.2009-2010'!M102</f>
        <v>0</v>
      </c>
      <c r="N102" s="42">
        <f>+' (1) Cap Res.2009-2010'!N102</f>
        <v>0</v>
      </c>
      <c r="O102" s="42">
        <f>+' (1) Cap Res.2009-2010'!O102</f>
        <v>0</v>
      </c>
      <c r="P102" s="42">
        <f>+' (1) Cap Res.2009-2010'!P102</f>
        <v>0</v>
      </c>
      <c r="Q102" s="42">
        <f>+' (1) Cap Res.2009-2010'!Q102</f>
        <v>0</v>
      </c>
      <c r="R102" s="42">
        <f>+' (1) Cap Res.2009-2010'!R102</f>
        <v>0</v>
      </c>
      <c r="S102" s="42">
        <f>+' (1) Cap Res.2009-2010'!S102</f>
        <v>0</v>
      </c>
      <c r="T102" s="42">
        <f>+' (1) Cap Res.2009-2010'!T102</f>
        <v>0</v>
      </c>
      <c r="U102" s="42">
        <f>+' (1) Cap Res.2009-2010'!U102</f>
        <v>0</v>
      </c>
      <c r="V102" s="42">
        <f>+' (1) Cap Res.2009-2010'!V102</f>
        <v>0</v>
      </c>
      <c r="W102" s="42">
        <f>+' (1) Cap Res.2009-2010'!W102</f>
        <v>0</v>
      </c>
      <c r="X102" s="42">
        <f>+' (1) Cap Res.2009-2010'!X102</f>
        <v>0</v>
      </c>
      <c r="Y102" s="42">
        <f>+' (1) Cap Res.2009-2010'!Y102</f>
        <v>0</v>
      </c>
      <c r="Z102" s="42">
        <f>+' (1) Cap Res.2009-2010'!Z102</f>
        <v>0</v>
      </c>
      <c r="AA102" s="42">
        <f>+' (1) Cap Res.2009-2010'!AA102</f>
        <v>0</v>
      </c>
      <c r="AB102" s="42">
        <f>+' (1) Cap Res.2009-2010'!AB102</f>
        <v>0</v>
      </c>
      <c r="AC102" s="42">
        <f>+' (1) Cap Res.2009-2010'!AC102</f>
        <v>0</v>
      </c>
      <c r="AD102" s="42">
        <f>+' (1) Cap Res.2009-2010'!AD102</f>
        <v>0</v>
      </c>
      <c r="AE102" s="42">
        <f>+' (1) Cap Res.2009-2010'!AE102</f>
        <v>0</v>
      </c>
      <c r="AF102" s="42">
        <f>+' (1) Cap Res.2009-2010'!AF102</f>
        <v>0</v>
      </c>
      <c r="AG102" s="42">
        <f>+' (1) Cap Res.2009-2010'!AG102</f>
        <v>0</v>
      </c>
      <c r="AH102" s="42">
        <f>+' (1) Cap Res.2009-2010'!AH102</f>
        <v>0</v>
      </c>
      <c r="AI102" s="42">
        <f>+' (1) Cap Res.2009-2010'!AI102</f>
        <v>0</v>
      </c>
      <c r="AJ102" s="42">
        <f>+' (1) Cap Res.2009-2010'!AJ102</f>
        <v>0</v>
      </c>
      <c r="AK102" s="42">
        <f>+' (1) Cap Res.2009-2010'!AK102</f>
        <v>0</v>
      </c>
      <c r="AL102" s="42">
        <f>+' (1) Cap Res.2009-2010'!AL102</f>
        <v>0</v>
      </c>
      <c r="AM102" s="42">
        <f>+' (1) Cap Res.2009-2010'!AM102</f>
        <v>0</v>
      </c>
      <c r="AN102" s="42">
        <f>+' (1) Cap Res.2009-2010'!AN102</f>
        <v>0</v>
      </c>
      <c r="AO102" s="42">
        <f>+' (1) Cap Res.2009-2010'!AO102</f>
        <v>0</v>
      </c>
      <c r="AP102" s="42">
        <f>+' (1) Cap Res.2009-2010'!AP102</f>
        <v>0</v>
      </c>
      <c r="AQ102" s="42">
        <f>+' (1) Cap Res.2009-2010'!AQ102</f>
        <v>0</v>
      </c>
      <c r="AR102" s="42">
        <f>+' (1) Cap Res.2009-2010'!AR102</f>
        <v>0</v>
      </c>
      <c r="AS102" s="42">
        <f>+' (1) Cap Res.2009-2010'!AS102</f>
        <v>0</v>
      </c>
      <c r="AT102" s="42">
        <f>+' (1) Cap Res.2009-2010'!AT102</f>
        <v>0</v>
      </c>
      <c r="AU102" s="42">
        <f>+' (1) Cap Res.2009-2010'!AU102</f>
        <v>0</v>
      </c>
      <c r="AV102" s="42"/>
      <c r="AW102" s="42"/>
      <c r="AX102" s="42"/>
      <c r="AY102" s="42"/>
      <c r="AZ102" s="42"/>
      <c r="BA102" s="42"/>
      <c r="BB102" s="42"/>
    </row>
    <row r="103" spans="1:54" ht="13.5" hidden="1">
      <c r="A103" s="39">
        <f>+' (1) Cap Res.2009-2010'!BF103</f>
        <v>37538</v>
      </c>
      <c r="B103" s="42">
        <f>+' (1) Cap Res.2009-2010'!B103</f>
        <v>0</v>
      </c>
      <c r="C103" s="42">
        <f>+' (1) Cap Res.2009-2010'!C103</f>
        <v>0</v>
      </c>
      <c r="D103" s="42">
        <f>+' (1) Cap Res.2009-2010'!D103</f>
        <v>0</v>
      </c>
      <c r="E103" s="42">
        <f>+' (1) Cap Res.2009-2010'!E103</f>
        <v>0</v>
      </c>
      <c r="F103" s="42">
        <f>+' (1) Cap Res.2009-2010'!F103</f>
        <v>0</v>
      </c>
      <c r="G103" s="42">
        <f>+' (1) Cap Res.2009-2010'!G103</f>
        <v>-12451.73</v>
      </c>
      <c r="H103" s="42">
        <f>+' (1) Cap Res.2009-2010'!H103</f>
        <v>0</v>
      </c>
      <c r="I103" s="42">
        <f>+' (1) Cap Res.2009-2010'!I103</f>
        <v>0</v>
      </c>
      <c r="J103" s="42">
        <f>+' (1) Cap Res.2009-2010'!J103</f>
        <v>0</v>
      </c>
      <c r="K103" s="42">
        <f>+' (1) Cap Res.2009-2010'!K103</f>
        <v>0</v>
      </c>
      <c r="L103" s="42">
        <f>+' (1) Cap Res.2009-2010'!L103</f>
        <v>0</v>
      </c>
      <c r="M103" s="42">
        <f>+' (1) Cap Res.2009-2010'!M103</f>
        <v>0</v>
      </c>
      <c r="N103" s="42">
        <f>+' (1) Cap Res.2009-2010'!N103</f>
        <v>0</v>
      </c>
      <c r="O103" s="42">
        <f>+' (1) Cap Res.2009-2010'!O103</f>
        <v>0</v>
      </c>
      <c r="P103" s="42">
        <f>+' (1) Cap Res.2009-2010'!P103</f>
        <v>0</v>
      </c>
      <c r="Q103" s="42">
        <f>+' (1) Cap Res.2009-2010'!Q103</f>
        <v>0</v>
      </c>
      <c r="R103" s="42">
        <f>+' (1) Cap Res.2009-2010'!R103</f>
        <v>0</v>
      </c>
      <c r="S103" s="42">
        <f>+' (1) Cap Res.2009-2010'!S103</f>
        <v>0</v>
      </c>
      <c r="T103" s="42">
        <f>+' (1) Cap Res.2009-2010'!T103</f>
        <v>0</v>
      </c>
      <c r="U103" s="42">
        <f>+' (1) Cap Res.2009-2010'!U103</f>
        <v>0</v>
      </c>
      <c r="V103" s="42">
        <f>+' (1) Cap Res.2009-2010'!V103</f>
        <v>0</v>
      </c>
      <c r="W103" s="42">
        <f>+' (1) Cap Res.2009-2010'!W103</f>
        <v>0</v>
      </c>
      <c r="X103" s="42">
        <f>+' (1) Cap Res.2009-2010'!X103</f>
        <v>0</v>
      </c>
      <c r="Y103" s="42">
        <f>+' (1) Cap Res.2009-2010'!Y103</f>
        <v>0</v>
      </c>
      <c r="Z103" s="42">
        <f>+' (1) Cap Res.2009-2010'!Z103</f>
        <v>0</v>
      </c>
      <c r="AA103" s="42">
        <f>+' (1) Cap Res.2009-2010'!AA103</f>
        <v>0</v>
      </c>
      <c r="AB103" s="42">
        <f>+' (1) Cap Res.2009-2010'!AB103</f>
        <v>0</v>
      </c>
      <c r="AC103" s="42">
        <f>+' (1) Cap Res.2009-2010'!AC103</f>
        <v>0</v>
      </c>
      <c r="AD103" s="42">
        <f>+' (1) Cap Res.2009-2010'!AD103</f>
        <v>0</v>
      </c>
      <c r="AE103" s="42">
        <f>+' (1) Cap Res.2009-2010'!AE103</f>
        <v>0</v>
      </c>
      <c r="AF103" s="42">
        <f>+' (1) Cap Res.2009-2010'!AF103</f>
        <v>0</v>
      </c>
      <c r="AG103" s="42">
        <f>+' (1) Cap Res.2009-2010'!AG103</f>
        <v>0</v>
      </c>
      <c r="AH103" s="42">
        <f>+' (1) Cap Res.2009-2010'!AH103</f>
        <v>0</v>
      </c>
      <c r="AI103" s="42">
        <f>+' (1) Cap Res.2009-2010'!AI103</f>
        <v>0</v>
      </c>
      <c r="AJ103" s="42">
        <f>+' (1) Cap Res.2009-2010'!AJ103</f>
        <v>0</v>
      </c>
      <c r="AK103" s="42">
        <f>+' (1) Cap Res.2009-2010'!AK103</f>
        <v>0</v>
      </c>
      <c r="AL103" s="42">
        <f>+' (1) Cap Res.2009-2010'!AL103</f>
        <v>0</v>
      </c>
      <c r="AM103" s="42">
        <f>+' (1) Cap Res.2009-2010'!AM103</f>
        <v>0</v>
      </c>
      <c r="AN103" s="42">
        <f>+' (1) Cap Res.2009-2010'!AN103</f>
        <v>0</v>
      </c>
      <c r="AO103" s="42">
        <f>+' (1) Cap Res.2009-2010'!AO103</f>
        <v>0</v>
      </c>
      <c r="AP103" s="42">
        <f>+' (1) Cap Res.2009-2010'!AP103</f>
        <v>0</v>
      </c>
      <c r="AQ103" s="42">
        <f>+' (1) Cap Res.2009-2010'!AQ103</f>
        <v>0</v>
      </c>
      <c r="AR103" s="42">
        <f>+' (1) Cap Res.2009-2010'!AR103</f>
        <v>0</v>
      </c>
      <c r="AS103" s="42">
        <f>+' (1) Cap Res.2009-2010'!AS103</f>
        <v>0</v>
      </c>
      <c r="AT103" s="42">
        <f>+' (1) Cap Res.2009-2010'!AT103</f>
        <v>0</v>
      </c>
      <c r="AU103" s="42">
        <f>+' (1) Cap Res.2009-2010'!AU103</f>
        <v>0</v>
      </c>
      <c r="AV103" s="42"/>
      <c r="AW103" s="42"/>
      <c r="AX103" s="42"/>
      <c r="AY103" s="42"/>
      <c r="AZ103" s="42"/>
      <c r="BA103" s="42"/>
      <c r="BB103" s="42"/>
    </row>
    <row r="104" spans="1:54" ht="13.5" hidden="1">
      <c r="A104" s="39">
        <f>+' (1) Cap Res.2009-2010'!BF104</f>
        <v>37546</v>
      </c>
      <c r="B104" s="42">
        <f>+' (1) Cap Res.2009-2010'!B104</f>
        <v>0</v>
      </c>
      <c r="C104" s="42">
        <f>+' (1) Cap Res.2009-2010'!C104</f>
        <v>0</v>
      </c>
      <c r="D104" s="42">
        <f>+' (1) Cap Res.2009-2010'!D104</f>
        <v>0</v>
      </c>
      <c r="E104" s="42">
        <f>+' (1) Cap Res.2009-2010'!E104</f>
        <v>0</v>
      </c>
      <c r="F104" s="42">
        <f>+' (1) Cap Res.2009-2010'!F104</f>
        <v>0</v>
      </c>
      <c r="G104" s="42">
        <f>+' (1) Cap Res.2009-2010'!G104</f>
        <v>0</v>
      </c>
      <c r="H104" s="42">
        <f>+' (1) Cap Res.2009-2010'!H104</f>
        <v>-2187</v>
      </c>
      <c r="I104" s="42">
        <f>+' (1) Cap Res.2009-2010'!I104</f>
        <v>0</v>
      </c>
      <c r="J104" s="42">
        <f>+' (1) Cap Res.2009-2010'!J104</f>
        <v>0</v>
      </c>
      <c r="K104" s="42">
        <f>+' (1) Cap Res.2009-2010'!K104</f>
        <v>0</v>
      </c>
      <c r="L104" s="42">
        <f>+' (1) Cap Res.2009-2010'!L104</f>
        <v>0</v>
      </c>
      <c r="M104" s="42">
        <f>+' (1) Cap Res.2009-2010'!M104</f>
        <v>0</v>
      </c>
      <c r="N104" s="42">
        <f>+' (1) Cap Res.2009-2010'!N104</f>
        <v>0</v>
      </c>
      <c r="O104" s="42">
        <f>+' (1) Cap Res.2009-2010'!O104</f>
        <v>0</v>
      </c>
      <c r="P104" s="42">
        <f>+' (1) Cap Res.2009-2010'!P104</f>
        <v>0</v>
      </c>
      <c r="Q104" s="42">
        <f>+' (1) Cap Res.2009-2010'!Q104</f>
        <v>0</v>
      </c>
      <c r="R104" s="42">
        <f>+' (1) Cap Res.2009-2010'!R104</f>
        <v>0</v>
      </c>
      <c r="S104" s="42">
        <f>+' (1) Cap Res.2009-2010'!S104</f>
        <v>0</v>
      </c>
      <c r="T104" s="42">
        <f>+' (1) Cap Res.2009-2010'!T104</f>
        <v>0</v>
      </c>
      <c r="U104" s="42">
        <f>+' (1) Cap Res.2009-2010'!U104</f>
        <v>0</v>
      </c>
      <c r="V104" s="42">
        <f>+' (1) Cap Res.2009-2010'!V104</f>
        <v>0</v>
      </c>
      <c r="W104" s="42">
        <f>+' (1) Cap Res.2009-2010'!W104</f>
        <v>0</v>
      </c>
      <c r="X104" s="42">
        <f>+' (1) Cap Res.2009-2010'!X104</f>
        <v>0</v>
      </c>
      <c r="Y104" s="42">
        <f>+' (1) Cap Res.2009-2010'!Y104</f>
        <v>0</v>
      </c>
      <c r="Z104" s="42">
        <f>+' (1) Cap Res.2009-2010'!Z104</f>
        <v>0</v>
      </c>
      <c r="AA104" s="42">
        <f>+' (1) Cap Res.2009-2010'!AA104</f>
        <v>0</v>
      </c>
      <c r="AB104" s="42">
        <f>+' (1) Cap Res.2009-2010'!AB104</f>
        <v>0</v>
      </c>
      <c r="AC104" s="42">
        <f>+' (1) Cap Res.2009-2010'!AC104</f>
        <v>0</v>
      </c>
      <c r="AD104" s="42">
        <f>+' (1) Cap Res.2009-2010'!AD104</f>
        <v>0</v>
      </c>
      <c r="AE104" s="42">
        <f>+' (1) Cap Res.2009-2010'!AE104</f>
        <v>0</v>
      </c>
      <c r="AF104" s="42">
        <f>+' (1) Cap Res.2009-2010'!AF104</f>
        <v>0</v>
      </c>
      <c r="AG104" s="42">
        <f>+' (1) Cap Res.2009-2010'!AG104</f>
        <v>0</v>
      </c>
      <c r="AH104" s="42">
        <f>+' (1) Cap Res.2009-2010'!AH104</f>
        <v>0</v>
      </c>
      <c r="AI104" s="42">
        <f>+' (1) Cap Res.2009-2010'!AI104</f>
        <v>0</v>
      </c>
      <c r="AJ104" s="42">
        <f>+' (1) Cap Res.2009-2010'!AJ104</f>
        <v>0</v>
      </c>
      <c r="AK104" s="42">
        <f>+' (1) Cap Res.2009-2010'!AK104</f>
        <v>0</v>
      </c>
      <c r="AL104" s="42">
        <f>+' (1) Cap Res.2009-2010'!AL104</f>
        <v>0</v>
      </c>
      <c r="AM104" s="42">
        <f>+' (1) Cap Res.2009-2010'!AM104</f>
        <v>0</v>
      </c>
      <c r="AN104" s="42">
        <f>+' (1) Cap Res.2009-2010'!AN104</f>
        <v>0</v>
      </c>
      <c r="AO104" s="42">
        <f>+' (1) Cap Res.2009-2010'!AO104</f>
        <v>0</v>
      </c>
      <c r="AP104" s="42">
        <f>+' (1) Cap Res.2009-2010'!AP104</f>
        <v>0</v>
      </c>
      <c r="AQ104" s="42">
        <f>+' (1) Cap Res.2009-2010'!AQ104</f>
        <v>0</v>
      </c>
      <c r="AR104" s="42">
        <f>+' (1) Cap Res.2009-2010'!AR104</f>
        <v>0</v>
      </c>
      <c r="AS104" s="42">
        <f>+' (1) Cap Res.2009-2010'!AS104</f>
        <v>0</v>
      </c>
      <c r="AT104" s="42">
        <f>+' (1) Cap Res.2009-2010'!AT104</f>
        <v>0</v>
      </c>
      <c r="AU104" s="42">
        <f>+' (1) Cap Res.2009-2010'!AU104</f>
        <v>0</v>
      </c>
      <c r="AV104" s="42"/>
      <c r="AW104" s="42"/>
      <c r="AX104" s="42"/>
      <c r="AY104" s="42"/>
      <c r="AZ104" s="42"/>
      <c r="BA104" s="42"/>
      <c r="BB104" s="42"/>
    </row>
    <row r="105" spans="1:54" ht="13.5" hidden="1">
      <c r="A105" s="39">
        <f>+' (1) Cap Res.2009-2010'!BF105</f>
        <v>37553</v>
      </c>
      <c r="B105" s="42">
        <f>+' (1) Cap Res.2009-2010'!B105</f>
        <v>0</v>
      </c>
      <c r="C105" s="42">
        <f>+' (1) Cap Res.2009-2010'!C105</f>
        <v>0</v>
      </c>
      <c r="D105" s="42">
        <f>+' (1) Cap Res.2009-2010'!D105</f>
        <v>0</v>
      </c>
      <c r="E105" s="42">
        <f>+' (1) Cap Res.2009-2010'!E105</f>
        <v>0</v>
      </c>
      <c r="F105" s="42">
        <f>+' (1) Cap Res.2009-2010'!F105</f>
        <v>0</v>
      </c>
      <c r="G105" s="42">
        <f>+' (1) Cap Res.2009-2010'!G105</f>
        <v>0</v>
      </c>
      <c r="H105" s="42">
        <f>+' (1) Cap Res.2009-2010'!H105</f>
        <v>0</v>
      </c>
      <c r="I105" s="42">
        <f>+' (1) Cap Res.2009-2010'!I105</f>
        <v>0</v>
      </c>
      <c r="J105" s="42">
        <f>+' (1) Cap Res.2009-2010'!J105</f>
        <v>0</v>
      </c>
      <c r="K105" s="42">
        <f>+' (1) Cap Res.2009-2010'!K105</f>
        <v>0</v>
      </c>
      <c r="L105" s="42">
        <f>+' (1) Cap Res.2009-2010'!L105</f>
        <v>0</v>
      </c>
      <c r="M105" s="42">
        <f>+' (1) Cap Res.2009-2010'!M105</f>
        <v>0</v>
      </c>
      <c r="N105" s="42">
        <f>+' (1) Cap Res.2009-2010'!N105</f>
        <v>0</v>
      </c>
      <c r="O105" s="42">
        <f>+' (1) Cap Res.2009-2010'!O105</f>
        <v>0</v>
      </c>
      <c r="P105" s="42">
        <f>+' (1) Cap Res.2009-2010'!P105</f>
        <v>0</v>
      </c>
      <c r="Q105" s="42">
        <f>+' (1) Cap Res.2009-2010'!Q105</f>
        <v>0</v>
      </c>
      <c r="R105" s="42">
        <f>+' (1) Cap Res.2009-2010'!R105</f>
        <v>0</v>
      </c>
      <c r="S105" s="42">
        <f>+' (1) Cap Res.2009-2010'!S105</f>
        <v>0</v>
      </c>
      <c r="T105" s="42">
        <f>+' (1) Cap Res.2009-2010'!T105</f>
        <v>0</v>
      </c>
      <c r="U105" s="42">
        <f>+' (1) Cap Res.2009-2010'!U105</f>
        <v>0</v>
      </c>
      <c r="V105" s="42">
        <f>+' (1) Cap Res.2009-2010'!V105</f>
        <v>0</v>
      </c>
      <c r="W105" s="42">
        <f>+' (1) Cap Res.2009-2010'!W105</f>
        <v>0</v>
      </c>
      <c r="X105" s="42">
        <f>+' (1) Cap Res.2009-2010'!X105</f>
        <v>0</v>
      </c>
      <c r="Y105" s="42">
        <f>+' (1) Cap Res.2009-2010'!Y105</f>
        <v>0</v>
      </c>
      <c r="Z105" s="42">
        <f>+' (1) Cap Res.2009-2010'!Z105</f>
        <v>0</v>
      </c>
      <c r="AA105" s="42">
        <f>+' (1) Cap Res.2009-2010'!AA105</f>
        <v>0</v>
      </c>
      <c r="AB105" s="42">
        <f>+' (1) Cap Res.2009-2010'!AB105</f>
        <v>0</v>
      </c>
      <c r="AC105" s="42">
        <f>+' (1) Cap Res.2009-2010'!AC105</f>
        <v>0</v>
      </c>
      <c r="AD105" s="42">
        <f>+' (1) Cap Res.2009-2010'!AD105</f>
        <v>0</v>
      </c>
      <c r="AE105" s="42">
        <f>+' (1) Cap Res.2009-2010'!AE105</f>
        <v>0</v>
      </c>
      <c r="AF105" s="42">
        <f>+' (1) Cap Res.2009-2010'!AF105</f>
        <v>0</v>
      </c>
      <c r="AG105" s="42">
        <f>+' (1) Cap Res.2009-2010'!AG105</f>
        <v>0</v>
      </c>
      <c r="AH105" s="42">
        <f>+' (1) Cap Res.2009-2010'!AH105</f>
        <v>0</v>
      </c>
      <c r="AI105" s="42">
        <f>+' (1) Cap Res.2009-2010'!AI105</f>
        <v>0</v>
      </c>
      <c r="AJ105" s="42">
        <f>+' (1) Cap Res.2009-2010'!AJ105</f>
        <v>0</v>
      </c>
      <c r="AK105" s="42">
        <f>+' (1) Cap Res.2009-2010'!AK105</f>
        <v>0</v>
      </c>
      <c r="AL105" s="42">
        <f>+' (1) Cap Res.2009-2010'!AL105</f>
        <v>0</v>
      </c>
      <c r="AM105" s="42">
        <f>+' (1) Cap Res.2009-2010'!AM105</f>
        <v>0</v>
      </c>
      <c r="AN105" s="42">
        <f>+' (1) Cap Res.2009-2010'!AN105</f>
        <v>0</v>
      </c>
      <c r="AO105" s="42">
        <f>+' (1) Cap Res.2009-2010'!AO105</f>
        <v>0</v>
      </c>
      <c r="AP105" s="42">
        <f>+' (1) Cap Res.2009-2010'!AP105</f>
        <v>0</v>
      </c>
      <c r="AQ105" s="42">
        <f>+' (1) Cap Res.2009-2010'!AQ105</f>
        <v>0</v>
      </c>
      <c r="AR105" s="42">
        <f>+' (1) Cap Res.2009-2010'!AR105</f>
        <v>0</v>
      </c>
      <c r="AS105" s="42">
        <f>+' (1) Cap Res.2009-2010'!AS105</f>
        <v>0</v>
      </c>
      <c r="AT105" s="42">
        <f>+' (1) Cap Res.2009-2010'!AT105</f>
        <v>0</v>
      </c>
      <c r="AU105" s="42">
        <f>+' (1) Cap Res.2009-2010'!AU105</f>
        <v>0</v>
      </c>
      <c r="AV105" s="42"/>
      <c r="AW105" s="42"/>
      <c r="AX105" s="42"/>
      <c r="AY105" s="42"/>
      <c r="AZ105" s="42"/>
      <c r="BA105" s="42"/>
      <c r="BB105" s="42"/>
    </row>
    <row r="106" spans="1:54" ht="13.5" hidden="1">
      <c r="A106" s="39">
        <f>+' (1) Cap Res.2009-2010'!BF106</f>
        <v>37559</v>
      </c>
      <c r="B106" s="42">
        <f>+' (1) Cap Res.2009-2010'!B106</f>
        <v>0</v>
      </c>
      <c r="C106" s="42">
        <f>+' (1) Cap Res.2009-2010'!C106</f>
        <v>0</v>
      </c>
      <c r="D106" s="42">
        <f>+' (1) Cap Res.2009-2010'!D106</f>
        <v>0</v>
      </c>
      <c r="E106" s="42">
        <f>+' (1) Cap Res.2009-2010'!E106</f>
        <v>0</v>
      </c>
      <c r="F106" s="42">
        <f>+' (1) Cap Res.2009-2010'!F106</f>
        <v>0</v>
      </c>
      <c r="G106" s="42">
        <f>+' (1) Cap Res.2009-2010'!G106</f>
        <v>0</v>
      </c>
      <c r="H106" s="42">
        <f>+' (1) Cap Res.2009-2010'!H106</f>
        <v>0</v>
      </c>
      <c r="I106" s="42">
        <f>+' (1) Cap Res.2009-2010'!I106</f>
        <v>0</v>
      </c>
      <c r="J106" s="42">
        <f>+' (1) Cap Res.2009-2010'!J106</f>
        <v>0</v>
      </c>
      <c r="K106" s="42">
        <f>+' (1) Cap Res.2009-2010'!K106</f>
        <v>0</v>
      </c>
      <c r="L106" s="42">
        <f>+' (1) Cap Res.2009-2010'!L106</f>
        <v>0</v>
      </c>
      <c r="M106" s="42">
        <f>+' (1) Cap Res.2009-2010'!M106</f>
        <v>0</v>
      </c>
      <c r="N106" s="42">
        <f>+' (1) Cap Res.2009-2010'!N106</f>
        <v>0</v>
      </c>
      <c r="O106" s="42">
        <f>+' (1) Cap Res.2009-2010'!O106</f>
        <v>0</v>
      </c>
      <c r="P106" s="42">
        <f>+' (1) Cap Res.2009-2010'!P106</f>
        <v>0</v>
      </c>
      <c r="Q106" s="42">
        <f>+' (1) Cap Res.2009-2010'!Q106</f>
        <v>0</v>
      </c>
      <c r="R106" s="42">
        <f>+' (1) Cap Res.2009-2010'!R106</f>
        <v>0</v>
      </c>
      <c r="S106" s="42">
        <f>+' (1) Cap Res.2009-2010'!S106</f>
        <v>0</v>
      </c>
      <c r="T106" s="42">
        <f>+' (1) Cap Res.2009-2010'!T106</f>
        <v>0</v>
      </c>
      <c r="U106" s="42">
        <f>+' (1) Cap Res.2009-2010'!U106</f>
        <v>0</v>
      </c>
      <c r="V106" s="42">
        <f>+' (1) Cap Res.2009-2010'!V106</f>
        <v>0</v>
      </c>
      <c r="W106" s="42">
        <f>+' (1) Cap Res.2009-2010'!W106</f>
        <v>0</v>
      </c>
      <c r="X106" s="42">
        <f>+' (1) Cap Res.2009-2010'!X106</f>
        <v>0</v>
      </c>
      <c r="Y106" s="42">
        <f>+' (1) Cap Res.2009-2010'!Y106</f>
        <v>0</v>
      </c>
      <c r="Z106" s="42">
        <f>+' (1) Cap Res.2009-2010'!Z106</f>
        <v>0</v>
      </c>
      <c r="AA106" s="42">
        <f>+' (1) Cap Res.2009-2010'!AA106</f>
        <v>0</v>
      </c>
      <c r="AB106" s="42">
        <f>+' (1) Cap Res.2009-2010'!AB106</f>
        <v>0</v>
      </c>
      <c r="AC106" s="42">
        <f>+' (1) Cap Res.2009-2010'!AC106</f>
        <v>0</v>
      </c>
      <c r="AD106" s="42">
        <f>+' (1) Cap Res.2009-2010'!AD106</f>
        <v>0</v>
      </c>
      <c r="AE106" s="42">
        <f>+' (1) Cap Res.2009-2010'!AE106</f>
        <v>0</v>
      </c>
      <c r="AF106" s="42">
        <f>+' (1) Cap Res.2009-2010'!AF106</f>
        <v>0</v>
      </c>
      <c r="AG106" s="42">
        <f>+' (1) Cap Res.2009-2010'!AG106</f>
        <v>0</v>
      </c>
      <c r="AH106" s="42">
        <f>+' (1) Cap Res.2009-2010'!AH106</f>
        <v>0</v>
      </c>
      <c r="AI106" s="42">
        <f>+' (1) Cap Res.2009-2010'!AI106</f>
        <v>0</v>
      </c>
      <c r="AJ106" s="42">
        <f>+' (1) Cap Res.2009-2010'!AJ106</f>
        <v>0</v>
      </c>
      <c r="AK106" s="42">
        <f>+' (1) Cap Res.2009-2010'!AK106</f>
        <v>0</v>
      </c>
      <c r="AL106" s="42">
        <f>+' (1) Cap Res.2009-2010'!AL106</f>
        <v>0</v>
      </c>
      <c r="AM106" s="42">
        <f>+' (1) Cap Res.2009-2010'!AM106</f>
        <v>0</v>
      </c>
      <c r="AN106" s="42">
        <f>+' (1) Cap Res.2009-2010'!AN106</f>
        <v>0</v>
      </c>
      <c r="AO106" s="42">
        <f>+' (1) Cap Res.2009-2010'!AO106</f>
        <v>0</v>
      </c>
      <c r="AP106" s="42">
        <f>+' (1) Cap Res.2009-2010'!AP106</f>
        <v>0</v>
      </c>
      <c r="AQ106" s="42">
        <f>+' (1) Cap Res.2009-2010'!AQ106</f>
        <v>0</v>
      </c>
      <c r="AR106" s="42">
        <f>+' (1) Cap Res.2009-2010'!AR106</f>
        <v>0</v>
      </c>
      <c r="AS106" s="42">
        <f>+' (1) Cap Res.2009-2010'!AS106</f>
        <v>0</v>
      </c>
      <c r="AT106" s="42">
        <f>+' (1) Cap Res.2009-2010'!AT106</f>
        <v>0</v>
      </c>
      <c r="AU106" s="42">
        <f>+' (1) Cap Res.2009-2010'!AU106</f>
        <v>0</v>
      </c>
      <c r="AV106" s="42"/>
      <c r="AW106" s="42"/>
      <c r="AX106" s="42"/>
      <c r="AY106" s="42"/>
      <c r="AZ106" s="42"/>
      <c r="BA106" s="42"/>
      <c r="BB106" s="42"/>
    </row>
    <row r="107" spans="1:54" ht="13.5" hidden="1">
      <c r="A107" s="39">
        <f>+' (1) Cap Res.2009-2010'!BF107</f>
        <v>37559</v>
      </c>
      <c r="B107" s="42">
        <f>+' (1) Cap Res.2009-2010'!B107</f>
        <v>0</v>
      </c>
      <c r="C107" s="42">
        <f>+' (1) Cap Res.2009-2010'!C107</f>
        <v>0</v>
      </c>
      <c r="D107" s="42">
        <f>+' (1) Cap Res.2009-2010'!D107</f>
        <v>0</v>
      </c>
      <c r="E107" s="42">
        <f>+' (1) Cap Res.2009-2010'!E107</f>
        <v>0</v>
      </c>
      <c r="F107" s="42">
        <f>+' (1) Cap Res.2009-2010'!F107</f>
        <v>0</v>
      </c>
      <c r="G107" s="42">
        <f>+' (1) Cap Res.2009-2010'!G107</f>
        <v>0</v>
      </c>
      <c r="H107" s="42">
        <f>+' (1) Cap Res.2009-2010'!H107</f>
        <v>0</v>
      </c>
      <c r="I107" s="42">
        <f>+' (1) Cap Res.2009-2010'!I107</f>
        <v>0</v>
      </c>
      <c r="J107" s="42">
        <f>+' (1) Cap Res.2009-2010'!J107</f>
        <v>0</v>
      </c>
      <c r="K107" s="42">
        <f>+' (1) Cap Res.2009-2010'!K107</f>
        <v>0</v>
      </c>
      <c r="L107" s="42">
        <f>+' (1) Cap Res.2009-2010'!L107</f>
        <v>0</v>
      </c>
      <c r="M107" s="42">
        <f>+' (1) Cap Res.2009-2010'!M107</f>
        <v>0</v>
      </c>
      <c r="N107" s="42">
        <f>+' (1) Cap Res.2009-2010'!N107</f>
        <v>0</v>
      </c>
      <c r="O107" s="42">
        <f>+' (1) Cap Res.2009-2010'!O107</f>
        <v>0</v>
      </c>
      <c r="P107" s="42">
        <f>+' (1) Cap Res.2009-2010'!P107</f>
        <v>0</v>
      </c>
      <c r="Q107" s="42">
        <f>+' (1) Cap Res.2009-2010'!Q107</f>
        <v>0</v>
      </c>
      <c r="R107" s="42">
        <f>+' (1) Cap Res.2009-2010'!R107</f>
        <v>0</v>
      </c>
      <c r="S107" s="42">
        <f>+' (1) Cap Res.2009-2010'!S107</f>
        <v>0</v>
      </c>
      <c r="T107" s="42">
        <f>+' (1) Cap Res.2009-2010'!T107</f>
        <v>0</v>
      </c>
      <c r="U107" s="42">
        <f>+' (1) Cap Res.2009-2010'!U107</f>
        <v>0</v>
      </c>
      <c r="V107" s="42">
        <f>+' (1) Cap Res.2009-2010'!V107</f>
        <v>0</v>
      </c>
      <c r="W107" s="42">
        <f>+' (1) Cap Res.2009-2010'!W107</f>
        <v>0</v>
      </c>
      <c r="X107" s="42">
        <f>+' (1) Cap Res.2009-2010'!X107</f>
        <v>0</v>
      </c>
      <c r="Y107" s="42">
        <f>+' (1) Cap Res.2009-2010'!Y107</f>
        <v>0</v>
      </c>
      <c r="Z107" s="42">
        <f>+' (1) Cap Res.2009-2010'!Z107</f>
        <v>0</v>
      </c>
      <c r="AA107" s="42">
        <f>+' (1) Cap Res.2009-2010'!AA107</f>
        <v>0</v>
      </c>
      <c r="AB107" s="42">
        <f>+' (1) Cap Res.2009-2010'!AB107</f>
        <v>0</v>
      </c>
      <c r="AC107" s="42">
        <f>+' (1) Cap Res.2009-2010'!AC107</f>
        <v>0</v>
      </c>
      <c r="AD107" s="42">
        <f>+' (1) Cap Res.2009-2010'!AD107</f>
        <v>0</v>
      </c>
      <c r="AE107" s="42">
        <f>+' (1) Cap Res.2009-2010'!AE107</f>
        <v>0</v>
      </c>
      <c r="AF107" s="42">
        <f>+' (1) Cap Res.2009-2010'!AF107</f>
        <v>0</v>
      </c>
      <c r="AG107" s="42">
        <f>+' (1) Cap Res.2009-2010'!AG107</f>
        <v>0</v>
      </c>
      <c r="AH107" s="42">
        <f>+' (1) Cap Res.2009-2010'!AH107</f>
        <v>0</v>
      </c>
      <c r="AI107" s="42">
        <f>+' (1) Cap Res.2009-2010'!AI107</f>
        <v>0</v>
      </c>
      <c r="AJ107" s="42">
        <f>+' (1) Cap Res.2009-2010'!AJ107</f>
        <v>0</v>
      </c>
      <c r="AK107" s="42">
        <f>+' (1) Cap Res.2009-2010'!AK107</f>
        <v>0</v>
      </c>
      <c r="AL107" s="42">
        <f>+' (1) Cap Res.2009-2010'!AL107</f>
        <v>0</v>
      </c>
      <c r="AM107" s="42">
        <f>+' (1) Cap Res.2009-2010'!AM107</f>
        <v>0</v>
      </c>
      <c r="AN107" s="42">
        <f>+' (1) Cap Res.2009-2010'!AN107</f>
        <v>0</v>
      </c>
      <c r="AO107" s="42">
        <f>+' (1) Cap Res.2009-2010'!AO107</f>
        <v>0</v>
      </c>
      <c r="AP107" s="42">
        <f>+' (1) Cap Res.2009-2010'!AP107</f>
        <v>0</v>
      </c>
      <c r="AQ107" s="42">
        <f>+' (1) Cap Res.2009-2010'!AQ107</f>
        <v>0</v>
      </c>
      <c r="AR107" s="42">
        <f>+' (1) Cap Res.2009-2010'!AR107</f>
        <v>0</v>
      </c>
      <c r="AS107" s="42">
        <f>+' (1) Cap Res.2009-2010'!AS107</f>
        <v>0</v>
      </c>
      <c r="AT107" s="42">
        <f>+' (1) Cap Res.2009-2010'!AT107</f>
        <v>0</v>
      </c>
      <c r="AU107" s="42">
        <f>+' (1) Cap Res.2009-2010'!AU107</f>
        <v>0</v>
      </c>
      <c r="AV107" s="42"/>
      <c r="AW107" s="42"/>
      <c r="AX107" s="42"/>
      <c r="AY107" s="42"/>
      <c r="AZ107" s="42"/>
      <c r="BA107" s="42"/>
      <c r="BB107" s="42"/>
    </row>
    <row r="108" spans="1:54" ht="13.5" hidden="1">
      <c r="A108" s="39">
        <f>+' (1) Cap Res.2009-2010'!BF108</f>
        <v>37588</v>
      </c>
      <c r="B108" s="42">
        <f>+' (1) Cap Res.2009-2010'!B108</f>
        <v>0</v>
      </c>
      <c r="C108" s="42">
        <f>+' (1) Cap Res.2009-2010'!C108</f>
        <v>0</v>
      </c>
      <c r="D108" s="42">
        <f>+' (1) Cap Res.2009-2010'!D108</f>
        <v>0</v>
      </c>
      <c r="E108" s="42">
        <f>+' (1) Cap Res.2009-2010'!E108</f>
        <v>0</v>
      </c>
      <c r="F108" s="42">
        <f>+' (1) Cap Res.2009-2010'!F108</f>
        <v>0</v>
      </c>
      <c r="G108" s="42">
        <f>+' (1) Cap Res.2009-2010'!G108</f>
        <v>0</v>
      </c>
      <c r="H108" s="42">
        <f>+' (1) Cap Res.2009-2010'!H108</f>
        <v>-243</v>
      </c>
      <c r="I108" s="42">
        <f>+' (1) Cap Res.2009-2010'!I108</f>
        <v>0</v>
      </c>
      <c r="J108" s="42">
        <f>+' (1) Cap Res.2009-2010'!J108</f>
        <v>0</v>
      </c>
      <c r="K108" s="42">
        <f>+' (1) Cap Res.2009-2010'!K108</f>
        <v>0</v>
      </c>
      <c r="L108" s="42">
        <f>+' (1) Cap Res.2009-2010'!L108</f>
        <v>0</v>
      </c>
      <c r="M108" s="42">
        <f>+' (1) Cap Res.2009-2010'!M108</f>
        <v>0</v>
      </c>
      <c r="N108" s="42">
        <f>+' (1) Cap Res.2009-2010'!N108</f>
        <v>0</v>
      </c>
      <c r="O108" s="42">
        <f>+' (1) Cap Res.2009-2010'!O108</f>
        <v>0</v>
      </c>
      <c r="P108" s="42">
        <f>+' (1) Cap Res.2009-2010'!P108</f>
        <v>0</v>
      </c>
      <c r="Q108" s="42">
        <f>+' (1) Cap Res.2009-2010'!Q108</f>
        <v>0</v>
      </c>
      <c r="R108" s="42">
        <f>+' (1) Cap Res.2009-2010'!R108</f>
        <v>0</v>
      </c>
      <c r="S108" s="42">
        <f>+' (1) Cap Res.2009-2010'!S108</f>
        <v>0</v>
      </c>
      <c r="T108" s="42">
        <f>+' (1) Cap Res.2009-2010'!T108</f>
        <v>0</v>
      </c>
      <c r="U108" s="42">
        <f>+' (1) Cap Res.2009-2010'!U108</f>
        <v>0</v>
      </c>
      <c r="V108" s="42">
        <f>+' (1) Cap Res.2009-2010'!V108</f>
        <v>0</v>
      </c>
      <c r="W108" s="42">
        <f>+' (1) Cap Res.2009-2010'!W108</f>
        <v>0</v>
      </c>
      <c r="X108" s="42">
        <f>+' (1) Cap Res.2009-2010'!X108</f>
        <v>0</v>
      </c>
      <c r="Y108" s="42">
        <f>+' (1) Cap Res.2009-2010'!Y108</f>
        <v>0</v>
      </c>
      <c r="Z108" s="42">
        <f>+' (1) Cap Res.2009-2010'!Z108</f>
        <v>0</v>
      </c>
      <c r="AA108" s="42">
        <f>+' (1) Cap Res.2009-2010'!AA108</f>
        <v>0</v>
      </c>
      <c r="AB108" s="42">
        <f>+' (1) Cap Res.2009-2010'!AB108</f>
        <v>0</v>
      </c>
      <c r="AC108" s="42">
        <f>+' (1) Cap Res.2009-2010'!AC108</f>
        <v>0</v>
      </c>
      <c r="AD108" s="42">
        <f>+' (1) Cap Res.2009-2010'!AD108</f>
        <v>0</v>
      </c>
      <c r="AE108" s="42">
        <f>+' (1) Cap Res.2009-2010'!AE108</f>
        <v>0</v>
      </c>
      <c r="AF108" s="42">
        <f>+' (1) Cap Res.2009-2010'!AF108</f>
        <v>0</v>
      </c>
      <c r="AG108" s="42">
        <f>+' (1) Cap Res.2009-2010'!AG108</f>
        <v>0</v>
      </c>
      <c r="AH108" s="42">
        <f>+' (1) Cap Res.2009-2010'!AH108</f>
        <v>0</v>
      </c>
      <c r="AI108" s="42">
        <f>+' (1) Cap Res.2009-2010'!AI108</f>
        <v>0</v>
      </c>
      <c r="AJ108" s="42">
        <f>+' (1) Cap Res.2009-2010'!AJ108</f>
        <v>0</v>
      </c>
      <c r="AK108" s="42">
        <f>+' (1) Cap Res.2009-2010'!AK108</f>
        <v>0</v>
      </c>
      <c r="AL108" s="42">
        <f>+' (1) Cap Res.2009-2010'!AL108</f>
        <v>0</v>
      </c>
      <c r="AM108" s="42">
        <f>+' (1) Cap Res.2009-2010'!AM108</f>
        <v>0</v>
      </c>
      <c r="AN108" s="42">
        <f>+' (1) Cap Res.2009-2010'!AN108</f>
        <v>0</v>
      </c>
      <c r="AO108" s="42">
        <f>+' (1) Cap Res.2009-2010'!AO108</f>
        <v>0</v>
      </c>
      <c r="AP108" s="42">
        <f>+' (1) Cap Res.2009-2010'!AP108</f>
        <v>0</v>
      </c>
      <c r="AQ108" s="42">
        <f>+' (1) Cap Res.2009-2010'!AQ108</f>
        <v>0</v>
      </c>
      <c r="AR108" s="42">
        <f>+' (1) Cap Res.2009-2010'!AR108</f>
        <v>0</v>
      </c>
      <c r="AS108" s="42">
        <f>+' (1) Cap Res.2009-2010'!AS108</f>
        <v>0</v>
      </c>
      <c r="AT108" s="42">
        <f>+' (1) Cap Res.2009-2010'!AT108</f>
        <v>0</v>
      </c>
      <c r="AU108" s="42">
        <f>+' (1) Cap Res.2009-2010'!AU108</f>
        <v>0</v>
      </c>
      <c r="AV108" s="42"/>
      <c r="AW108" s="42"/>
      <c r="AX108" s="42"/>
      <c r="AY108" s="42"/>
      <c r="AZ108" s="42"/>
      <c r="BA108" s="42"/>
      <c r="BB108" s="42"/>
    </row>
    <row r="109" spans="1:54" ht="13.5" hidden="1">
      <c r="A109" s="39">
        <f>+' (1) Cap Res.2009-2010'!BF109</f>
        <v>37588</v>
      </c>
      <c r="B109" s="42">
        <f>+' (1) Cap Res.2009-2010'!B109</f>
        <v>0</v>
      </c>
      <c r="C109" s="42">
        <f>+' (1) Cap Res.2009-2010'!C109</f>
        <v>0</v>
      </c>
      <c r="D109" s="42">
        <f>+' (1) Cap Res.2009-2010'!D109</f>
        <v>0</v>
      </c>
      <c r="E109" s="42">
        <f>+' (1) Cap Res.2009-2010'!E109</f>
        <v>0</v>
      </c>
      <c r="F109" s="42">
        <f>+' (1) Cap Res.2009-2010'!F109</f>
        <v>0</v>
      </c>
      <c r="G109" s="42">
        <f>+' (1) Cap Res.2009-2010'!G109</f>
        <v>-6124.25</v>
      </c>
      <c r="H109" s="42">
        <f>+' (1) Cap Res.2009-2010'!H109</f>
        <v>0</v>
      </c>
      <c r="I109" s="42">
        <f>+' (1) Cap Res.2009-2010'!I109</f>
        <v>0</v>
      </c>
      <c r="J109" s="42">
        <f>+' (1) Cap Res.2009-2010'!J109</f>
        <v>0</v>
      </c>
      <c r="K109" s="42">
        <f>+' (1) Cap Res.2009-2010'!K109</f>
        <v>0</v>
      </c>
      <c r="L109" s="42">
        <f>+' (1) Cap Res.2009-2010'!L109</f>
        <v>0</v>
      </c>
      <c r="M109" s="42">
        <f>+' (1) Cap Res.2009-2010'!M109</f>
        <v>0</v>
      </c>
      <c r="N109" s="42">
        <f>+' (1) Cap Res.2009-2010'!N109</f>
        <v>0</v>
      </c>
      <c r="O109" s="42">
        <f>+' (1) Cap Res.2009-2010'!O109</f>
        <v>0</v>
      </c>
      <c r="P109" s="42">
        <f>+' (1) Cap Res.2009-2010'!P109</f>
        <v>0</v>
      </c>
      <c r="Q109" s="42">
        <f>+' (1) Cap Res.2009-2010'!Q109</f>
        <v>0</v>
      </c>
      <c r="R109" s="42">
        <f>+' (1) Cap Res.2009-2010'!R109</f>
        <v>0</v>
      </c>
      <c r="S109" s="42">
        <f>+' (1) Cap Res.2009-2010'!S109</f>
        <v>0</v>
      </c>
      <c r="T109" s="42">
        <f>+' (1) Cap Res.2009-2010'!T109</f>
        <v>0</v>
      </c>
      <c r="U109" s="42">
        <f>+' (1) Cap Res.2009-2010'!U109</f>
        <v>0</v>
      </c>
      <c r="V109" s="42">
        <f>+' (1) Cap Res.2009-2010'!V109</f>
        <v>0</v>
      </c>
      <c r="W109" s="42">
        <f>+' (1) Cap Res.2009-2010'!W109</f>
        <v>0</v>
      </c>
      <c r="X109" s="42">
        <f>+' (1) Cap Res.2009-2010'!X109</f>
        <v>0</v>
      </c>
      <c r="Y109" s="42">
        <f>+' (1) Cap Res.2009-2010'!Y109</f>
        <v>0</v>
      </c>
      <c r="Z109" s="42">
        <f>+' (1) Cap Res.2009-2010'!Z109</f>
        <v>0</v>
      </c>
      <c r="AA109" s="42">
        <f>+' (1) Cap Res.2009-2010'!AA109</f>
        <v>0</v>
      </c>
      <c r="AB109" s="42">
        <f>+' (1) Cap Res.2009-2010'!AB109</f>
        <v>0</v>
      </c>
      <c r="AC109" s="42">
        <f>+' (1) Cap Res.2009-2010'!AC109</f>
        <v>0</v>
      </c>
      <c r="AD109" s="42">
        <f>+' (1) Cap Res.2009-2010'!AD109</f>
        <v>0</v>
      </c>
      <c r="AE109" s="42">
        <f>+' (1) Cap Res.2009-2010'!AE109</f>
        <v>0</v>
      </c>
      <c r="AF109" s="42">
        <f>+' (1) Cap Res.2009-2010'!AF109</f>
        <v>0</v>
      </c>
      <c r="AG109" s="42">
        <f>+' (1) Cap Res.2009-2010'!AG109</f>
        <v>0</v>
      </c>
      <c r="AH109" s="42">
        <f>+' (1) Cap Res.2009-2010'!AH109</f>
        <v>0</v>
      </c>
      <c r="AI109" s="42">
        <f>+' (1) Cap Res.2009-2010'!AI109</f>
        <v>0</v>
      </c>
      <c r="AJ109" s="42">
        <f>+' (1) Cap Res.2009-2010'!AJ109</f>
        <v>0</v>
      </c>
      <c r="AK109" s="42">
        <f>+' (1) Cap Res.2009-2010'!AK109</f>
        <v>0</v>
      </c>
      <c r="AL109" s="42">
        <f>+' (1) Cap Res.2009-2010'!AL109</f>
        <v>0</v>
      </c>
      <c r="AM109" s="42">
        <f>+' (1) Cap Res.2009-2010'!AM109</f>
        <v>0</v>
      </c>
      <c r="AN109" s="42">
        <f>+' (1) Cap Res.2009-2010'!AN109</f>
        <v>0</v>
      </c>
      <c r="AO109" s="42">
        <f>+' (1) Cap Res.2009-2010'!AO109</f>
        <v>0</v>
      </c>
      <c r="AP109" s="42">
        <f>+' (1) Cap Res.2009-2010'!AP109</f>
        <v>0</v>
      </c>
      <c r="AQ109" s="42">
        <f>+' (1) Cap Res.2009-2010'!AQ109</f>
        <v>0</v>
      </c>
      <c r="AR109" s="42">
        <f>+' (1) Cap Res.2009-2010'!AR109</f>
        <v>0</v>
      </c>
      <c r="AS109" s="42">
        <f>+' (1) Cap Res.2009-2010'!AS109</f>
        <v>0</v>
      </c>
      <c r="AT109" s="42">
        <f>+' (1) Cap Res.2009-2010'!AT109</f>
        <v>0</v>
      </c>
      <c r="AU109" s="42">
        <f>+' (1) Cap Res.2009-2010'!AU109</f>
        <v>0</v>
      </c>
      <c r="AV109" s="42"/>
      <c r="AW109" s="42"/>
      <c r="AX109" s="42"/>
      <c r="AY109" s="42"/>
      <c r="AZ109" s="42"/>
      <c r="BA109" s="42"/>
      <c r="BB109" s="42"/>
    </row>
    <row r="110" spans="1:54" ht="13.5" hidden="1">
      <c r="A110" s="39">
        <f>+' (1) Cap Res.2009-2010'!BF110</f>
        <v>37589</v>
      </c>
      <c r="B110" s="42">
        <f>+' (1) Cap Res.2009-2010'!B110</f>
        <v>0</v>
      </c>
      <c r="C110" s="42">
        <f>+' (1) Cap Res.2009-2010'!C110</f>
        <v>0</v>
      </c>
      <c r="D110" s="42">
        <f>+' (1) Cap Res.2009-2010'!D110</f>
        <v>0</v>
      </c>
      <c r="E110" s="42">
        <f>+' (1) Cap Res.2009-2010'!E110</f>
        <v>0</v>
      </c>
      <c r="F110" s="42">
        <f>+' (1) Cap Res.2009-2010'!F110</f>
        <v>0</v>
      </c>
      <c r="G110" s="42">
        <f>+' (1) Cap Res.2009-2010'!G110</f>
        <v>0</v>
      </c>
      <c r="H110" s="42">
        <f>+' (1) Cap Res.2009-2010'!H110</f>
        <v>0</v>
      </c>
      <c r="I110" s="42">
        <f>+' (1) Cap Res.2009-2010'!I110</f>
        <v>0</v>
      </c>
      <c r="J110" s="42">
        <f>+' (1) Cap Res.2009-2010'!J110</f>
        <v>0</v>
      </c>
      <c r="K110" s="42">
        <f>+' (1) Cap Res.2009-2010'!K110</f>
        <v>0</v>
      </c>
      <c r="L110" s="42">
        <f>+' (1) Cap Res.2009-2010'!L110</f>
        <v>0</v>
      </c>
      <c r="M110" s="42">
        <f>+' (1) Cap Res.2009-2010'!M110</f>
        <v>0</v>
      </c>
      <c r="N110" s="42">
        <f>+' (1) Cap Res.2009-2010'!N110</f>
        <v>0</v>
      </c>
      <c r="O110" s="42">
        <f>+' (1) Cap Res.2009-2010'!O110</f>
        <v>0</v>
      </c>
      <c r="P110" s="42">
        <f>+' (1) Cap Res.2009-2010'!P110</f>
        <v>0</v>
      </c>
      <c r="Q110" s="42">
        <f>+' (1) Cap Res.2009-2010'!Q110</f>
        <v>0</v>
      </c>
      <c r="R110" s="42">
        <f>+' (1) Cap Res.2009-2010'!R110</f>
        <v>0</v>
      </c>
      <c r="S110" s="42">
        <f>+' (1) Cap Res.2009-2010'!S110</f>
        <v>0</v>
      </c>
      <c r="T110" s="42">
        <f>+' (1) Cap Res.2009-2010'!T110</f>
        <v>0</v>
      </c>
      <c r="U110" s="42">
        <f>+' (1) Cap Res.2009-2010'!U110</f>
        <v>0</v>
      </c>
      <c r="V110" s="42">
        <f>+' (1) Cap Res.2009-2010'!V110</f>
        <v>0</v>
      </c>
      <c r="W110" s="42">
        <f>+' (1) Cap Res.2009-2010'!W110</f>
        <v>0</v>
      </c>
      <c r="X110" s="42">
        <f>+' (1) Cap Res.2009-2010'!X110</f>
        <v>0</v>
      </c>
      <c r="Y110" s="42">
        <f>+' (1) Cap Res.2009-2010'!Y110</f>
        <v>0</v>
      </c>
      <c r="Z110" s="42">
        <f>+' (1) Cap Res.2009-2010'!Z110</f>
        <v>0</v>
      </c>
      <c r="AA110" s="42">
        <f>+' (1) Cap Res.2009-2010'!AA110</f>
        <v>0</v>
      </c>
      <c r="AB110" s="42">
        <f>+' (1) Cap Res.2009-2010'!AB110</f>
        <v>0</v>
      </c>
      <c r="AC110" s="42">
        <f>+' (1) Cap Res.2009-2010'!AC110</f>
        <v>0</v>
      </c>
      <c r="AD110" s="42">
        <f>+' (1) Cap Res.2009-2010'!AD110</f>
        <v>0</v>
      </c>
      <c r="AE110" s="42">
        <f>+' (1) Cap Res.2009-2010'!AE110</f>
        <v>0</v>
      </c>
      <c r="AF110" s="42">
        <f>+' (1) Cap Res.2009-2010'!AF110</f>
        <v>0</v>
      </c>
      <c r="AG110" s="42">
        <f>+' (1) Cap Res.2009-2010'!AG110</f>
        <v>0</v>
      </c>
      <c r="AH110" s="42">
        <f>+' (1) Cap Res.2009-2010'!AH110</f>
        <v>0</v>
      </c>
      <c r="AI110" s="42">
        <f>+' (1) Cap Res.2009-2010'!AI110</f>
        <v>0</v>
      </c>
      <c r="AJ110" s="42">
        <f>+' (1) Cap Res.2009-2010'!AJ110</f>
        <v>0</v>
      </c>
      <c r="AK110" s="42">
        <f>+' (1) Cap Res.2009-2010'!AK110</f>
        <v>0</v>
      </c>
      <c r="AL110" s="42">
        <f>+' (1) Cap Res.2009-2010'!AL110</f>
        <v>0</v>
      </c>
      <c r="AM110" s="42">
        <f>+' (1) Cap Res.2009-2010'!AM110</f>
        <v>0</v>
      </c>
      <c r="AN110" s="42">
        <f>+' (1) Cap Res.2009-2010'!AN110</f>
        <v>0</v>
      </c>
      <c r="AO110" s="42">
        <f>+' (1) Cap Res.2009-2010'!AO110</f>
        <v>0</v>
      </c>
      <c r="AP110" s="42">
        <f>+' (1) Cap Res.2009-2010'!AP110</f>
        <v>0</v>
      </c>
      <c r="AQ110" s="42">
        <f>+' (1) Cap Res.2009-2010'!AQ110</f>
        <v>0</v>
      </c>
      <c r="AR110" s="42">
        <f>+' (1) Cap Res.2009-2010'!AR110</f>
        <v>0</v>
      </c>
      <c r="AS110" s="42">
        <f>+' (1) Cap Res.2009-2010'!AS110</f>
        <v>0</v>
      </c>
      <c r="AT110" s="42">
        <f>+' (1) Cap Res.2009-2010'!AT110</f>
        <v>0</v>
      </c>
      <c r="AU110" s="42">
        <f>+' (1) Cap Res.2009-2010'!AU110</f>
        <v>0</v>
      </c>
      <c r="AV110" s="42"/>
      <c r="AW110" s="42"/>
      <c r="AX110" s="42"/>
      <c r="AY110" s="42"/>
      <c r="AZ110" s="42"/>
      <c r="BA110" s="42"/>
      <c r="BB110" s="42"/>
    </row>
    <row r="111" spans="1:54" ht="13.5" hidden="1">
      <c r="A111" s="39">
        <f>+' (1) Cap Res.2009-2010'!BF111</f>
        <v>37590</v>
      </c>
      <c r="B111" s="42">
        <f>+' (1) Cap Res.2009-2010'!B111</f>
        <v>0</v>
      </c>
      <c r="C111" s="42">
        <f>+' (1) Cap Res.2009-2010'!C111</f>
        <v>0</v>
      </c>
      <c r="D111" s="42">
        <f>+' (1) Cap Res.2009-2010'!D111</f>
        <v>0</v>
      </c>
      <c r="E111" s="42">
        <f>+' (1) Cap Res.2009-2010'!E111</f>
        <v>0</v>
      </c>
      <c r="F111" s="42">
        <f>+' (1) Cap Res.2009-2010'!F111</f>
        <v>0</v>
      </c>
      <c r="G111" s="42">
        <f>+' (1) Cap Res.2009-2010'!G111</f>
        <v>0</v>
      </c>
      <c r="H111" s="42">
        <f>+' (1) Cap Res.2009-2010'!H111</f>
        <v>0</v>
      </c>
      <c r="I111" s="42">
        <f>+' (1) Cap Res.2009-2010'!I111</f>
        <v>0</v>
      </c>
      <c r="J111" s="42">
        <f>+' (1) Cap Res.2009-2010'!J111</f>
        <v>0</v>
      </c>
      <c r="K111" s="42">
        <f>+' (1) Cap Res.2009-2010'!K111</f>
        <v>0</v>
      </c>
      <c r="L111" s="42">
        <f>+' (1) Cap Res.2009-2010'!L111</f>
        <v>0</v>
      </c>
      <c r="M111" s="42">
        <f>+' (1) Cap Res.2009-2010'!M111</f>
        <v>0</v>
      </c>
      <c r="N111" s="42">
        <f>+' (1) Cap Res.2009-2010'!N111</f>
        <v>0</v>
      </c>
      <c r="O111" s="42">
        <f>+' (1) Cap Res.2009-2010'!O111</f>
        <v>0</v>
      </c>
      <c r="P111" s="42">
        <f>+' (1) Cap Res.2009-2010'!P111</f>
        <v>0</v>
      </c>
      <c r="Q111" s="42">
        <f>+' (1) Cap Res.2009-2010'!Q111</f>
        <v>0</v>
      </c>
      <c r="R111" s="42">
        <f>+' (1) Cap Res.2009-2010'!R111</f>
        <v>0</v>
      </c>
      <c r="S111" s="42">
        <f>+' (1) Cap Res.2009-2010'!S111</f>
        <v>0</v>
      </c>
      <c r="T111" s="42">
        <f>+' (1) Cap Res.2009-2010'!T111</f>
        <v>0</v>
      </c>
      <c r="U111" s="42">
        <f>+' (1) Cap Res.2009-2010'!U111</f>
        <v>0</v>
      </c>
      <c r="V111" s="42">
        <f>+' (1) Cap Res.2009-2010'!V111</f>
        <v>0</v>
      </c>
      <c r="W111" s="42">
        <f>+' (1) Cap Res.2009-2010'!W111</f>
        <v>0</v>
      </c>
      <c r="X111" s="42">
        <f>+' (1) Cap Res.2009-2010'!X111</f>
        <v>0</v>
      </c>
      <c r="Y111" s="42">
        <f>+' (1) Cap Res.2009-2010'!Y111</f>
        <v>0</v>
      </c>
      <c r="Z111" s="42">
        <f>+' (1) Cap Res.2009-2010'!Z111</f>
        <v>0</v>
      </c>
      <c r="AA111" s="42">
        <f>+' (1) Cap Res.2009-2010'!AA111</f>
        <v>0</v>
      </c>
      <c r="AB111" s="42">
        <f>+' (1) Cap Res.2009-2010'!AB111</f>
        <v>0</v>
      </c>
      <c r="AC111" s="42">
        <f>+' (1) Cap Res.2009-2010'!AC111</f>
        <v>0</v>
      </c>
      <c r="AD111" s="42">
        <f>+' (1) Cap Res.2009-2010'!AD111</f>
        <v>0</v>
      </c>
      <c r="AE111" s="42">
        <f>+' (1) Cap Res.2009-2010'!AE111</f>
        <v>0</v>
      </c>
      <c r="AF111" s="42">
        <f>+' (1) Cap Res.2009-2010'!AF111</f>
        <v>0</v>
      </c>
      <c r="AG111" s="42">
        <f>+' (1) Cap Res.2009-2010'!AG111</f>
        <v>0</v>
      </c>
      <c r="AH111" s="42">
        <f>+' (1) Cap Res.2009-2010'!AH111</f>
        <v>0</v>
      </c>
      <c r="AI111" s="42">
        <f>+' (1) Cap Res.2009-2010'!AI111</f>
        <v>0</v>
      </c>
      <c r="AJ111" s="42">
        <f>+' (1) Cap Res.2009-2010'!AJ111</f>
        <v>0</v>
      </c>
      <c r="AK111" s="42">
        <f>+' (1) Cap Res.2009-2010'!AK111</f>
        <v>0</v>
      </c>
      <c r="AL111" s="42">
        <f>+' (1) Cap Res.2009-2010'!AL111</f>
        <v>0</v>
      </c>
      <c r="AM111" s="42">
        <f>+' (1) Cap Res.2009-2010'!AM111</f>
        <v>0</v>
      </c>
      <c r="AN111" s="42">
        <f>+' (1) Cap Res.2009-2010'!AN111</f>
        <v>0</v>
      </c>
      <c r="AO111" s="42">
        <f>+' (1) Cap Res.2009-2010'!AO111</f>
        <v>0</v>
      </c>
      <c r="AP111" s="42">
        <f>+' (1) Cap Res.2009-2010'!AP111</f>
        <v>0</v>
      </c>
      <c r="AQ111" s="42">
        <f>+' (1) Cap Res.2009-2010'!AQ111</f>
        <v>0</v>
      </c>
      <c r="AR111" s="42">
        <f>+' (1) Cap Res.2009-2010'!AR111</f>
        <v>0</v>
      </c>
      <c r="AS111" s="42">
        <f>+' (1) Cap Res.2009-2010'!AS111</f>
        <v>0</v>
      </c>
      <c r="AT111" s="42">
        <f>+' (1) Cap Res.2009-2010'!AT111</f>
        <v>0</v>
      </c>
      <c r="AU111" s="42">
        <f>+' (1) Cap Res.2009-2010'!AU111</f>
        <v>0</v>
      </c>
      <c r="AV111" s="42"/>
      <c r="AW111" s="42"/>
      <c r="AX111" s="42"/>
      <c r="AY111" s="42"/>
      <c r="AZ111" s="42"/>
      <c r="BA111" s="42"/>
      <c r="BB111" s="42"/>
    </row>
    <row r="112" spans="1:54" ht="13.5" hidden="1">
      <c r="A112" s="39">
        <f>+' (1) Cap Res.2009-2010'!BF112</f>
        <v>37596</v>
      </c>
      <c r="B112" s="42">
        <f>+' (1) Cap Res.2009-2010'!B112</f>
        <v>0</v>
      </c>
      <c r="C112" s="42">
        <f>+' (1) Cap Res.2009-2010'!C112</f>
        <v>-12886.39</v>
      </c>
      <c r="D112" s="42">
        <f>+' (1) Cap Res.2009-2010'!D112</f>
        <v>0</v>
      </c>
      <c r="E112" s="42">
        <f>+' (1) Cap Res.2009-2010'!E112</f>
        <v>0</v>
      </c>
      <c r="F112" s="42">
        <f>+' (1) Cap Res.2009-2010'!F112</f>
        <v>0</v>
      </c>
      <c r="G112" s="42">
        <f>+' (1) Cap Res.2009-2010'!G112</f>
        <v>0</v>
      </c>
      <c r="H112" s="42">
        <f>+' (1) Cap Res.2009-2010'!H112</f>
        <v>0</v>
      </c>
      <c r="I112" s="42">
        <f>+' (1) Cap Res.2009-2010'!I112</f>
        <v>0</v>
      </c>
      <c r="J112" s="42">
        <f>+' (1) Cap Res.2009-2010'!J112</f>
        <v>0</v>
      </c>
      <c r="K112" s="42">
        <f>+' (1) Cap Res.2009-2010'!K112</f>
        <v>0</v>
      </c>
      <c r="L112" s="42">
        <f>+' (1) Cap Res.2009-2010'!L112</f>
        <v>0</v>
      </c>
      <c r="M112" s="42">
        <f>+' (1) Cap Res.2009-2010'!M112</f>
        <v>0</v>
      </c>
      <c r="N112" s="42">
        <f>+' (1) Cap Res.2009-2010'!N112</f>
        <v>0</v>
      </c>
      <c r="O112" s="42">
        <f>+' (1) Cap Res.2009-2010'!O112</f>
        <v>0</v>
      </c>
      <c r="P112" s="42">
        <f>+' (1) Cap Res.2009-2010'!P112</f>
        <v>0</v>
      </c>
      <c r="Q112" s="42">
        <f>+' (1) Cap Res.2009-2010'!Q112</f>
        <v>0</v>
      </c>
      <c r="R112" s="42">
        <f>+' (1) Cap Res.2009-2010'!R112</f>
        <v>0</v>
      </c>
      <c r="S112" s="42">
        <f>+' (1) Cap Res.2009-2010'!S112</f>
        <v>0</v>
      </c>
      <c r="T112" s="42">
        <f>+' (1) Cap Res.2009-2010'!T112</f>
        <v>0</v>
      </c>
      <c r="U112" s="42">
        <f>+' (1) Cap Res.2009-2010'!U112</f>
        <v>0</v>
      </c>
      <c r="V112" s="42">
        <f>+' (1) Cap Res.2009-2010'!V112</f>
        <v>0</v>
      </c>
      <c r="W112" s="42">
        <f>+' (1) Cap Res.2009-2010'!W112</f>
        <v>0</v>
      </c>
      <c r="X112" s="42">
        <f>+' (1) Cap Res.2009-2010'!X112</f>
        <v>0</v>
      </c>
      <c r="Y112" s="42">
        <f>+' (1) Cap Res.2009-2010'!Y112</f>
        <v>0</v>
      </c>
      <c r="Z112" s="42">
        <f>+' (1) Cap Res.2009-2010'!Z112</f>
        <v>0</v>
      </c>
      <c r="AA112" s="42">
        <f>+' (1) Cap Res.2009-2010'!AA112</f>
        <v>0</v>
      </c>
      <c r="AB112" s="42">
        <f>+' (1) Cap Res.2009-2010'!AB112</f>
        <v>0</v>
      </c>
      <c r="AC112" s="42">
        <f>+' (1) Cap Res.2009-2010'!AC112</f>
        <v>0</v>
      </c>
      <c r="AD112" s="42">
        <f>+' (1) Cap Res.2009-2010'!AD112</f>
        <v>0</v>
      </c>
      <c r="AE112" s="42">
        <f>+' (1) Cap Res.2009-2010'!AE112</f>
        <v>0</v>
      </c>
      <c r="AF112" s="42">
        <f>+' (1) Cap Res.2009-2010'!AF112</f>
        <v>0</v>
      </c>
      <c r="AG112" s="42">
        <f>+' (1) Cap Res.2009-2010'!AG112</f>
        <v>0</v>
      </c>
      <c r="AH112" s="42">
        <f>+' (1) Cap Res.2009-2010'!AH112</f>
        <v>0</v>
      </c>
      <c r="AI112" s="42">
        <f>+' (1) Cap Res.2009-2010'!AI112</f>
        <v>0</v>
      </c>
      <c r="AJ112" s="42">
        <f>+' (1) Cap Res.2009-2010'!AJ112</f>
        <v>0</v>
      </c>
      <c r="AK112" s="42">
        <f>+' (1) Cap Res.2009-2010'!AK112</f>
        <v>0</v>
      </c>
      <c r="AL112" s="42">
        <f>+' (1) Cap Res.2009-2010'!AL112</f>
        <v>0</v>
      </c>
      <c r="AM112" s="42">
        <f>+' (1) Cap Res.2009-2010'!AM112</f>
        <v>0</v>
      </c>
      <c r="AN112" s="42">
        <f>+' (1) Cap Res.2009-2010'!AN112</f>
        <v>0</v>
      </c>
      <c r="AO112" s="42">
        <f>+' (1) Cap Res.2009-2010'!AO112</f>
        <v>0</v>
      </c>
      <c r="AP112" s="42">
        <f>+' (1) Cap Res.2009-2010'!AP112</f>
        <v>0</v>
      </c>
      <c r="AQ112" s="42">
        <f>+' (1) Cap Res.2009-2010'!AQ112</f>
        <v>0</v>
      </c>
      <c r="AR112" s="42">
        <f>+' (1) Cap Res.2009-2010'!AR112</f>
        <v>0</v>
      </c>
      <c r="AS112" s="42">
        <f>+' (1) Cap Res.2009-2010'!AS112</f>
        <v>0</v>
      </c>
      <c r="AT112" s="42">
        <f>+' (1) Cap Res.2009-2010'!AT112</f>
        <v>0</v>
      </c>
      <c r="AU112" s="42">
        <f>+' (1) Cap Res.2009-2010'!AU112</f>
        <v>0</v>
      </c>
      <c r="AV112" s="42"/>
      <c r="AW112" s="42"/>
      <c r="AX112" s="42"/>
      <c r="AY112" s="42"/>
      <c r="AZ112" s="42"/>
      <c r="BA112" s="42"/>
      <c r="BB112" s="42"/>
    </row>
    <row r="113" spans="1:54" ht="13.5" hidden="1">
      <c r="A113" s="39">
        <f>+' (1) Cap Res.2009-2010'!BF113</f>
        <v>37607</v>
      </c>
      <c r="B113" s="42">
        <f>+' (1) Cap Res.2009-2010'!B113</f>
        <v>-8762.1</v>
      </c>
      <c r="C113" s="42">
        <f>+' (1) Cap Res.2009-2010'!C113</f>
        <v>0</v>
      </c>
      <c r="D113" s="42">
        <f>+' (1) Cap Res.2009-2010'!D113</f>
        <v>0</v>
      </c>
      <c r="E113" s="42">
        <f>+' (1) Cap Res.2009-2010'!E113</f>
        <v>0</v>
      </c>
      <c r="F113" s="42">
        <f>+' (1) Cap Res.2009-2010'!F113</f>
        <v>0</v>
      </c>
      <c r="G113" s="42">
        <f>+' (1) Cap Res.2009-2010'!G113</f>
        <v>0</v>
      </c>
      <c r="H113" s="42">
        <f>+' (1) Cap Res.2009-2010'!H113</f>
        <v>0</v>
      </c>
      <c r="I113" s="42">
        <f>+' (1) Cap Res.2009-2010'!I113</f>
        <v>0</v>
      </c>
      <c r="J113" s="42">
        <f>+' (1) Cap Res.2009-2010'!J113</f>
        <v>0</v>
      </c>
      <c r="K113" s="42">
        <f>+' (1) Cap Res.2009-2010'!K113</f>
        <v>0</v>
      </c>
      <c r="L113" s="42">
        <f>+' (1) Cap Res.2009-2010'!L113</f>
        <v>0</v>
      </c>
      <c r="M113" s="42">
        <f>+' (1) Cap Res.2009-2010'!M113</f>
        <v>0</v>
      </c>
      <c r="N113" s="42">
        <f>+' (1) Cap Res.2009-2010'!N113</f>
        <v>0</v>
      </c>
      <c r="O113" s="42">
        <f>+' (1) Cap Res.2009-2010'!O113</f>
        <v>0</v>
      </c>
      <c r="P113" s="42">
        <f>+' (1) Cap Res.2009-2010'!P113</f>
        <v>0</v>
      </c>
      <c r="Q113" s="42">
        <f>+' (1) Cap Res.2009-2010'!Q113</f>
        <v>0</v>
      </c>
      <c r="R113" s="42">
        <f>+' (1) Cap Res.2009-2010'!R113</f>
        <v>0</v>
      </c>
      <c r="S113" s="42">
        <f>+' (1) Cap Res.2009-2010'!S113</f>
        <v>0</v>
      </c>
      <c r="T113" s="42">
        <f>+' (1) Cap Res.2009-2010'!T113</f>
        <v>0</v>
      </c>
      <c r="U113" s="42">
        <f>+' (1) Cap Res.2009-2010'!U113</f>
        <v>0</v>
      </c>
      <c r="V113" s="42">
        <f>+' (1) Cap Res.2009-2010'!V113</f>
        <v>0</v>
      </c>
      <c r="W113" s="42">
        <f>+' (1) Cap Res.2009-2010'!W113</f>
        <v>0</v>
      </c>
      <c r="X113" s="42">
        <f>+' (1) Cap Res.2009-2010'!X113</f>
        <v>0</v>
      </c>
      <c r="Y113" s="42">
        <f>+' (1) Cap Res.2009-2010'!Y113</f>
        <v>0</v>
      </c>
      <c r="Z113" s="42">
        <f>+' (1) Cap Res.2009-2010'!Z113</f>
        <v>0</v>
      </c>
      <c r="AA113" s="42">
        <f>+' (1) Cap Res.2009-2010'!AA113</f>
        <v>0</v>
      </c>
      <c r="AB113" s="42">
        <f>+' (1) Cap Res.2009-2010'!AB113</f>
        <v>0</v>
      </c>
      <c r="AC113" s="42">
        <f>+' (1) Cap Res.2009-2010'!AC113</f>
        <v>0</v>
      </c>
      <c r="AD113" s="42">
        <f>+' (1) Cap Res.2009-2010'!AD113</f>
        <v>0</v>
      </c>
      <c r="AE113" s="42">
        <f>+' (1) Cap Res.2009-2010'!AE113</f>
        <v>0</v>
      </c>
      <c r="AF113" s="42">
        <f>+' (1) Cap Res.2009-2010'!AF113</f>
        <v>0</v>
      </c>
      <c r="AG113" s="42">
        <f>+' (1) Cap Res.2009-2010'!AG113</f>
        <v>0</v>
      </c>
      <c r="AH113" s="42">
        <f>+' (1) Cap Res.2009-2010'!AH113</f>
        <v>0</v>
      </c>
      <c r="AI113" s="42">
        <f>+' (1) Cap Res.2009-2010'!AI113</f>
        <v>0</v>
      </c>
      <c r="AJ113" s="42">
        <f>+' (1) Cap Res.2009-2010'!AJ113</f>
        <v>0</v>
      </c>
      <c r="AK113" s="42">
        <f>+' (1) Cap Res.2009-2010'!AK113</f>
        <v>0</v>
      </c>
      <c r="AL113" s="42">
        <f>+' (1) Cap Res.2009-2010'!AL113</f>
        <v>0</v>
      </c>
      <c r="AM113" s="42">
        <f>+' (1) Cap Res.2009-2010'!AM113</f>
        <v>0</v>
      </c>
      <c r="AN113" s="42">
        <f>+' (1) Cap Res.2009-2010'!AN113</f>
        <v>0</v>
      </c>
      <c r="AO113" s="42">
        <f>+' (1) Cap Res.2009-2010'!AO113</f>
        <v>0</v>
      </c>
      <c r="AP113" s="42">
        <f>+' (1) Cap Res.2009-2010'!AP113</f>
        <v>0</v>
      </c>
      <c r="AQ113" s="42">
        <f>+' (1) Cap Res.2009-2010'!AQ113</f>
        <v>0</v>
      </c>
      <c r="AR113" s="42">
        <f>+' (1) Cap Res.2009-2010'!AR113</f>
        <v>0</v>
      </c>
      <c r="AS113" s="42">
        <f>+' (1) Cap Res.2009-2010'!AS113</f>
        <v>0</v>
      </c>
      <c r="AT113" s="42">
        <f>+' (1) Cap Res.2009-2010'!AT113</f>
        <v>0</v>
      </c>
      <c r="AU113" s="42">
        <f>+' (1) Cap Res.2009-2010'!AU113</f>
        <v>0</v>
      </c>
      <c r="AV113" s="42"/>
      <c r="AW113" s="42"/>
      <c r="AX113" s="42"/>
      <c r="AY113" s="42"/>
      <c r="AZ113" s="42"/>
      <c r="BA113" s="42"/>
      <c r="BB113" s="42"/>
    </row>
    <row r="114" spans="1:54" ht="13.5" hidden="1">
      <c r="A114" s="39">
        <f>+' (1) Cap Res.2009-2010'!BF114</f>
        <v>37609</v>
      </c>
      <c r="B114" s="42">
        <f>+' (1) Cap Res.2009-2010'!B114</f>
        <v>0</v>
      </c>
      <c r="C114" s="42">
        <f>+' (1) Cap Res.2009-2010'!C114</f>
        <v>0</v>
      </c>
      <c r="D114" s="42">
        <f>+' (1) Cap Res.2009-2010'!D114</f>
        <v>0</v>
      </c>
      <c r="E114" s="42">
        <f>+' (1) Cap Res.2009-2010'!E114</f>
        <v>0</v>
      </c>
      <c r="F114" s="42">
        <f>+' (1) Cap Res.2009-2010'!F114</f>
        <v>0</v>
      </c>
      <c r="G114" s="42">
        <f>+' (1) Cap Res.2009-2010'!G114</f>
        <v>0</v>
      </c>
      <c r="H114" s="42">
        <f>+' (1) Cap Res.2009-2010'!H114</f>
        <v>0</v>
      </c>
      <c r="I114" s="42">
        <f>+' (1) Cap Res.2009-2010'!I114</f>
        <v>-87513.1</v>
      </c>
      <c r="J114" s="42">
        <f>+' (1) Cap Res.2009-2010'!J114</f>
        <v>0</v>
      </c>
      <c r="K114" s="42">
        <f>+' (1) Cap Res.2009-2010'!K114</f>
        <v>0</v>
      </c>
      <c r="L114" s="42">
        <f>+' (1) Cap Res.2009-2010'!L114</f>
        <v>0</v>
      </c>
      <c r="M114" s="42">
        <f>+' (1) Cap Res.2009-2010'!M114</f>
        <v>0</v>
      </c>
      <c r="N114" s="42">
        <f>+' (1) Cap Res.2009-2010'!N114</f>
        <v>0</v>
      </c>
      <c r="O114" s="42">
        <f>+' (1) Cap Res.2009-2010'!O114</f>
        <v>0</v>
      </c>
      <c r="P114" s="42">
        <f>+' (1) Cap Res.2009-2010'!P114</f>
        <v>0</v>
      </c>
      <c r="Q114" s="42">
        <f>+' (1) Cap Res.2009-2010'!Q114</f>
        <v>0</v>
      </c>
      <c r="R114" s="42">
        <f>+' (1) Cap Res.2009-2010'!R114</f>
        <v>0</v>
      </c>
      <c r="S114" s="42">
        <f>+' (1) Cap Res.2009-2010'!S114</f>
        <v>0</v>
      </c>
      <c r="T114" s="42">
        <f>+' (1) Cap Res.2009-2010'!T114</f>
        <v>0</v>
      </c>
      <c r="U114" s="42">
        <f>+' (1) Cap Res.2009-2010'!U114</f>
        <v>0</v>
      </c>
      <c r="V114" s="42">
        <f>+' (1) Cap Res.2009-2010'!V114</f>
        <v>0</v>
      </c>
      <c r="W114" s="42">
        <f>+' (1) Cap Res.2009-2010'!W114</f>
        <v>0</v>
      </c>
      <c r="X114" s="42">
        <f>+' (1) Cap Res.2009-2010'!X114</f>
        <v>0</v>
      </c>
      <c r="Y114" s="42">
        <f>+' (1) Cap Res.2009-2010'!Y114</f>
        <v>0</v>
      </c>
      <c r="Z114" s="42">
        <f>+' (1) Cap Res.2009-2010'!Z114</f>
        <v>0</v>
      </c>
      <c r="AA114" s="42">
        <f>+' (1) Cap Res.2009-2010'!AA114</f>
        <v>0</v>
      </c>
      <c r="AB114" s="42">
        <f>+' (1) Cap Res.2009-2010'!AB114</f>
        <v>0</v>
      </c>
      <c r="AC114" s="42">
        <f>+' (1) Cap Res.2009-2010'!AC114</f>
        <v>0</v>
      </c>
      <c r="AD114" s="42">
        <f>+' (1) Cap Res.2009-2010'!AD114</f>
        <v>0</v>
      </c>
      <c r="AE114" s="42">
        <f>+' (1) Cap Res.2009-2010'!AE114</f>
        <v>0</v>
      </c>
      <c r="AF114" s="42">
        <f>+' (1) Cap Res.2009-2010'!AF114</f>
        <v>0</v>
      </c>
      <c r="AG114" s="42">
        <f>+' (1) Cap Res.2009-2010'!AG114</f>
        <v>0</v>
      </c>
      <c r="AH114" s="42">
        <f>+' (1) Cap Res.2009-2010'!AH114</f>
        <v>0</v>
      </c>
      <c r="AI114" s="42">
        <f>+' (1) Cap Res.2009-2010'!AI114</f>
        <v>0</v>
      </c>
      <c r="AJ114" s="42">
        <f>+' (1) Cap Res.2009-2010'!AJ114</f>
        <v>0</v>
      </c>
      <c r="AK114" s="42">
        <f>+' (1) Cap Res.2009-2010'!AK114</f>
        <v>0</v>
      </c>
      <c r="AL114" s="42">
        <f>+' (1) Cap Res.2009-2010'!AL114</f>
        <v>0</v>
      </c>
      <c r="AM114" s="42">
        <f>+' (1) Cap Res.2009-2010'!AM114</f>
        <v>0</v>
      </c>
      <c r="AN114" s="42">
        <f>+' (1) Cap Res.2009-2010'!AN114</f>
        <v>0</v>
      </c>
      <c r="AO114" s="42">
        <f>+' (1) Cap Res.2009-2010'!AO114</f>
        <v>0</v>
      </c>
      <c r="AP114" s="42">
        <f>+' (1) Cap Res.2009-2010'!AP114</f>
        <v>0</v>
      </c>
      <c r="AQ114" s="42">
        <f>+' (1) Cap Res.2009-2010'!AQ114</f>
        <v>0</v>
      </c>
      <c r="AR114" s="42">
        <f>+' (1) Cap Res.2009-2010'!AR114</f>
        <v>0</v>
      </c>
      <c r="AS114" s="42">
        <f>+' (1) Cap Res.2009-2010'!AS114</f>
        <v>0</v>
      </c>
      <c r="AT114" s="42">
        <f>+' (1) Cap Res.2009-2010'!AT114</f>
        <v>0</v>
      </c>
      <c r="AU114" s="42">
        <f>+' (1) Cap Res.2009-2010'!AU114</f>
        <v>0</v>
      </c>
      <c r="AV114" s="42"/>
      <c r="AW114" s="42"/>
      <c r="AX114" s="42"/>
      <c r="AY114" s="42"/>
      <c r="AZ114" s="42"/>
      <c r="BA114" s="42"/>
      <c r="BB114" s="42"/>
    </row>
    <row r="115" spans="1:54" ht="13.5" hidden="1">
      <c r="A115" s="39">
        <f>+' (1) Cap Res.2009-2010'!BF115</f>
        <v>37609</v>
      </c>
      <c r="B115" s="42">
        <f>+' (1) Cap Res.2009-2010'!B115</f>
        <v>0</v>
      </c>
      <c r="C115" s="42">
        <f>+' (1) Cap Res.2009-2010'!C115</f>
        <v>0</v>
      </c>
      <c r="D115" s="42">
        <f>+' (1) Cap Res.2009-2010'!D115</f>
        <v>0</v>
      </c>
      <c r="E115" s="42">
        <f>+' (1) Cap Res.2009-2010'!E115</f>
        <v>0</v>
      </c>
      <c r="F115" s="42">
        <f>+' (1) Cap Res.2009-2010'!F115</f>
        <v>0</v>
      </c>
      <c r="G115" s="42">
        <f>+' (1) Cap Res.2009-2010'!G115</f>
        <v>0</v>
      </c>
      <c r="H115" s="42">
        <f>+' (1) Cap Res.2009-2010'!H115</f>
        <v>0</v>
      </c>
      <c r="I115" s="42">
        <f>+' (1) Cap Res.2009-2010'!I115</f>
        <v>0</v>
      </c>
      <c r="J115" s="42">
        <f>+' (1) Cap Res.2009-2010'!J115</f>
        <v>0</v>
      </c>
      <c r="K115" s="42">
        <f>+' (1) Cap Res.2009-2010'!K115</f>
        <v>-15580</v>
      </c>
      <c r="L115" s="42">
        <f>+' (1) Cap Res.2009-2010'!L115</f>
        <v>0</v>
      </c>
      <c r="M115" s="42">
        <f>+' (1) Cap Res.2009-2010'!M115</f>
        <v>0</v>
      </c>
      <c r="N115" s="42">
        <f>+' (1) Cap Res.2009-2010'!N115</f>
        <v>0</v>
      </c>
      <c r="O115" s="42">
        <f>+' (1) Cap Res.2009-2010'!O115</f>
        <v>0</v>
      </c>
      <c r="P115" s="42">
        <f>+' (1) Cap Res.2009-2010'!P115</f>
        <v>0</v>
      </c>
      <c r="Q115" s="42">
        <f>+' (1) Cap Res.2009-2010'!Q115</f>
        <v>0</v>
      </c>
      <c r="R115" s="42">
        <f>+' (1) Cap Res.2009-2010'!R115</f>
        <v>0</v>
      </c>
      <c r="S115" s="42">
        <f>+' (1) Cap Res.2009-2010'!S115</f>
        <v>0</v>
      </c>
      <c r="T115" s="42">
        <f>+' (1) Cap Res.2009-2010'!T115</f>
        <v>0</v>
      </c>
      <c r="U115" s="42">
        <f>+' (1) Cap Res.2009-2010'!U115</f>
        <v>0</v>
      </c>
      <c r="V115" s="42">
        <f>+' (1) Cap Res.2009-2010'!V115</f>
        <v>0</v>
      </c>
      <c r="W115" s="42">
        <f>+' (1) Cap Res.2009-2010'!W115</f>
        <v>0</v>
      </c>
      <c r="X115" s="42">
        <f>+' (1) Cap Res.2009-2010'!X115</f>
        <v>0</v>
      </c>
      <c r="Y115" s="42">
        <f>+' (1) Cap Res.2009-2010'!Y115</f>
        <v>0</v>
      </c>
      <c r="Z115" s="42">
        <f>+' (1) Cap Res.2009-2010'!Z115</f>
        <v>0</v>
      </c>
      <c r="AA115" s="42">
        <f>+' (1) Cap Res.2009-2010'!AA115</f>
        <v>0</v>
      </c>
      <c r="AB115" s="42">
        <f>+' (1) Cap Res.2009-2010'!AB115</f>
        <v>0</v>
      </c>
      <c r="AC115" s="42">
        <f>+' (1) Cap Res.2009-2010'!AC115</f>
        <v>0</v>
      </c>
      <c r="AD115" s="42">
        <f>+' (1) Cap Res.2009-2010'!AD115</f>
        <v>0</v>
      </c>
      <c r="AE115" s="42">
        <f>+' (1) Cap Res.2009-2010'!AE115</f>
        <v>0</v>
      </c>
      <c r="AF115" s="42">
        <f>+' (1) Cap Res.2009-2010'!AF115</f>
        <v>0</v>
      </c>
      <c r="AG115" s="42">
        <f>+' (1) Cap Res.2009-2010'!AG115</f>
        <v>0</v>
      </c>
      <c r="AH115" s="42">
        <f>+' (1) Cap Res.2009-2010'!AH115</f>
        <v>0</v>
      </c>
      <c r="AI115" s="42">
        <f>+' (1) Cap Res.2009-2010'!AI115</f>
        <v>0</v>
      </c>
      <c r="AJ115" s="42">
        <f>+' (1) Cap Res.2009-2010'!AJ115</f>
        <v>0</v>
      </c>
      <c r="AK115" s="42">
        <f>+' (1) Cap Res.2009-2010'!AK115</f>
        <v>0</v>
      </c>
      <c r="AL115" s="42">
        <f>+' (1) Cap Res.2009-2010'!AL115</f>
        <v>0</v>
      </c>
      <c r="AM115" s="42">
        <f>+' (1) Cap Res.2009-2010'!AM115</f>
        <v>0</v>
      </c>
      <c r="AN115" s="42">
        <f>+' (1) Cap Res.2009-2010'!AN115</f>
        <v>0</v>
      </c>
      <c r="AO115" s="42">
        <f>+' (1) Cap Res.2009-2010'!AO115</f>
        <v>0</v>
      </c>
      <c r="AP115" s="42">
        <f>+' (1) Cap Res.2009-2010'!AP115</f>
        <v>0</v>
      </c>
      <c r="AQ115" s="42">
        <f>+' (1) Cap Res.2009-2010'!AQ115</f>
        <v>0</v>
      </c>
      <c r="AR115" s="42">
        <f>+' (1) Cap Res.2009-2010'!AR115</f>
        <v>0</v>
      </c>
      <c r="AS115" s="42">
        <f>+' (1) Cap Res.2009-2010'!AS115</f>
        <v>0</v>
      </c>
      <c r="AT115" s="42">
        <f>+' (1) Cap Res.2009-2010'!AT115</f>
        <v>0</v>
      </c>
      <c r="AU115" s="42">
        <f>+' (1) Cap Res.2009-2010'!AU115</f>
        <v>0</v>
      </c>
      <c r="AV115" s="42"/>
      <c r="AW115" s="42"/>
      <c r="AX115" s="42"/>
      <c r="AY115" s="42"/>
      <c r="AZ115" s="42"/>
      <c r="BA115" s="42"/>
      <c r="BB115" s="42"/>
    </row>
    <row r="116" spans="1:54" ht="13.5" hidden="1">
      <c r="A116" s="39">
        <f>+' (1) Cap Res.2009-2010'!BF116</f>
        <v>37620</v>
      </c>
      <c r="B116" s="42">
        <f>+' (1) Cap Res.2009-2010'!B116</f>
        <v>0</v>
      </c>
      <c r="C116" s="42">
        <f>+' (1) Cap Res.2009-2010'!C116</f>
        <v>0</v>
      </c>
      <c r="D116" s="42">
        <f>+' (1) Cap Res.2009-2010'!D116</f>
        <v>0</v>
      </c>
      <c r="E116" s="42">
        <f>+' (1) Cap Res.2009-2010'!E116</f>
        <v>0</v>
      </c>
      <c r="F116" s="42">
        <f>+' (1) Cap Res.2009-2010'!F116</f>
        <v>0</v>
      </c>
      <c r="G116" s="42">
        <f>+' (1) Cap Res.2009-2010'!G116</f>
        <v>0</v>
      </c>
      <c r="H116" s="42">
        <f>+' (1) Cap Res.2009-2010'!H116</f>
        <v>0</v>
      </c>
      <c r="I116" s="42">
        <f>+' (1) Cap Res.2009-2010'!I116</f>
        <v>0</v>
      </c>
      <c r="J116" s="42">
        <f>+' (1) Cap Res.2009-2010'!J116</f>
        <v>0</v>
      </c>
      <c r="K116" s="42">
        <f>+' (1) Cap Res.2009-2010'!K116</f>
        <v>0</v>
      </c>
      <c r="L116" s="42">
        <f>+' (1) Cap Res.2009-2010'!L116</f>
        <v>0</v>
      </c>
      <c r="M116" s="42">
        <f>+' (1) Cap Res.2009-2010'!M116</f>
        <v>0</v>
      </c>
      <c r="N116" s="42">
        <f>+' (1) Cap Res.2009-2010'!N116</f>
        <v>0</v>
      </c>
      <c r="O116" s="42">
        <f>+' (1) Cap Res.2009-2010'!O116</f>
        <v>0</v>
      </c>
      <c r="P116" s="42">
        <f>+' (1) Cap Res.2009-2010'!P116</f>
        <v>0</v>
      </c>
      <c r="Q116" s="42">
        <f>+' (1) Cap Res.2009-2010'!Q116</f>
        <v>0</v>
      </c>
      <c r="R116" s="42">
        <f>+' (1) Cap Res.2009-2010'!R116</f>
        <v>0</v>
      </c>
      <c r="S116" s="42">
        <f>+' (1) Cap Res.2009-2010'!S116</f>
        <v>0</v>
      </c>
      <c r="T116" s="42">
        <f>+' (1) Cap Res.2009-2010'!T116</f>
        <v>0</v>
      </c>
      <c r="U116" s="42">
        <f>+' (1) Cap Res.2009-2010'!U116</f>
        <v>0</v>
      </c>
      <c r="V116" s="42">
        <f>+' (1) Cap Res.2009-2010'!V116</f>
        <v>0</v>
      </c>
      <c r="W116" s="42">
        <f>+' (1) Cap Res.2009-2010'!W116</f>
        <v>0</v>
      </c>
      <c r="X116" s="42">
        <f>+' (1) Cap Res.2009-2010'!X116</f>
        <v>0</v>
      </c>
      <c r="Y116" s="42">
        <f>+' (1) Cap Res.2009-2010'!Y116</f>
        <v>0</v>
      </c>
      <c r="Z116" s="42">
        <f>+' (1) Cap Res.2009-2010'!Z116</f>
        <v>0</v>
      </c>
      <c r="AA116" s="42">
        <f>+' (1) Cap Res.2009-2010'!AA116</f>
        <v>0</v>
      </c>
      <c r="AB116" s="42">
        <f>+' (1) Cap Res.2009-2010'!AB116</f>
        <v>0</v>
      </c>
      <c r="AC116" s="42">
        <f>+' (1) Cap Res.2009-2010'!AC116</f>
        <v>0</v>
      </c>
      <c r="AD116" s="42">
        <f>+' (1) Cap Res.2009-2010'!AD116</f>
        <v>0</v>
      </c>
      <c r="AE116" s="42">
        <f>+' (1) Cap Res.2009-2010'!AE116</f>
        <v>0</v>
      </c>
      <c r="AF116" s="42">
        <f>+' (1) Cap Res.2009-2010'!AF116</f>
        <v>0</v>
      </c>
      <c r="AG116" s="42">
        <f>+' (1) Cap Res.2009-2010'!AG116</f>
        <v>0</v>
      </c>
      <c r="AH116" s="42">
        <f>+' (1) Cap Res.2009-2010'!AH116</f>
        <v>0</v>
      </c>
      <c r="AI116" s="42">
        <f>+' (1) Cap Res.2009-2010'!AI116</f>
        <v>0</v>
      </c>
      <c r="AJ116" s="42">
        <f>+' (1) Cap Res.2009-2010'!AJ116</f>
        <v>0</v>
      </c>
      <c r="AK116" s="42">
        <f>+' (1) Cap Res.2009-2010'!AK116</f>
        <v>0</v>
      </c>
      <c r="AL116" s="42">
        <f>+' (1) Cap Res.2009-2010'!AL116</f>
        <v>0</v>
      </c>
      <c r="AM116" s="42">
        <f>+' (1) Cap Res.2009-2010'!AM116</f>
        <v>0</v>
      </c>
      <c r="AN116" s="42">
        <f>+' (1) Cap Res.2009-2010'!AN116</f>
        <v>0</v>
      </c>
      <c r="AO116" s="42">
        <f>+' (1) Cap Res.2009-2010'!AO116</f>
        <v>0</v>
      </c>
      <c r="AP116" s="42">
        <f>+' (1) Cap Res.2009-2010'!AP116</f>
        <v>0</v>
      </c>
      <c r="AQ116" s="42">
        <f>+' (1) Cap Res.2009-2010'!AQ116</f>
        <v>0</v>
      </c>
      <c r="AR116" s="42">
        <f>+' (1) Cap Res.2009-2010'!AR116</f>
        <v>0</v>
      </c>
      <c r="AS116" s="42">
        <f>+' (1) Cap Res.2009-2010'!AS116</f>
        <v>0</v>
      </c>
      <c r="AT116" s="42">
        <f>+' (1) Cap Res.2009-2010'!AT116</f>
        <v>0</v>
      </c>
      <c r="AU116" s="42">
        <f>+' (1) Cap Res.2009-2010'!AU116</f>
        <v>0</v>
      </c>
      <c r="AV116" s="42"/>
      <c r="AW116" s="42"/>
      <c r="AX116" s="42"/>
      <c r="AY116" s="42"/>
      <c r="AZ116" s="42"/>
      <c r="BA116" s="42"/>
      <c r="BB116" s="42"/>
    </row>
    <row r="117" spans="1:54" ht="13.5" hidden="1">
      <c r="A117" s="39">
        <f>+' (1) Cap Res.2009-2010'!BF117</f>
        <v>37644</v>
      </c>
      <c r="B117" s="42">
        <f>+' (1) Cap Res.2009-2010'!B117</f>
        <v>0</v>
      </c>
      <c r="C117" s="42">
        <f>+' (1) Cap Res.2009-2010'!C117</f>
        <v>0</v>
      </c>
      <c r="D117" s="42">
        <f>+' (1) Cap Res.2009-2010'!D117</f>
        <v>0</v>
      </c>
      <c r="E117" s="42">
        <f>+' (1) Cap Res.2009-2010'!E117</f>
        <v>0</v>
      </c>
      <c r="F117" s="42">
        <f>+' (1) Cap Res.2009-2010'!F117</f>
        <v>0</v>
      </c>
      <c r="G117" s="42">
        <f>+' (1) Cap Res.2009-2010'!G117</f>
        <v>0</v>
      </c>
      <c r="H117" s="42">
        <f>+' (1) Cap Res.2009-2010'!H117</f>
        <v>0</v>
      </c>
      <c r="I117" s="42">
        <f>+' (1) Cap Res.2009-2010'!I117</f>
        <v>0</v>
      </c>
      <c r="J117" s="42">
        <f>+' (1) Cap Res.2009-2010'!J117</f>
        <v>0</v>
      </c>
      <c r="K117" s="42">
        <f>+' (1) Cap Res.2009-2010'!K117</f>
        <v>0</v>
      </c>
      <c r="L117" s="42">
        <f>+' (1) Cap Res.2009-2010'!L117</f>
        <v>0</v>
      </c>
      <c r="M117" s="42">
        <f>+' (1) Cap Res.2009-2010'!M117</f>
        <v>0</v>
      </c>
      <c r="N117" s="42">
        <f>+' (1) Cap Res.2009-2010'!N117</f>
        <v>0</v>
      </c>
      <c r="O117" s="42">
        <f>+' (1) Cap Res.2009-2010'!O117</f>
        <v>0</v>
      </c>
      <c r="P117" s="42">
        <f>+' (1) Cap Res.2009-2010'!P117</f>
        <v>0</v>
      </c>
      <c r="Q117" s="42">
        <f>+' (1) Cap Res.2009-2010'!Q117</f>
        <v>0</v>
      </c>
      <c r="R117" s="42">
        <f>+' (1) Cap Res.2009-2010'!R117</f>
        <v>0</v>
      </c>
      <c r="S117" s="42">
        <f>+' (1) Cap Res.2009-2010'!S117</f>
        <v>0</v>
      </c>
      <c r="T117" s="42">
        <f>+' (1) Cap Res.2009-2010'!T117</f>
        <v>0</v>
      </c>
      <c r="U117" s="42">
        <f>+' (1) Cap Res.2009-2010'!U117</f>
        <v>0</v>
      </c>
      <c r="V117" s="42">
        <f>+' (1) Cap Res.2009-2010'!V117</f>
        <v>0</v>
      </c>
      <c r="W117" s="42">
        <f>+' (1) Cap Res.2009-2010'!W117</f>
        <v>0</v>
      </c>
      <c r="X117" s="42">
        <f>+' (1) Cap Res.2009-2010'!X117</f>
        <v>0</v>
      </c>
      <c r="Y117" s="42">
        <f>+' (1) Cap Res.2009-2010'!Y117</f>
        <v>0</v>
      </c>
      <c r="Z117" s="42">
        <f>+' (1) Cap Res.2009-2010'!Z117</f>
        <v>0</v>
      </c>
      <c r="AA117" s="42">
        <f>+' (1) Cap Res.2009-2010'!AA117</f>
        <v>0</v>
      </c>
      <c r="AB117" s="42">
        <f>+' (1) Cap Res.2009-2010'!AB117</f>
        <v>0</v>
      </c>
      <c r="AC117" s="42">
        <f>+' (1) Cap Res.2009-2010'!AC117</f>
        <v>0</v>
      </c>
      <c r="AD117" s="42">
        <f>+' (1) Cap Res.2009-2010'!AD117</f>
        <v>0</v>
      </c>
      <c r="AE117" s="42">
        <f>+' (1) Cap Res.2009-2010'!AE117</f>
        <v>0</v>
      </c>
      <c r="AF117" s="42">
        <f>+' (1) Cap Res.2009-2010'!AF117</f>
        <v>0</v>
      </c>
      <c r="AG117" s="42">
        <f>+' (1) Cap Res.2009-2010'!AG117</f>
        <v>0</v>
      </c>
      <c r="AH117" s="42">
        <f>+' (1) Cap Res.2009-2010'!AH117</f>
        <v>0</v>
      </c>
      <c r="AI117" s="42">
        <f>+' (1) Cap Res.2009-2010'!AI117</f>
        <v>0</v>
      </c>
      <c r="AJ117" s="42">
        <f>+' (1) Cap Res.2009-2010'!AJ117</f>
        <v>0</v>
      </c>
      <c r="AK117" s="42">
        <f>+' (1) Cap Res.2009-2010'!AK117</f>
        <v>0</v>
      </c>
      <c r="AL117" s="42">
        <f>+' (1) Cap Res.2009-2010'!AL117</f>
        <v>0</v>
      </c>
      <c r="AM117" s="42">
        <f>+' (1) Cap Res.2009-2010'!AM117</f>
        <v>0</v>
      </c>
      <c r="AN117" s="42">
        <f>+' (1) Cap Res.2009-2010'!AN117</f>
        <v>0</v>
      </c>
      <c r="AO117" s="42">
        <f>+' (1) Cap Res.2009-2010'!AO117</f>
        <v>0</v>
      </c>
      <c r="AP117" s="42">
        <f>+' (1) Cap Res.2009-2010'!AP117</f>
        <v>0</v>
      </c>
      <c r="AQ117" s="42">
        <f>+' (1) Cap Res.2009-2010'!AQ117</f>
        <v>0</v>
      </c>
      <c r="AR117" s="42">
        <f>+' (1) Cap Res.2009-2010'!AR117</f>
        <v>0</v>
      </c>
      <c r="AS117" s="42">
        <f>+' (1) Cap Res.2009-2010'!AS117</f>
        <v>0</v>
      </c>
      <c r="AT117" s="42">
        <f>+' (1) Cap Res.2009-2010'!AT117</f>
        <v>0</v>
      </c>
      <c r="AU117" s="42">
        <f>+' (1) Cap Res.2009-2010'!AU117</f>
        <v>0</v>
      </c>
      <c r="AV117" s="42"/>
      <c r="AW117" s="42"/>
      <c r="AX117" s="42"/>
      <c r="AY117" s="42"/>
      <c r="AZ117" s="42"/>
      <c r="BA117" s="42"/>
      <c r="BB117" s="42"/>
    </row>
    <row r="118" spans="1:54" ht="13.5" hidden="1">
      <c r="A118" s="39">
        <f>+' (1) Cap Res.2009-2010'!BF118</f>
        <v>37644</v>
      </c>
      <c r="B118" s="42">
        <f>+' (1) Cap Res.2009-2010'!B118</f>
        <v>0</v>
      </c>
      <c r="C118" s="42">
        <f>+' (1) Cap Res.2009-2010'!C118</f>
        <v>0</v>
      </c>
      <c r="D118" s="42">
        <f>+' (1) Cap Res.2009-2010'!D118</f>
        <v>0</v>
      </c>
      <c r="E118" s="42">
        <f>+' (1) Cap Res.2009-2010'!E118</f>
        <v>0</v>
      </c>
      <c r="F118" s="42">
        <f>+' (1) Cap Res.2009-2010'!F118</f>
        <v>0</v>
      </c>
      <c r="G118" s="42">
        <f>+' (1) Cap Res.2009-2010'!G118</f>
        <v>0</v>
      </c>
      <c r="H118" s="42">
        <f>+' (1) Cap Res.2009-2010'!H118</f>
        <v>0</v>
      </c>
      <c r="I118" s="42">
        <f>+' (1) Cap Res.2009-2010'!I118</f>
        <v>0</v>
      </c>
      <c r="J118" s="42">
        <f>+' (1) Cap Res.2009-2010'!J118</f>
        <v>0</v>
      </c>
      <c r="K118" s="42">
        <f>+' (1) Cap Res.2009-2010'!K118</f>
        <v>0</v>
      </c>
      <c r="L118" s="42">
        <f>+' (1) Cap Res.2009-2010'!L118</f>
        <v>0</v>
      </c>
      <c r="M118" s="42">
        <f>+' (1) Cap Res.2009-2010'!M118</f>
        <v>0</v>
      </c>
      <c r="N118" s="42">
        <f>+' (1) Cap Res.2009-2010'!N118</f>
        <v>0</v>
      </c>
      <c r="O118" s="42">
        <f>+' (1) Cap Res.2009-2010'!O118</f>
        <v>0</v>
      </c>
      <c r="P118" s="42">
        <f>+' (1) Cap Res.2009-2010'!P118</f>
        <v>0</v>
      </c>
      <c r="Q118" s="42">
        <f>+' (1) Cap Res.2009-2010'!Q118</f>
        <v>0</v>
      </c>
      <c r="R118" s="42">
        <f>+' (1) Cap Res.2009-2010'!R118</f>
        <v>0</v>
      </c>
      <c r="S118" s="42">
        <f>+' (1) Cap Res.2009-2010'!S118</f>
        <v>0</v>
      </c>
      <c r="T118" s="42">
        <f>+' (1) Cap Res.2009-2010'!T118</f>
        <v>0</v>
      </c>
      <c r="U118" s="42">
        <f>+' (1) Cap Res.2009-2010'!U118</f>
        <v>0</v>
      </c>
      <c r="V118" s="42">
        <f>+' (1) Cap Res.2009-2010'!V118</f>
        <v>0</v>
      </c>
      <c r="W118" s="42">
        <f>+' (1) Cap Res.2009-2010'!W118</f>
        <v>0</v>
      </c>
      <c r="X118" s="42">
        <f>+' (1) Cap Res.2009-2010'!X118</f>
        <v>0</v>
      </c>
      <c r="Y118" s="42">
        <f>+' (1) Cap Res.2009-2010'!Y118</f>
        <v>0</v>
      </c>
      <c r="Z118" s="42">
        <f>+' (1) Cap Res.2009-2010'!Z118</f>
        <v>0</v>
      </c>
      <c r="AA118" s="42">
        <f>+' (1) Cap Res.2009-2010'!AA118</f>
        <v>0</v>
      </c>
      <c r="AB118" s="42">
        <f>+' (1) Cap Res.2009-2010'!AB118</f>
        <v>0</v>
      </c>
      <c r="AC118" s="42">
        <f>+' (1) Cap Res.2009-2010'!AC118</f>
        <v>0</v>
      </c>
      <c r="AD118" s="42">
        <f>+' (1) Cap Res.2009-2010'!AD118</f>
        <v>0</v>
      </c>
      <c r="AE118" s="42">
        <f>+' (1) Cap Res.2009-2010'!AE118</f>
        <v>0</v>
      </c>
      <c r="AF118" s="42">
        <f>+' (1) Cap Res.2009-2010'!AF118</f>
        <v>0</v>
      </c>
      <c r="AG118" s="42">
        <f>+' (1) Cap Res.2009-2010'!AG118</f>
        <v>0</v>
      </c>
      <c r="AH118" s="42">
        <f>+' (1) Cap Res.2009-2010'!AH118</f>
        <v>0</v>
      </c>
      <c r="AI118" s="42">
        <f>+' (1) Cap Res.2009-2010'!AI118</f>
        <v>0</v>
      </c>
      <c r="AJ118" s="42">
        <f>+' (1) Cap Res.2009-2010'!AJ118</f>
        <v>0</v>
      </c>
      <c r="AK118" s="42">
        <f>+' (1) Cap Res.2009-2010'!AK118</f>
        <v>0</v>
      </c>
      <c r="AL118" s="42">
        <f>+' (1) Cap Res.2009-2010'!AL118</f>
        <v>0</v>
      </c>
      <c r="AM118" s="42">
        <f>+' (1) Cap Res.2009-2010'!AM118</f>
        <v>0</v>
      </c>
      <c r="AN118" s="42">
        <f>+' (1) Cap Res.2009-2010'!AN118</f>
        <v>0</v>
      </c>
      <c r="AO118" s="42">
        <f>+' (1) Cap Res.2009-2010'!AO118</f>
        <v>0</v>
      </c>
      <c r="AP118" s="42">
        <f>+' (1) Cap Res.2009-2010'!AP118</f>
        <v>0</v>
      </c>
      <c r="AQ118" s="42">
        <f>+' (1) Cap Res.2009-2010'!AQ118</f>
        <v>0</v>
      </c>
      <c r="AR118" s="42">
        <f>+' (1) Cap Res.2009-2010'!AR118</f>
        <v>0</v>
      </c>
      <c r="AS118" s="42">
        <f>+' (1) Cap Res.2009-2010'!AS118</f>
        <v>0</v>
      </c>
      <c r="AT118" s="42">
        <f>+' (1) Cap Res.2009-2010'!AT118</f>
        <v>0</v>
      </c>
      <c r="AU118" s="42">
        <f>+' (1) Cap Res.2009-2010'!AU118</f>
        <v>0</v>
      </c>
      <c r="AV118" s="42"/>
      <c r="AW118" s="42"/>
      <c r="AX118" s="42"/>
      <c r="AY118" s="42"/>
      <c r="AZ118" s="42"/>
      <c r="BA118" s="42"/>
      <c r="BB118" s="42"/>
    </row>
    <row r="119" spans="1:54" ht="13.5" hidden="1">
      <c r="A119" s="39">
        <f>+' (1) Cap Res.2009-2010'!BF119</f>
        <v>37651</v>
      </c>
      <c r="B119" s="42">
        <f>+' (1) Cap Res.2009-2010'!B119</f>
        <v>0</v>
      </c>
      <c r="C119" s="42">
        <f>+' (1) Cap Res.2009-2010'!C119</f>
        <v>0</v>
      </c>
      <c r="D119" s="42">
        <f>+' (1) Cap Res.2009-2010'!D119</f>
        <v>0</v>
      </c>
      <c r="E119" s="42">
        <f>+' (1) Cap Res.2009-2010'!E119</f>
        <v>0</v>
      </c>
      <c r="F119" s="42">
        <f>+' (1) Cap Res.2009-2010'!F119</f>
        <v>0</v>
      </c>
      <c r="G119" s="42">
        <f>+' (1) Cap Res.2009-2010'!G119</f>
        <v>0</v>
      </c>
      <c r="H119" s="42">
        <f>+' (1) Cap Res.2009-2010'!H119</f>
        <v>0</v>
      </c>
      <c r="I119" s="42">
        <f>+' (1) Cap Res.2009-2010'!I119</f>
        <v>0</v>
      </c>
      <c r="J119" s="42">
        <f>+' (1) Cap Res.2009-2010'!J119</f>
        <v>0</v>
      </c>
      <c r="K119" s="42">
        <f>+' (1) Cap Res.2009-2010'!K119</f>
        <v>0</v>
      </c>
      <c r="L119" s="42">
        <f>+' (1) Cap Res.2009-2010'!L119</f>
        <v>0</v>
      </c>
      <c r="M119" s="42">
        <f>+' (1) Cap Res.2009-2010'!M119</f>
        <v>0</v>
      </c>
      <c r="N119" s="42">
        <f>+' (1) Cap Res.2009-2010'!N119</f>
        <v>0</v>
      </c>
      <c r="O119" s="42">
        <f>+' (1) Cap Res.2009-2010'!O119</f>
        <v>0</v>
      </c>
      <c r="P119" s="42">
        <f>+' (1) Cap Res.2009-2010'!P119</f>
        <v>0</v>
      </c>
      <c r="Q119" s="42">
        <f>+' (1) Cap Res.2009-2010'!Q119</f>
        <v>0</v>
      </c>
      <c r="R119" s="42">
        <f>+' (1) Cap Res.2009-2010'!R119</f>
        <v>0</v>
      </c>
      <c r="S119" s="42">
        <f>+' (1) Cap Res.2009-2010'!S119</f>
        <v>0</v>
      </c>
      <c r="T119" s="42">
        <f>+' (1) Cap Res.2009-2010'!T119</f>
        <v>0</v>
      </c>
      <c r="U119" s="42">
        <f>+' (1) Cap Res.2009-2010'!U119</f>
        <v>0</v>
      </c>
      <c r="V119" s="42">
        <f>+' (1) Cap Res.2009-2010'!V119</f>
        <v>0</v>
      </c>
      <c r="W119" s="42">
        <f>+' (1) Cap Res.2009-2010'!W119</f>
        <v>0</v>
      </c>
      <c r="X119" s="42">
        <f>+' (1) Cap Res.2009-2010'!X119</f>
        <v>0</v>
      </c>
      <c r="Y119" s="42">
        <f>+' (1) Cap Res.2009-2010'!Y119</f>
        <v>0</v>
      </c>
      <c r="Z119" s="42">
        <f>+' (1) Cap Res.2009-2010'!Z119</f>
        <v>0</v>
      </c>
      <c r="AA119" s="42">
        <f>+' (1) Cap Res.2009-2010'!AA119</f>
        <v>0</v>
      </c>
      <c r="AB119" s="42">
        <f>+' (1) Cap Res.2009-2010'!AB119</f>
        <v>0</v>
      </c>
      <c r="AC119" s="42">
        <f>+' (1) Cap Res.2009-2010'!AC119</f>
        <v>0</v>
      </c>
      <c r="AD119" s="42">
        <f>+' (1) Cap Res.2009-2010'!AD119</f>
        <v>0</v>
      </c>
      <c r="AE119" s="42">
        <f>+' (1) Cap Res.2009-2010'!AE119</f>
        <v>0</v>
      </c>
      <c r="AF119" s="42">
        <f>+' (1) Cap Res.2009-2010'!AF119</f>
        <v>0</v>
      </c>
      <c r="AG119" s="42">
        <f>+' (1) Cap Res.2009-2010'!AG119</f>
        <v>0</v>
      </c>
      <c r="AH119" s="42">
        <f>+' (1) Cap Res.2009-2010'!AH119</f>
        <v>0</v>
      </c>
      <c r="AI119" s="42">
        <f>+' (1) Cap Res.2009-2010'!AI119</f>
        <v>0</v>
      </c>
      <c r="AJ119" s="42">
        <f>+' (1) Cap Res.2009-2010'!AJ119</f>
        <v>0</v>
      </c>
      <c r="AK119" s="42">
        <f>+' (1) Cap Res.2009-2010'!AK119</f>
        <v>0</v>
      </c>
      <c r="AL119" s="42">
        <f>+' (1) Cap Res.2009-2010'!AL119</f>
        <v>0</v>
      </c>
      <c r="AM119" s="42">
        <f>+' (1) Cap Res.2009-2010'!AM119</f>
        <v>0</v>
      </c>
      <c r="AN119" s="42">
        <f>+' (1) Cap Res.2009-2010'!AN119</f>
        <v>0</v>
      </c>
      <c r="AO119" s="42">
        <f>+' (1) Cap Res.2009-2010'!AO119</f>
        <v>0</v>
      </c>
      <c r="AP119" s="42">
        <f>+' (1) Cap Res.2009-2010'!AP119</f>
        <v>0</v>
      </c>
      <c r="AQ119" s="42">
        <f>+' (1) Cap Res.2009-2010'!AQ119</f>
        <v>0</v>
      </c>
      <c r="AR119" s="42">
        <f>+' (1) Cap Res.2009-2010'!AR119</f>
        <v>0</v>
      </c>
      <c r="AS119" s="42">
        <f>+' (1) Cap Res.2009-2010'!AS119</f>
        <v>0</v>
      </c>
      <c r="AT119" s="42">
        <f>+' (1) Cap Res.2009-2010'!AT119</f>
        <v>0</v>
      </c>
      <c r="AU119" s="42">
        <f>+' (1) Cap Res.2009-2010'!AU119</f>
        <v>0</v>
      </c>
      <c r="AV119" s="42"/>
      <c r="AW119" s="42"/>
      <c r="AX119" s="42"/>
      <c r="AY119" s="42"/>
      <c r="AZ119" s="42"/>
      <c r="BA119" s="42"/>
      <c r="BB119" s="42"/>
    </row>
    <row r="120" spans="1:54" ht="13.5" hidden="1">
      <c r="A120" s="39">
        <f>+' (1) Cap Res.2009-2010'!BF120</f>
        <v>37653</v>
      </c>
      <c r="B120" s="42">
        <f>+' (1) Cap Res.2009-2010'!B120</f>
        <v>0</v>
      </c>
      <c r="C120" s="42">
        <f>+' (1) Cap Res.2009-2010'!C120</f>
        <v>0</v>
      </c>
      <c r="D120" s="42">
        <f>+' (1) Cap Res.2009-2010'!D120</f>
        <v>0</v>
      </c>
      <c r="E120" s="42">
        <f>+' (1) Cap Res.2009-2010'!E120</f>
        <v>0</v>
      </c>
      <c r="F120" s="42">
        <f>+' (1) Cap Res.2009-2010'!F120</f>
        <v>0</v>
      </c>
      <c r="G120" s="42">
        <f>+' (1) Cap Res.2009-2010'!G120</f>
        <v>0</v>
      </c>
      <c r="H120" s="42">
        <f>+' (1) Cap Res.2009-2010'!H120</f>
        <v>0</v>
      </c>
      <c r="I120" s="42">
        <f>+' (1) Cap Res.2009-2010'!I120</f>
        <v>0</v>
      </c>
      <c r="J120" s="42">
        <f>+' (1) Cap Res.2009-2010'!J120</f>
        <v>0</v>
      </c>
      <c r="K120" s="42">
        <f>+' (1) Cap Res.2009-2010'!K120</f>
        <v>0</v>
      </c>
      <c r="L120" s="42">
        <f>+' (1) Cap Res.2009-2010'!L120</f>
        <v>0</v>
      </c>
      <c r="M120" s="42">
        <f>+' (1) Cap Res.2009-2010'!M120</f>
        <v>-3646.33</v>
      </c>
      <c r="N120" s="42">
        <f>+' (1) Cap Res.2009-2010'!N120</f>
        <v>0</v>
      </c>
      <c r="O120" s="42">
        <f>+' (1) Cap Res.2009-2010'!O120</f>
        <v>0</v>
      </c>
      <c r="P120" s="42">
        <f>+' (1) Cap Res.2009-2010'!P120</f>
        <v>0</v>
      </c>
      <c r="Q120" s="42">
        <f>+' (1) Cap Res.2009-2010'!Q120</f>
        <v>0</v>
      </c>
      <c r="R120" s="42">
        <f>+' (1) Cap Res.2009-2010'!R120</f>
        <v>0</v>
      </c>
      <c r="S120" s="42">
        <f>+' (1) Cap Res.2009-2010'!S120</f>
        <v>0</v>
      </c>
      <c r="T120" s="42">
        <f>+' (1) Cap Res.2009-2010'!T120</f>
        <v>0</v>
      </c>
      <c r="U120" s="42">
        <f>+' (1) Cap Res.2009-2010'!U120</f>
        <v>0</v>
      </c>
      <c r="V120" s="42">
        <f>+' (1) Cap Res.2009-2010'!V120</f>
        <v>0</v>
      </c>
      <c r="W120" s="42">
        <f>+' (1) Cap Res.2009-2010'!W120</f>
        <v>0</v>
      </c>
      <c r="X120" s="42">
        <f>+' (1) Cap Res.2009-2010'!X120</f>
        <v>0</v>
      </c>
      <c r="Y120" s="42">
        <f>+' (1) Cap Res.2009-2010'!Y120</f>
        <v>0</v>
      </c>
      <c r="Z120" s="42">
        <f>+' (1) Cap Res.2009-2010'!Z120</f>
        <v>0</v>
      </c>
      <c r="AA120" s="42">
        <f>+' (1) Cap Res.2009-2010'!AA120</f>
        <v>0</v>
      </c>
      <c r="AB120" s="42">
        <f>+' (1) Cap Res.2009-2010'!AB120</f>
        <v>0</v>
      </c>
      <c r="AC120" s="42">
        <f>+' (1) Cap Res.2009-2010'!AC120</f>
        <v>0</v>
      </c>
      <c r="AD120" s="42">
        <f>+' (1) Cap Res.2009-2010'!AD120</f>
        <v>0</v>
      </c>
      <c r="AE120" s="42">
        <f>+' (1) Cap Res.2009-2010'!AE120</f>
        <v>0</v>
      </c>
      <c r="AF120" s="42">
        <f>+' (1) Cap Res.2009-2010'!AF120</f>
        <v>0</v>
      </c>
      <c r="AG120" s="42">
        <f>+' (1) Cap Res.2009-2010'!AG120</f>
        <v>0</v>
      </c>
      <c r="AH120" s="42">
        <f>+' (1) Cap Res.2009-2010'!AH120</f>
        <v>0</v>
      </c>
      <c r="AI120" s="42">
        <f>+' (1) Cap Res.2009-2010'!AI120</f>
        <v>0</v>
      </c>
      <c r="AJ120" s="42">
        <f>+' (1) Cap Res.2009-2010'!AJ120</f>
        <v>0</v>
      </c>
      <c r="AK120" s="42">
        <f>+' (1) Cap Res.2009-2010'!AK120</f>
        <v>0</v>
      </c>
      <c r="AL120" s="42">
        <f>+' (1) Cap Res.2009-2010'!AL120</f>
        <v>0</v>
      </c>
      <c r="AM120" s="42">
        <f>+' (1) Cap Res.2009-2010'!AM120</f>
        <v>0</v>
      </c>
      <c r="AN120" s="42">
        <f>+' (1) Cap Res.2009-2010'!AN120</f>
        <v>0</v>
      </c>
      <c r="AO120" s="42">
        <f>+' (1) Cap Res.2009-2010'!AO120</f>
        <v>0</v>
      </c>
      <c r="AP120" s="42">
        <f>+' (1) Cap Res.2009-2010'!AP120</f>
        <v>0</v>
      </c>
      <c r="AQ120" s="42">
        <f>+' (1) Cap Res.2009-2010'!AQ120</f>
        <v>0</v>
      </c>
      <c r="AR120" s="42">
        <f>+' (1) Cap Res.2009-2010'!AR120</f>
        <v>0</v>
      </c>
      <c r="AS120" s="42">
        <f>+' (1) Cap Res.2009-2010'!AS120</f>
        <v>0</v>
      </c>
      <c r="AT120" s="42">
        <f>+' (1) Cap Res.2009-2010'!AT120</f>
        <v>0</v>
      </c>
      <c r="AU120" s="42">
        <f>+' (1) Cap Res.2009-2010'!AU120</f>
        <v>0</v>
      </c>
      <c r="AV120" s="42"/>
      <c r="AW120" s="42"/>
      <c r="AX120" s="42"/>
      <c r="AY120" s="42"/>
      <c r="AZ120" s="42"/>
      <c r="BA120" s="42"/>
      <c r="BB120" s="42"/>
    </row>
    <row r="121" spans="1:54" ht="13.5" hidden="1">
      <c r="A121" s="39">
        <f>+' (1) Cap Res.2009-2010'!BF121</f>
        <v>37653</v>
      </c>
      <c r="B121" s="42">
        <f>+' (1) Cap Res.2009-2010'!B121</f>
        <v>0</v>
      </c>
      <c r="C121" s="42">
        <f>+' (1) Cap Res.2009-2010'!C121</f>
        <v>0</v>
      </c>
      <c r="D121" s="42">
        <f>+' (1) Cap Res.2009-2010'!D121</f>
        <v>0</v>
      </c>
      <c r="E121" s="42">
        <f>+' (1) Cap Res.2009-2010'!E121</f>
        <v>0</v>
      </c>
      <c r="F121" s="42">
        <f>+' (1) Cap Res.2009-2010'!F121</f>
        <v>0</v>
      </c>
      <c r="G121" s="42">
        <f>+' (1) Cap Res.2009-2010'!G121</f>
        <v>0</v>
      </c>
      <c r="H121" s="42">
        <f>+' (1) Cap Res.2009-2010'!H121</f>
        <v>0</v>
      </c>
      <c r="I121" s="42">
        <f>+' (1) Cap Res.2009-2010'!I121</f>
        <v>0</v>
      </c>
      <c r="J121" s="42">
        <f>+' (1) Cap Res.2009-2010'!J121</f>
        <v>0</v>
      </c>
      <c r="K121" s="42">
        <f>+' (1) Cap Res.2009-2010'!K121</f>
        <v>0</v>
      </c>
      <c r="L121" s="42">
        <f>+' (1) Cap Res.2009-2010'!L121</f>
        <v>0</v>
      </c>
      <c r="M121" s="42">
        <f>+' (1) Cap Res.2009-2010'!M121</f>
        <v>0</v>
      </c>
      <c r="N121" s="42">
        <f>+' (1) Cap Res.2009-2010'!N121</f>
        <v>0</v>
      </c>
      <c r="O121" s="42">
        <f>+' (1) Cap Res.2009-2010'!O121</f>
        <v>0</v>
      </c>
      <c r="P121" s="42">
        <f>+' (1) Cap Res.2009-2010'!P121</f>
        <v>-11624</v>
      </c>
      <c r="Q121" s="42">
        <f>+' (1) Cap Res.2009-2010'!Q121</f>
        <v>0</v>
      </c>
      <c r="R121" s="42">
        <f>+' (1) Cap Res.2009-2010'!R121</f>
        <v>0</v>
      </c>
      <c r="S121" s="42">
        <f>+' (1) Cap Res.2009-2010'!S121</f>
        <v>0</v>
      </c>
      <c r="T121" s="42">
        <f>+' (1) Cap Res.2009-2010'!T121</f>
        <v>0</v>
      </c>
      <c r="U121" s="42">
        <f>+' (1) Cap Res.2009-2010'!U121</f>
        <v>0</v>
      </c>
      <c r="V121" s="42">
        <f>+' (1) Cap Res.2009-2010'!V121</f>
        <v>0</v>
      </c>
      <c r="W121" s="42">
        <f>+' (1) Cap Res.2009-2010'!W121</f>
        <v>0</v>
      </c>
      <c r="X121" s="42">
        <f>+' (1) Cap Res.2009-2010'!X121</f>
        <v>0</v>
      </c>
      <c r="Y121" s="42">
        <f>+' (1) Cap Res.2009-2010'!Y121</f>
        <v>0</v>
      </c>
      <c r="Z121" s="42">
        <f>+' (1) Cap Res.2009-2010'!Z121</f>
        <v>0</v>
      </c>
      <c r="AA121" s="42">
        <f>+' (1) Cap Res.2009-2010'!AA121</f>
        <v>0</v>
      </c>
      <c r="AB121" s="42">
        <f>+' (1) Cap Res.2009-2010'!AB121</f>
        <v>0</v>
      </c>
      <c r="AC121" s="42">
        <f>+' (1) Cap Res.2009-2010'!AC121</f>
        <v>0</v>
      </c>
      <c r="AD121" s="42">
        <f>+' (1) Cap Res.2009-2010'!AD121</f>
        <v>0</v>
      </c>
      <c r="AE121" s="42">
        <f>+' (1) Cap Res.2009-2010'!AE121</f>
        <v>0</v>
      </c>
      <c r="AF121" s="42">
        <f>+' (1) Cap Res.2009-2010'!AF121</f>
        <v>0</v>
      </c>
      <c r="AG121" s="42">
        <f>+' (1) Cap Res.2009-2010'!AG121</f>
        <v>0</v>
      </c>
      <c r="AH121" s="42">
        <f>+' (1) Cap Res.2009-2010'!AH121</f>
        <v>0</v>
      </c>
      <c r="AI121" s="42">
        <f>+' (1) Cap Res.2009-2010'!AI121</f>
        <v>0</v>
      </c>
      <c r="AJ121" s="42">
        <f>+' (1) Cap Res.2009-2010'!AJ121</f>
        <v>0</v>
      </c>
      <c r="AK121" s="42">
        <f>+' (1) Cap Res.2009-2010'!AK121</f>
        <v>0</v>
      </c>
      <c r="AL121" s="42">
        <f>+' (1) Cap Res.2009-2010'!AL121</f>
        <v>0</v>
      </c>
      <c r="AM121" s="42">
        <f>+' (1) Cap Res.2009-2010'!AM121</f>
        <v>0</v>
      </c>
      <c r="AN121" s="42">
        <f>+' (1) Cap Res.2009-2010'!AN121</f>
        <v>0</v>
      </c>
      <c r="AO121" s="42">
        <f>+' (1) Cap Res.2009-2010'!AO121</f>
        <v>0</v>
      </c>
      <c r="AP121" s="42">
        <f>+' (1) Cap Res.2009-2010'!AP121</f>
        <v>0</v>
      </c>
      <c r="AQ121" s="42">
        <f>+' (1) Cap Res.2009-2010'!AQ121</f>
        <v>0</v>
      </c>
      <c r="AR121" s="42">
        <f>+' (1) Cap Res.2009-2010'!AR121</f>
        <v>0</v>
      </c>
      <c r="AS121" s="42">
        <f>+' (1) Cap Res.2009-2010'!AS121</f>
        <v>0</v>
      </c>
      <c r="AT121" s="42">
        <f>+' (1) Cap Res.2009-2010'!AT121</f>
        <v>0</v>
      </c>
      <c r="AU121" s="42">
        <f>+' (1) Cap Res.2009-2010'!AU121</f>
        <v>0</v>
      </c>
      <c r="AV121" s="42"/>
      <c r="AW121" s="42"/>
      <c r="AX121" s="42"/>
      <c r="AY121" s="42"/>
      <c r="AZ121" s="42"/>
      <c r="BA121" s="42"/>
      <c r="BB121" s="42"/>
    </row>
    <row r="122" spans="1:54" ht="13.5" hidden="1">
      <c r="A122" s="39">
        <f>+' (1) Cap Res.2009-2010'!BF122</f>
        <v>37679</v>
      </c>
      <c r="B122" s="42">
        <f>+' (1) Cap Res.2009-2010'!B122</f>
        <v>0</v>
      </c>
      <c r="C122" s="42">
        <f>+' (1) Cap Res.2009-2010'!C122</f>
        <v>0</v>
      </c>
      <c r="D122" s="42">
        <f>+' (1) Cap Res.2009-2010'!D122</f>
        <v>0</v>
      </c>
      <c r="E122" s="42">
        <f>+' (1) Cap Res.2009-2010'!E122</f>
        <v>0</v>
      </c>
      <c r="F122" s="42">
        <f>+' (1) Cap Res.2009-2010'!F122</f>
        <v>0</v>
      </c>
      <c r="G122" s="42">
        <f>+' (1) Cap Res.2009-2010'!G122</f>
        <v>0</v>
      </c>
      <c r="H122" s="42">
        <f>+' (1) Cap Res.2009-2010'!H122</f>
        <v>0</v>
      </c>
      <c r="I122" s="42">
        <f>+' (1) Cap Res.2009-2010'!I122</f>
        <v>0</v>
      </c>
      <c r="J122" s="42">
        <f>+' (1) Cap Res.2009-2010'!J122</f>
        <v>0</v>
      </c>
      <c r="K122" s="42">
        <f>+' (1) Cap Res.2009-2010'!K122</f>
        <v>0</v>
      </c>
      <c r="L122" s="42">
        <f>+' (1) Cap Res.2009-2010'!L122</f>
        <v>0</v>
      </c>
      <c r="M122" s="42">
        <f>+' (1) Cap Res.2009-2010'!M122</f>
        <v>0</v>
      </c>
      <c r="N122" s="42">
        <f>+' (1) Cap Res.2009-2010'!N122</f>
        <v>0</v>
      </c>
      <c r="O122" s="42">
        <f>+' (1) Cap Res.2009-2010'!O122</f>
        <v>0</v>
      </c>
      <c r="P122" s="42">
        <f>+' (1) Cap Res.2009-2010'!P122</f>
        <v>0</v>
      </c>
      <c r="Q122" s="42">
        <f>+' (1) Cap Res.2009-2010'!Q122</f>
        <v>0</v>
      </c>
      <c r="R122" s="42">
        <f>+' (1) Cap Res.2009-2010'!R122</f>
        <v>0</v>
      </c>
      <c r="S122" s="42">
        <f>+' (1) Cap Res.2009-2010'!S122</f>
        <v>0</v>
      </c>
      <c r="T122" s="42">
        <f>+' (1) Cap Res.2009-2010'!T122</f>
        <v>0</v>
      </c>
      <c r="U122" s="42">
        <f>+' (1) Cap Res.2009-2010'!U122</f>
        <v>0</v>
      </c>
      <c r="V122" s="42">
        <f>+' (1) Cap Res.2009-2010'!V122</f>
        <v>0</v>
      </c>
      <c r="W122" s="42">
        <f>+' (1) Cap Res.2009-2010'!W122</f>
        <v>0</v>
      </c>
      <c r="X122" s="42">
        <f>+' (1) Cap Res.2009-2010'!X122</f>
        <v>0</v>
      </c>
      <c r="Y122" s="42">
        <f>+' (1) Cap Res.2009-2010'!Y122</f>
        <v>0</v>
      </c>
      <c r="Z122" s="42">
        <f>+' (1) Cap Res.2009-2010'!Z122</f>
        <v>0</v>
      </c>
      <c r="AA122" s="42">
        <f>+' (1) Cap Res.2009-2010'!AA122</f>
        <v>0</v>
      </c>
      <c r="AB122" s="42">
        <f>+' (1) Cap Res.2009-2010'!AB122</f>
        <v>0</v>
      </c>
      <c r="AC122" s="42">
        <f>+' (1) Cap Res.2009-2010'!AC122</f>
        <v>0</v>
      </c>
      <c r="AD122" s="42">
        <f>+' (1) Cap Res.2009-2010'!AD122</f>
        <v>0</v>
      </c>
      <c r="AE122" s="42">
        <f>+' (1) Cap Res.2009-2010'!AE122</f>
        <v>0</v>
      </c>
      <c r="AF122" s="42">
        <f>+' (1) Cap Res.2009-2010'!AF122</f>
        <v>0</v>
      </c>
      <c r="AG122" s="42">
        <f>+' (1) Cap Res.2009-2010'!AG122</f>
        <v>0</v>
      </c>
      <c r="AH122" s="42">
        <f>+' (1) Cap Res.2009-2010'!AH122</f>
        <v>0</v>
      </c>
      <c r="AI122" s="42">
        <f>+' (1) Cap Res.2009-2010'!AI122</f>
        <v>0</v>
      </c>
      <c r="AJ122" s="42">
        <f>+' (1) Cap Res.2009-2010'!AJ122</f>
        <v>0</v>
      </c>
      <c r="AK122" s="42">
        <f>+' (1) Cap Res.2009-2010'!AK122</f>
        <v>0</v>
      </c>
      <c r="AL122" s="42">
        <f>+' (1) Cap Res.2009-2010'!AL122</f>
        <v>0</v>
      </c>
      <c r="AM122" s="42">
        <f>+' (1) Cap Res.2009-2010'!AM122</f>
        <v>0</v>
      </c>
      <c r="AN122" s="42">
        <f>+' (1) Cap Res.2009-2010'!AN122</f>
        <v>0</v>
      </c>
      <c r="AO122" s="42">
        <f>+' (1) Cap Res.2009-2010'!AO122</f>
        <v>0</v>
      </c>
      <c r="AP122" s="42">
        <f>+' (1) Cap Res.2009-2010'!AP122</f>
        <v>0</v>
      </c>
      <c r="AQ122" s="42">
        <f>+' (1) Cap Res.2009-2010'!AQ122</f>
        <v>0</v>
      </c>
      <c r="AR122" s="42">
        <f>+' (1) Cap Res.2009-2010'!AR122</f>
        <v>0</v>
      </c>
      <c r="AS122" s="42">
        <f>+' (1) Cap Res.2009-2010'!AS122</f>
        <v>0</v>
      </c>
      <c r="AT122" s="42">
        <f>+' (1) Cap Res.2009-2010'!AT122</f>
        <v>0</v>
      </c>
      <c r="AU122" s="42">
        <f>+' (1) Cap Res.2009-2010'!AU122</f>
        <v>0</v>
      </c>
      <c r="AV122" s="42"/>
      <c r="AW122" s="42"/>
      <c r="AX122" s="42"/>
      <c r="AY122" s="42"/>
      <c r="AZ122" s="42"/>
      <c r="BA122" s="42"/>
      <c r="BB122" s="42"/>
    </row>
    <row r="123" spans="1:54" ht="13.5" hidden="1">
      <c r="A123" s="39">
        <f>+' (1) Cap Res.2009-2010'!BF123</f>
        <v>37691</v>
      </c>
      <c r="B123" s="42">
        <f>+' (1) Cap Res.2009-2010'!B123</f>
        <v>0</v>
      </c>
      <c r="C123" s="42">
        <f>+' (1) Cap Res.2009-2010'!C123</f>
        <v>0</v>
      </c>
      <c r="D123" s="42">
        <f>+' (1) Cap Res.2009-2010'!D123</f>
        <v>0</v>
      </c>
      <c r="E123" s="42">
        <f>+' (1) Cap Res.2009-2010'!E123</f>
        <v>0</v>
      </c>
      <c r="F123" s="42">
        <f>+' (1) Cap Res.2009-2010'!F123</f>
        <v>0</v>
      </c>
      <c r="G123" s="42">
        <f>+' (1) Cap Res.2009-2010'!G123</f>
        <v>0</v>
      </c>
      <c r="H123" s="42">
        <f>+' (1) Cap Res.2009-2010'!H123</f>
        <v>0</v>
      </c>
      <c r="I123" s="42">
        <f>+' (1) Cap Res.2009-2010'!I123</f>
        <v>0</v>
      </c>
      <c r="J123" s="42">
        <f>+' (1) Cap Res.2009-2010'!J123</f>
        <v>0</v>
      </c>
      <c r="K123" s="42">
        <f>+' (1) Cap Res.2009-2010'!K123</f>
        <v>0</v>
      </c>
      <c r="L123" s="42">
        <f>+' (1) Cap Res.2009-2010'!L123</f>
        <v>0</v>
      </c>
      <c r="M123" s="42">
        <f>+' (1) Cap Res.2009-2010'!M123</f>
        <v>0</v>
      </c>
      <c r="N123" s="42">
        <f>+' (1) Cap Res.2009-2010'!N123</f>
        <v>0</v>
      </c>
      <c r="O123" s="42">
        <f>+' (1) Cap Res.2009-2010'!O123</f>
        <v>0</v>
      </c>
      <c r="P123" s="42">
        <f>+' (1) Cap Res.2009-2010'!P123</f>
        <v>0</v>
      </c>
      <c r="Q123" s="42">
        <f>+' (1) Cap Res.2009-2010'!Q123</f>
        <v>0</v>
      </c>
      <c r="R123" s="42">
        <f>+' (1) Cap Res.2009-2010'!R123</f>
        <v>0</v>
      </c>
      <c r="S123" s="42">
        <f>+' (1) Cap Res.2009-2010'!S123</f>
        <v>0</v>
      </c>
      <c r="T123" s="42">
        <f>+' (1) Cap Res.2009-2010'!T123</f>
        <v>0</v>
      </c>
      <c r="U123" s="42">
        <f>+' (1) Cap Res.2009-2010'!U123</f>
        <v>0</v>
      </c>
      <c r="V123" s="42">
        <f>+' (1) Cap Res.2009-2010'!V123</f>
        <v>0</v>
      </c>
      <c r="W123" s="42">
        <f>+' (1) Cap Res.2009-2010'!W123</f>
        <v>0</v>
      </c>
      <c r="X123" s="42">
        <f>+' (1) Cap Res.2009-2010'!X123</f>
        <v>0</v>
      </c>
      <c r="Y123" s="42">
        <f>+' (1) Cap Res.2009-2010'!Y123</f>
        <v>0</v>
      </c>
      <c r="Z123" s="42">
        <f>+' (1) Cap Res.2009-2010'!Z123</f>
        <v>0</v>
      </c>
      <c r="AA123" s="42">
        <f>+' (1) Cap Res.2009-2010'!AA123</f>
        <v>0</v>
      </c>
      <c r="AB123" s="42">
        <f>+' (1) Cap Res.2009-2010'!AB123</f>
        <v>0</v>
      </c>
      <c r="AC123" s="42">
        <f>+' (1) Cap Res.2009-2010'!AC123</f>
        <v>0</v>
      </c>
      <c r="AD123" s="42">
        <f>+' (1) Cap Res.2009-2010'!AD123</f>
        <v>0</v>
      </c>
      <c r="AE123" s="42">
        <f>+' (1) Cap Res.2009-2010'!AE123</f>
        <v>0</v>
      </c>
      <c r="AF123" s="42">
        <f>+' (1) Cap Res.2009-2010'!AF123</f>
        <v>0</v>
      </c>
      <c r="AG123" s="42">
        <f>+' (1) Cap Res.2009-2010'!AG123</f>
        <v>0</v>
      </c>
      <c r="AH123" s="42">
        <f>+' (1) Cap Res.2009-2010'!AH123</f>
        <v>0</v>
      </c>
      <c r="AI123" s="42">
        <f>+' (1) Cap Res.2009-2010'!AI123</f>
        <v>0</v>
      </c>
      <c r="AJ123" s="42">
        <f>+' (1) Cap Res.2009-2010'!AJ123</f>
        <v>0</v>
      </c>
      <c r="AK123" s="42">
        <f>+' (1) Cap Res.2009-2010'!AK123</f>
        <v>0</v>
      </c>
      <c r="AL123" s="42">
        <f>+' (1) Cap Res.2009-2010'!AL123</f>
        <v>0</v>
      </c>
      <c r="AM123" s="42">
        <f>+' (1) Cap Res.2009-2010'!AM123</f>
        <v>0</v>
      </c>
      <c r="AN123" s="42">
        <f>+' (1) Cap Res.2009-2010'!AN123</f>
        <v>0</v>
      </c>
      <c r="AO123" s="42">
        <f>+' (1) Cap Res.2009-2010'!AO123</f>
        <v>0</v>
      </c>
      <c r="AP123" s="42">
        <f>+' (1) Cap Res.2009-2010'!AP123</f>
        <v>0</v>
      </c>
      <c r="AQ123" s="42">
        <f>+' (1) Cap Res.2009-2010'!AQ123</f>
        <v>0</v>
      </c>
      <c r="AR123" s="42">
        <f>+' (1) Cap Res.2009-2010'!AR123</f>
        <v>0</v>
      </c>
      <c r="AS123" s="42">
        <f>+' (1) Cap Res.2009-2010'!AS123</f>
        <v>0</v>
      </c>
      <c r="AT123" s="42">
        <f>+' (1) Cap Res.2009-2010'!AT123</f>
        <v>0</v>
      </c>
      <c r="AU123" s="42">
        <f>+' (1) Cap Res.2009-2010'!AU123</f>
        <v>0</v>
      </c>
      <c r="AV123" s="42"/>
      <c r="AW123" s="42"/>
      <c r="AX123" s="42"/>
      <c r="AY123" s="42"/>
      <c r="AZ123" s="42"/>
      <c r="BA123" s="42"/>
      <c r="BB123" s="42"/>
    </row>
    <row r="124" spans="1:54" ht="13.5" hidden="1">
      <c r="A124" s="39">
        <f>+' (1) Cap Res.2009-2010'!BF124</f>
        <v>37695</v>
      </c>
      <c r="B124" s="42">
        <f>+' (1) Cap Res.2009-2010'!B124</f>
        <v>0</v>
      </c>
      <c r="C124" s="42">
        <f>+' (1) Cap Res.2009-2010'!C124</f>
        <v>0</v>
      </c>
      <c r="D124" s="42">
        <f>+' (1) Cap Res.2009-2010'!D124</f>
        <v>0</v>
      </c>
      <c r="E124" s="42">
        <f>+' (1) Cap Res.2009-2010'!E124</f>
        <v>0</v>
      </c>
      <c r="F124" s="42">
        <f>+' (1) Cap Res.2009-2010'!F124</f>
        <v>0</v>
      </c>
      <c r="G124" s="42">
        <f>+' (1) Cap Res.2009-2010'!G124</f>
        <v>0</v>
      </c>
      <c r="H124" s="42">
        <f>+' (1) Cap Res.2009-2010'!H124</f>
        <v>0</v>
      </c>
      <c r="I124" s="42">
        <f>+' (1) Cap Res.2009-2010'!I124</f>
        <v>0</v>
      </c>
      <c r="J124" s="42">
        <f>+' (1) Cap Res.2009-2010'!J124</f>
        <v>0</v>
      </c>
      <c r="K124" s="42">
        <f>+' (1) Cap Res.2009-2010'!K124</f>
        <v>0</v>
      </c>
      <c r="L124" s="42">
        <f>+' (1) Cap Res.2009-2010'!L124</f>
        <v>0</v>
      </c>
      <c r="M124" s="42">
        <f>+' (1) Cap Res.2009-2010'!M124</f>
        <v>0</v>
      </c>
      <c r="N124" s="42">
        <f>+' (1) Cap Res.2009-2010'!N124</f>
        <v>0</v>
      </c>
      <c r="O124" s="42">
        <f>+' (1) Cap Res.2009-2010'!O124</f>
        <v>0</v>
      </c>
      <c r="P124" s="42">
        <f>+' (1) Cap Res.2009-2010'!P124</f>
        <v>0</v>
      </c>
      <c r="Q124" s="42">
        <f>+' (1) Cap Res.2009-2010'!Q124</f>
        <v>0</v>
      </c>
      <c r="R124" s="42">
        <f>+' (1) Cap Res.2009-2010'!R124</f>
        <v>0</v>
      </c>
      <c r="S124" s="42">
        <f>+' (1) Cap Res.2009-2010'!S124</f>
        <v>0</v>
      </c>
      <c r="T124" s="42">
        <f>+' (1) Cap Res.2009-2010'!T124</f>
        <v>0</v>
      </c>
      <c r="U124" s="42">
        <f>+' (1) Cap Res.2009-2010'!U124</f>
        <v>0</v>
      </c>
      <c r="V124" s="42">
        <f>+' (1) Cap Res.2009-2010'!V124</f>
        <v>0</v>
      </c>
      <c r="W124" s="42">
        <f>+' (1) Cap Res.2009-2010'!W124</f>
        <v>0</v>
      </c>
      <c r="X124" s="42">
        <f>+' (1) Cap Res.2009-2010'!X124</f>
        <v>0</v>
      </c>
      <c r="Y124" s="42">
        <f>+' (1) Cap Res.2009-2010'!Y124</f>
        <v>0</v>
      </c>
      <c r="Z124" s="42">
        <f>+' (1) Cap Res.2009-2010'!Z124</f>
        <v>0</v>
      </c>
      <c r="AA124" s="42">
        <f>+' (1) Cap Res.2009-2010'!AA124</f>
        <v>0</v>
      </c>
      <c r="AB124" s="42">
        <f>+' (1) Cap Res.2009-2010'!AB124</f>
        <v>0</v>
      </c>
      <c r="AC124" s="42">
        <f>+' (1) Cap Res.2009-2010'!AC124</f>
        <v>0</v>
      </c>
      <c r="AD124" s="42">
        <f>+' (1) Cap Res.2009-2010'!AD124</f>
        <v>0</v>
      </c>
      <c r="AE124" s="42">
        <f>+' (1) Cap Res.2009-2010'!AE124</f>
        <v>0</v>
      </c>
      <c r="AF124" s="42">
        <f>+' (1) Cap Res.2009-2010'!AF124</f>
        <v>0</v>
      </c>
      <c r="AG124" s="42">
        <f>+' (1) Cap Res.2009-2010'!AG124</f>
        <v>0</v>
      </c>
      <c r="AH124" s="42">
        <f>+' (1) Cap Res.2009-2010'!AH124</f>
        <v>0</v>
      </c>
      <c r="AI124" s="42">
        <f>+' (1) Cap Res.2009-2010'!AI124</f>
        <v>0</v>
      </c>
      <c r="AJ124" s="42">
        <f>+' (1) Cap Res.2009-2010'!AJ124</f>
        <v>0</v>
      </c>
      <c r="AK124" s="42">
        <f>+' (1) Cap Res.2009-2010'!AK124</f>
        <v>0</v>
      </c>
      <c r="AL124" s="42">
        <f>+' (1) Cap Res.2009-2010'!AL124</f>
        <v>0</v>
      </c>
      <c r="AM124" s="42">
        <f>+' (1) Cap Res.2009-2010'!AM124</f>
        <v>0</v>
      </c>
      <c r="AN124" s="42">
        <f>+' (1) Cap Res.2009-2010'!AN124</f>
        <v>0</v>
      </c>
      <c r="AO124" s="42">
        <f>+' (1) Cap Res.2009-2010'!AO124</f>
        <v>0</v>
      </c>
      <c r="AP124" s="42">
        <f>+' (1) Cap Res.2009-2010'!AP124</f>
        <v>0</v>
      </c>
      <c r="AQ124" s="42">
        <f>+' (1) Cap Res.2009-2010'!AQ124</f>
        <v>0</v>
      </c>
      <c r="AR124" s="42">
        <f>+' (1) Cap Res.2009-2010'!AR124</f>
        <v>0</v>
      </c>
      <c r="AS124" s="42">
        <f>+' (1) Cap Res.2009-2010'!AS124</f>
        <v>0</v>
      </c>
      <c r="AT124" s="42">
        <f>+' (1) Cap Res.2009-2010'!AT124</f>
        <v>0</v>
      </c>
      <c r="AU124" s="42">
        <f>+' (1) Cap Res.2009-2010'!AU124</f>
        <v>0</v>
      </c>
      <c r="AV124" s="42"/>
      <c r="AW124" s="42"/>
      <c r="AX124" s="42"/>
      <c r="AY124" s="42"/>
      <c r="AZ124" s="42"/>
      <c r="BA124" s="42"/>
      <c r="BB124" s="42"/>
    </row>
    <row r="125" spans="1:54" ht="13.5" hidden="1">
      <c r="A125" s="39">
        <f>+' (1) Cap Res.2009-2010'!BF125</f>
        <v>37695</v>
      </c>
      <c r="B125" s="42">
        <f>+' (1) Cap Res.2009-2010'!B125</f>
        <v>0</v>
      </c>
      <c r="C125" s="42">
        <f>+' (1) Cap Res.2009-2010'!C125</f>
        <v>0</v>
      </c>
      <c r="D125" s="42">
        <f>+' (1) Cap Res.2009-2010'!D125</f>
        <v>0</v>
      </c>
      <c r="E125" s="42">
        <f>+' (1) Cap Res.2009-2010'!E125</f>
        <v>0</v>
      </c>
      <c r="F125" s="42">
        <f>+' (1) Cap Res.2009-2010'!F125</f>
        <v>0</v>
      </c>
      <c r="G125" s="42">
        <f>+' (1) Cap Res.2009-2010'!G125</f>
        <v>0</v>
      </c>
      <c r="H125" s="42">
        <f>+' (1) Cap Res.2009-2010'!H125</f>
        <v>0</v>
      </c>
      <c r="I125" s="42">
        <f>+' (1) Cap Res.2009-2010'!I125</f>
        <v>0</v>
      </c>
      <c r="J125" s="42">
        <f>+' (1) Cap Res.2009-2010'!J125</f>
        <v>0</v>
      </c>
      <c r="K125" s="42">
        <f>+' (1) Cap Res.2009-2010'!K125</f>
        <v>0</v>
      </c>
      <c r="L125" s="42">
        <f>+' (1) Cap Res.2009-2010'!L125</f>
        <v>0</v>
      </c>
      <c r="M125" s="42">
        <f>+' (1) Cap Res.2009-2010'!M125</f>
        <v>0</v>
      </c>
      <c r="N125" s="42">
        <f>+' (1) Cap Res.2009-2010'!N125</f>
        <v>0</v>
      </c>
      <c r="O125" s="42">
        <f>+' (1) Cap Res.2009-2010'!O125</f>
        <v>0</v>
      </c>
      <c r="P125" s="42">
        <f>+' (1) Cap Res.2009-2010'!P125</f>
        <v>0</v>
      </c>
      <c r="Q125" s="42">
        <f>+' (1) Cap Res.2009-2010'!Q125</f>
        <v>0</v>
      </c>
      <c r="R125" s="42">
        <f>+' (1) Cap Res.2009-2010'!R125</f>
        <v>0</v>
      </c>
      <c r="S125" s="42">
        <f>+' (1) Cap Res.2009-2010'!S125</f>
        <v>0</v>
      </c>
      <c r="T125" s="42">
        <f>+' (1) Cap Res.2009-2010'!T125</f>
        <v>0</v>
      </c>
      <c r="U125" s="42">
        <f>+' (1) Cap Res.2009-2010'!U125</f>
        <v>0</v>
      </c>
      <c r="V125" s="42">
        <f>+' (1) Cap Res.2009-2010'!V125</f>
        <v>0</v>
      </c>
      <c r="W125" s="42">
        <f>+' (1) Cap Res.2009-2010'!W125</f>
        <v>0</v>
      </c>
      <c r="X125" s="42">
        <f>+' (1) Cap Res.2009-2010'!X125</f>
        <v>0</v>
      </c>
      <c r="Y125" s="42">
        <f>+' (1) Cap Res.2009-2010'!Y125</f>
        <v>0</v>
      </c>
      <c r="Z125" s="42">
        <f>+' (1) Cap Res.2009-2010'!Z125</f>
        <v>0</v>
      </c>
      <c r="AA125" s="42">
        <f>+' (1) Cap Res.2009-2010'!AA125</f>
        <v>0</v>
      </c>
      <c r="AB125" s="42">
        <f>+' (1) Cap Res.2009-2010'!AB125</f>
        <v>0</v>
      </c>
      <c r="AC125" s="42">
        <f>+' (1) Cap Res.2009-2010'!AC125</f>
        <v>0</v>
      </c>
      <c r="AD125" s="42">
        <f>+' (1) Cap Res.2009-2010'!AD125</f>
        <v>0</v>
      </c>
      <c r="AE125" s="42">
        <f>+' (1) Cap Res.2009-2010'!AE125</f>
        <v>0</v>
      </c>
      <c r="AF125" s="42">
        <f>+' (1) Cap Res.2009-2010'!AF125</f>
        <v>0</v>
      </c>
      <c r="AG125" s="42">
        <f>+' (1) Cap Res.2009-2010'!AG125</f>
        <v>0</v>
      </c>
      <c r="AH125" s="42">
        <f>+' (1) Cap Res.2009-2010'!AH125</f>
        <v>0</v>
      </c>
      <c r="AI125" s="42">
        <f>+' (1) Cap Res.2009-2010'!AI125</f>
        <v>0</v>
      </c>
      <c r="AJ125" s="42">
        <f>+' (1) Cap Res.2009-2010'!AJ125</f>
        <v>0</v>
      </c>
      <c r="AK125" s="42">
        <f>+' (1) Cap Res.2009-2010'!AK125</f>
        <v>0</v>
      </c>
      <c r="AL125" s="42">
        <f>+' (1) Cap Res.2009-2010'!AL125</f>
        <v>0</v>
      </c>
      <c r="AM125" s="42">
        <f>+' (1) Cap Res.2009-2010'!AM125</f>
        <v>0</v>
      </c>
      <c r="AN125" s="42">
        <f>+' (1) Cap Res.2009-2010'!AN125</f>
        <v>0</v>
      </c>
      <c r="AO125" s="42">
        <f>+' (1) Cap Res.2009-2010'!AO125</f>
        <v>0</v>
      </c>
      <c r="AP125" s="42">
        <f>+' (1) Cap Res.2009-2010'!AP125</f>
        <v>0</v>
      </c>
      <c r="AQ125" s="42">
        <f>+' (1) Cap Res.2009-2010'!AQ125</f>
        <v>0</v>
      </c>
      <c r="AR125" s="42">
        <f>+' (1) Cap Res.2009-2010'!AR125</f>
        <v>0</v>
      </c>
      <c r="AS125" s="42">
        <f>+' (1) Cap Res.2009-2010'!AS125</f>
        <v>0</v>
      </c>
      <c r="AT125" s="42">
        <f>+' (1) Cap Res.2009-2010'!AT125</f>
        <v>0</v>
      </c>
      <c r="AU125" s="42">
        <f>+' (1) Cap Res.2009-2010'!AU125</f>
        <v>0</v>
      </c>
      <c r="AV125" s="42"/>
      <c r="AW125" s="42"/>
      <c r="AX125" s="42"/>
      <c r="AY125" s="42"/>
      <c r="AZ125" s="42"/>
      <c r="BA125" s="42"/>
      <c r="BB125" s="42"/>
    </row>
    <row r="126" spans="1:54" ht="13.5" hidden="1">
      <c r="A126" s="39">
        <f>+' (1) Cap Res.2009-2010'!BF126</f>
        <v>37701</v>
      </c>
      <c r="B126" s="42">
        <f>+' (1) Cap Res.2009-2010'!B126</f>
        <v>0</v>
      </c>
      <c r="C126" s="42">
        <f>+' (1) Cap Res.2009-2010'!C126</f>
        <v>0</v>
      </c>
      <c r="D126" s="42">
        <f>+' (1) Cap Res.2009-2010'!D126</f>
        <v>0</v>
      </c>
      <c r="E126" s="42">
        <f>+' (1) Cap Res.2009-2010'!E126</f>
        <v>0</v>
      </c>
      <c r="F126" s="42">
        <f>+' (1) Cap Res.2009-2010'!F126</f>
        <v>0</v>
      </c>
      <c r="G126" s="42">
        <f>+' (1) Cap Res.2009-2010'!G126</f>
        <v>0</v>
      </c>
      <c r="H126" s="42">
        <f>+' (1) Cap Res.2009-2010'!H126</f>
        <v>0</v>
      </c>
      <c r="I126" s="42">
        <f>+' (1) Cap Res.2009-2010'!I126</f>
        <v>0</v>
      </c>
      <c r="J126" s="42">
        <f>+' (1) Cap Res.2009-2010'!J126</f>
        <v>-4500</v>
      </c>
      <c r="K126" s="42">
        <f>+' (1) Cap Res.2009-2010'!K126</f>
        <v>0</v>
      </c>
      <c r="L126" s="42">
        <f>+' (1) Cap Res.2009-2010'!L126</f>
        <v>0</v>
      </c>
      <c r="M126" s="42">
        <f>+' (1) Cap Res.2009-2010'!M126</f>
        <v>0</v>
      </c>
      <c r="N126" s="42">
        <f>+' (1) Cap Res.2009-2010'!N126</f>
        <v>0</v>
      </c>
      <c r="O126" s="42">
        <f>+' (1) Cap Res.2009-2010'!O126</f>
        <v>0</v>
      </c>
      <c r="P126" s="42">
        <f>+' (1) Cap Res.2009-2010'!P126</f>
        <v>0</v>
      </c>
      <c r="Q126" s="42">
        <f>+' (1) Cap Res.2009-2010'!Q126</f>
        <v>0</v>
      </c>
      <c r="R126" s="42">
        <f>+' (1) Cap Res.2009-2010'!R126</f>
        <v>0</v>
      </c>
      <c r="S126" s="42">
        <f>+' (1) Cap Res.2009-2010'!S126</f>
        <v>0</v>
      </c>
      <c r="T126" s="42">
        <f>+' (1) Cap Res.2009-2010'!T126</f>
        <v>0</v>
      </c>
      <c r="U126" s="42">
        <f>+' (1) Cap Res.2009-2010'!U126</f>
        <v>0</v>
      </c>
      <c r="V126" s="42">
        <f>+' (1) Cap Res.2009-2010'!V126</f>
        <v>0</v>
      </c>
      <c r="W126" s="42">
        <f>+' (1) Cap Res.2009-2010'!W126</f>
        <v>0</v>
      </c>
      <c r="X126" s="42">
        <f>+' (1) Cap Res.2009-2010'!X126</f>
        <v>0</v>
      </c>
      <c r="Y126" s="42">
        <f>+' (1) Cap Res.2009-2010'!Y126</f>
        <v>0</v>
      </c>
      <c r="Z126" s="42">
        <f>+' (1) Cap Res.2009-2010'!Z126</f>
        <v>0</v>
      </c>
      <c r="AA126" s="42">
        <f>+' (1) Cap Res.2009-2010'!AA126</f>
        <v>0</v>
      </c>
      <c r="AB126" s="42">
        <f>+' (1) Cap Res.2009-2010'!AB126</f>
        <v>0</v>
      </c>
      <c r="AC126" s="42">
        <f>+' (1) Cap Res.2009-2010'!AC126</f>
        <v>0</v>
      </c>
      <c r="AD126" s="42">
        <f>+' (1) Cap Res.2009-2010'!AD126</f>
        <v>0</v>
      </c>
      <c r="AE126" s="42">
        <f>+' (1) Cap Res.2009-2010'!AE126</f>
        <v>0</v>
      </c>
      <c r="AF126" s="42">
        <f>+' (1) Cap Res.2009-2010'!AF126</f>
        <v>0</v>
      </c>
      <c r="AG126" s="42">
        <f>+' (1) Cap Res.2009-2010'!AG126</f>
        <v>0</v>
      </c>
      <c r="AH126" s="42">
        <f>+' (1) Cap Res.2009-2010'!AH126</f>
        <v>0</v>
      </c>
      <c r="AI126" s="42">
        <f>+' (1) Cap Res.2009-2010'!AI126</f>
        <v>0</v>
      </c>
      <c r="AJ126" s="42">
        <f>+' (1) Cap Res.2009-2010'!AJ126</f>
        <v>0</v>
      </c>
      <c r="AK126" s="42">
        <f>+' (1) Cap Res.2009-2010'!AK126</f>
        <v>0</v>
      </c>
      <c r="AL126" s="42">
        <f>+' (1) Cap Res.2009-2010'!AL126</f>
        <v>0</v>
      </c>
      <c r="AM126" s="42">
        <f>+' (1) Cap Res.2009-2010'!AM126</f>
        <v>0</v>
      </c>
      <c r="AN126" s="42">
        <f>+' (1) Cap Res.2009-2010'!AN126</f>
        <v>0</v>
      </c>
      <c r="AO126" s="42">
        <f>+' (1) Cap Res.2009-2010'!AO126</f>
        <v>0</v>
      </c>
      <c r="AP126" s="42">
        <f>+' (1) Cap Res.2009-2010'!AP126</f>
        <v>0</v>
      </c>
      <c r="AQ126" s="42">
        <f>+' (1) Cap Res.2009-2010'!AQ126</f>
        <v>0</v>
      </c>
      <c r="AR126" s="42">
        <f>+' (1) Cap Res.2009-2010'!AR126</f>
        <v>0</v>
      </c>
      <c r="AS126" s="42">
        <f>+' (1) Cap Res.2009-2010'!AS126</f>
        <v>0</v>
      </c>
      <c r="AT126" s="42">
        <f>+' (1) Cap Res.2009-2010'!AT126</f>
        <v>0</v>
      </c>
      <c r="AU126" s="42">
        <f>+' (1) Cap Res.2009-2010'!AU126</f>
        <v>0</v>
      </c>
      <c r="AV126" s="42"/>
      <c r="AW126" s="42"/>
      <c r="AX126" s="42"/>
      <c r="AY126" s="42"/>
      <c r="AZ126" s="42"/>
      <c r="BA126" s="42"/>
      <c r="BB126" s="42"/>
    </row>
    <row r="127" spans="1:54" ht="13.5" hidden="1">
      <c r="A127" s="39">
        <f>+' (1) Cap Res.2009-2010'!BF127</f>
        <v>37701</v>
      </c>
      <c r="B127" s="42">
        <f>+' (1) Cap Res.2009-2010'!B127</f>
        <v>0</v>
      </c>
      <c r="C127" s="42">
        <f>+' (1) Cap Res.2009-2010'!C127</f>
        <v>0</v>
      </c>
      <c r="D127" s="42">
        <f>+' (1) Cap Res.2009-2010'!D127</f>
        <v>-4800</v>
      </c>
      <c r="E127" s="42">
        <f>+' (1) Cap Res.2009-2010'!E127</f>
        <v>0</v>
      </c>
      <c r="F127" s="42">
        <f>+' (1) Cap Res.2009-2010'!F127</f>
        <v>0</v>
      </c>
      <c r="G127" s="42">
        <f>+' (1) Cap Res.2009-2010'!G127</f>
        <v>0</v>
      </c>
      <c r="H127" s="42">
        <f>+' (1) Cap Res.2009-2010'!H127</f>
        <v>0</v>
      </c>
      <c r="I127" s="42">
        <f>+' (1) Cap Res.2009-2010'!I127</f>
        <v>0</v>
      </c>
      <c r="J127" s="42">
        <f>+' (1) Cap Res.2009-2010'!J127</f>
        <v>0</v>
      </c>
      <c r="K127" s="42">
        <f>+' (1) Cap Res.2009-2010'!K127</f>
        <v>0</v>
      </c>
      <c r="L127" s="42">
        <f>+' (1) Cap Res.2009-2010'!L127</f>
        <v>0</v>
      </c>
      <c r="M127" s="42">
        <f>+' (1) Cap Res.2009-2010'!M127</f>
        <v>0</v>
      </c>
      <c r="N127" s="42">
        <f>+' (1) Cap Res.2009-2010'!N127</f>
        <v>0</v>
      </c>
      <c r="O127" s="42">
        <f>+' (1) Cap Res.2009-2010'!O127</f>
        <v>0</v>
      </c>
      <c r="P127" s="42">
        <f>+' (1) Cap Res.2009-2010'!P127</f>
        <v>0</v>
      </c>
      <c r="Q127" s="42">
        <f>+' (1) Cap Res.2009-2010'!Q127</f>
        <v>0</v>
      </c>
      <c r="R127" s="42">
        <f>+' (1) Cap Res.2009-2010'!R127</f>
        <v>0</v>
      </c>
      <c r="S127" s="42">
        <f>+' (1) Cap Res.2009-2010'!S127</f>
        <v>0</v>
      </c>
      <c r="T127" s="42">
        <f>+' (1) Cap Res.2009-2010'!T127</f>
        <v>0</v>
      </c>
      <c r="U127" s="42">
        <f>+' (1) Cap Res.2009-2010'!U127</f>
        <v>0</v>
      </c>
      <c r="V127" s="42">
        <f>+' (1) Cap Res.2009-2010'!V127</f>
        <v>0</v>
      </c>
      <c r="W127" s="42">
        <f>+' (1) Cap Res.2009-2010'!W127</f>
        <v>0</v>
      </c>
      <c r="X127" s="42">
        <f>+' (1) Cap Res.2009-2010'!X127</f>
        <v>0</v>
      </c>
      <c r="Y127" s="42">
        <f>+' (1) Cap Res.2009-2010'!Y127</f>
        <v>0</v>
      </c>
      <c r="Z127" s="42">
        <f>+' (1) Cap Res.2009-2010'!Z127</f>
        <v>0</v>
      </c>
      <c r="AA127" s="42">
        <f>+' (1) Cap Res.2009-2010'!AA127</f>
        <v>0</v>
      </c>
      <c r="AB127" s="42">
        <f>+' (1) Cap Res.2009-2010'!AB127</f>
        <v>0</v>
      </c>
      <c r="AC127" s="42">
        <f>+' (1) Cap Res.2009-2010'!AC127</f>
        <v>0</v>
      </c>
      <c r="AD127" s="42">
        <f>+' (1) Cap Res.2009-2010'!AD127</f>
        <v>0</v>
      </c>
      <c r="AE127" s="42">
        <f>+' (1) Cap Res.2009-2010'!AE127</f>
        <v>0</v>
      </c>
      <c r="AF127" s="42">
        <f>+' (1) Cap Res.2009-2010'!AF127</f>
        <v>0</v>
      </c>
      <c r="AG127" s="42">
        <f>+' (1) Cap Res.2009-2010'!AG127</f>
        <v>0</v>
      </c>
      <c r="AH127" s="42">
        <f>+' (1) Cap Res.2009-2010'!AH127</f>
        <v>0</v>
      </c>
      <c r="AI127" s="42">
        <f>+' (1) Cap Res.2009-2010'!AI127</f>
        <v>0</v>
      </c>
      <c r="AJ127" s="42">
        <f>+' (1) Cap Res.2009-2010'!AJ127</f>
        <v>0</v>
      </c>
      <c r="AK127" s="42">
        <f>+' (1) Cap Res.2009-2010'!AK127</f>
        <v>0</v>
      </c>
      <c r="AL127" s="42">
        <f>+' (1) Cap Res.2009-2010'!AL127</f>
        <v>0</v>
      </c>
      <c r="AM127" s="42">
        <f>+' (1) Cap Res.2009-2010'!AM127</f>
        <v>0</v>
      </c>
      <c r="AN127" s="42">
        <f>+' (1) Cap Res.2009-2010'!AN127</f>
        <v>0</v>
      </c>
      <c r="AO127" s="42">
        <f>+' (1) Cap Res.2009-2010'!AO127</f>
        <v>0</v>
      </c>
      <c r="AP127" s="42">
        <f>+' (1) Cap Res.2009-2010'!AP127</f>
        <v>0</v>
      </c>
      <c r="AQ127" s="42">
        <f>+' (1) Cap Res.2009-2010'!AQ127</f>
        <v>0</v>
      </c>
      <c r="AR127" s="42">
        <f>+' (1) Cap Res.2009-2010'!AR127</f>
        <v>0</v>
      </c>
      <c r="AS127" s="42">
        <f>+' (1) Cap Res.2009-2010'!AS127</f>
        <v>0</v>
      </c>
      <c r="AT127" s="42">
        <f>+' (1) Cap Res.2009-2010'!AT127</f>
        <v>0</v>
      </c>
      <c r="AU127" s="42">
        <f>+' (1) Cap Res.2009-2010'!AU127</f>
        <v>0</v>
      </c>
      <c r="AV127" s="42"/>
      <c r="AW127" s="42"/>
      <c r="AX127" s="42"/>
      <c r="AY127" s="42"/>
      <c r="AZ127" s="42"/>
      <c r="BA127" s="42"/>
      <c r="BB127" s="42"/>
    </row>
    <row r="128" spans="1:54" ht="13.5" hidden="1">
      <c r="A128" s="39">
        <f>+' (1) Cap Res.2009-2010'!BF128</f>
        <v>37701</v>
      </c>
      <c r="B128" s="42">
        <f>+' (1) Cap Res.2009-2010'!B128</f>
        <v>0</v>
      </c>
      <c r="C128" s="42">
        <f>+' (1) Cap Res.2009-2010'!C128</f>
        <v>0</v>
      </c>
      <c r="D128" s="42">
        <f>+' (1) Cap Res.2009-2010'!D128</f>
        <v>0</v>
      </c>
      <c r="E128" s="42">
        <f>+' (1) Cap Res.2009-2010'!E128</f>
        <v>0</v>
      </c>
      <c r="F128" s="42">
        <f>+' (1) Cap Res.2009-2010'!F128</f>
        <v>0</v>
      </c>
      <c r="G128" s="42">
        <f>+' (1) Cap Res.2009-2010'!G128</f>
        <v>0</v>
      </c>
      <c r="H128" s="42">
        <f>+' (1) Cap Res.2009-2010'!H128</f>
        <v>0</v>
      </c>
      <c r="I128" s="42">
        <f>+' (1) Cap Res.2009-2010'!I128</f>
        <v>0</v>
      </c>
      <c r="J128" s="42">
        <f>+' (1) Cap Res.2009-2010'!J128</f>
        <v>0</v>
      </c>
      <c r="K128" s="42">
        <f>+' (1) Cap Res.2009-2010'!K128</f>
        <v>0</v>
      </c>
      <c r="L128" s="42">
        <f>+' (1) Cap Res.2009-2010'!L128</f>
        <v>0</v>
      </c>
      <c r="M128" s="42">
        <f>+' (1) Cap Res.2009-2010'!M128</f>
        <v>0</v>
      </c>
      <c r="N128" s="42">
        <f>+' (1) Cap Res.2009-2010'!N128</f>
        <v>0</v>
      </c>
      <c r="O128" s="42">
        <f>+' (1) Cap Res.2009-2010'!O128</f>
        <v>0</v>
      </c>
      <c r="P128" s="42">
        <f>+' (1) Cap Res.2009-2010'!P128</f>
        <v>-4907.2</v>
      </c>
      <c r="Q128" s="42">
        <f>+' (1) Cap Res.2009-2010'!Q128</f>
        <v>0</v>
      </c>
      <c r="R128" s="42">
        <f>+' (1) Cap Res.2009-2010'!R128</f>
        <v>0</v>
      </c>
      <c r="S128" s="42">
        <f>+' (1) Cap Res.2009-2010'!S128</f>
        <v>0</v>
      </c>
      <c r="T128" s="42">
        <f>+' (1) Cap Res.2009-2010'!T128</f>
        <v>0</v>
      </c>
      <c r="U128" s="42">
        <f>+' (1) Cap Res.2009-2010'!U128</f>
        <v>0</v>
      </c>
      <c r="V128" s="42">
        <f>+' (1) Cap Res.2009-2010'!V128</f>
        <v>0</v>
      </c>
      <c r="W128" s="42">
        <f>+' (1) Cap Res.2009-2010'!W128</f>
        <v>0</v>
      </c>
      <c r="X128" s="42">
        <f>+' (1) Cap Res.2009-2010'!X128</f>
        <v>0</v>
      </c>
      <c r="Y128" s="42">
        <f>+' (1) Cap Res.2009-2010'!Y128</f>
        <v>0</v>
      </c>
      <c r="Z128" s="42">
        <f>+' (1) Cap Res.2009-2010'!Z128</f>
        <v>0</v>
      </c>
      <c r="AA128" s="42">
        <f>+' (1) Cap Res.2009-2010'!AA128</f>
        <v>0</v>
      </c>
      <c r="AB128" s="42">
        <f>+' (1) Cap Res.2009-2010'!AB128</f>
        <v>0</v>
      </c>
      <c r="AC128" s="42">
        <f>+' (1) Cap Res.2009-2010'!AC128</f>
        <v>0</v>
      </c>
      <c r="AD128" s="42">
        <f>+' (1) Cap Res.2009-2010'!AD128</f>
        <v>0</v>
      </c>
      <c r="AE128" s="42">
        <f>+' (1) Cap Res.2009-2010'!AE128</f>
        <v>0</v>
      </c>
      <c r="AF128" s="42">
        <f>+' (1) Cap Res.2009-2010'!AF128</f>
        <v>0</v>
      </c>
      <c r="AG128" s="42">
        <f>+' (1) Cap Res.2009-2010'!AG128</f>
        <v>0</v>
      </c>
      <c r="AH128" s="42">
        <f>+' (1) Cap Res.2009-2010'!AH128</f>
        <v>0</v>
      </c>
      <c r="AI128" s="42">
        <f>+' (1) Cap Res.2009-2010'!AI128</f>
        <v>0</v>
      </c>
      <c r="AJ128" s="42">
        <f>+' (1) Cap Res.2009-2010'!AJ128</f>
        <v>0</v>
      </c>
      <c r="AK128" s="42">
        <f>+' (1) Cap Res.2009-2010'!AK128</f>
        <v>0</v>
      </c>
      <c r="AL128" s="42">
        <f>+' (1) Cap Res.2009-2010'!AL128</f>
        <v>0</v>
      </c>
      <c r="AM128" s="42">
        <f>+' (1) Cap Res.2009-2010'!AM128</f>
        <v>0</v>
      </c>
      <c r="AN128" s="42">
        <f>+' (1) Cap Res.2009-2010'!AN128</f>
        <v>0</v>
      </c>
      <c r="AO128" s="42">
        <f>+' (1) Cap Res.2009-2010'!AO128</f>
        <v>0</v>
      </c>
      <c r="AP128" s="42">
        <f>+' (1) Cap Res.2009-2010'!AP128</f>
        <v>0</v>
      </c>
      <c r="AQ128" s="42">
        <f>+' (1) Cap Res.2009-2010'!AQ128</f>
        <v>0</v>
      </c>
      <c r="AR128" s="42">
        <f>+' (1) Cap Res.2009-2010'!AR128</f>
        <v>0</v>
      </c>
      <c r="AS128" s="42">
        <f>+' (1) Cap Res.2009-2010'!AS128</f>
        <v>0</v>
      </c>
      <c r="AT128" s="42">
        <f>+' (1) Cap Res.2009-2010'!AT128</f>
        <v>0</v>
      </c>
      <c r="AU128" s="42">
        <f>+' (1) Cap Res.2009-2010'!AU128</f>
        <v>0</v>
      </c>
      <c r="AV128" s="42"/>
      <c r="AW128" s="42"/>
      <c r="AX128" s="42"/>
      <c r="AY128" s="42"/>
      <c r="AZ128" s="42"/>
      <c r="BA128" s="42"/>
      <c r="BB128" s="42"/>
    </row>
    <row r="129" spans="1:54" ht="13.5" hidden="1">
      <c r="A129" s="39">
        <f>+' (1) Cap Res.2009-2010'!BF129</f>
        <v>37701</v>
      </c>
      <c r="B129" s="42">
        <f>+' (1) Cap Res.2009-2010'!B129</f>
        <v>0</v>
      </c>
      <c r="C129" s="42">
        <f>+' (1) Cap Res.2009-2010'!C129</f>
        <v>0</v>
      </c>
      <c r="D129" s="42">
        <f>+' (1) Cap Res.2009-2010'!D129</f>
        <v>0</v>
      </c>
      <c r="E129" s="42">
        <f>+' (1) Cap Res.2009-2010'!E129</f>
        <v>0</v>
      </c>
      <c r="F129" s="42">
        <f>+' (1) Cap Res.2009-2010'!F129</f>
        <v>0</v>
      </c>
      <c r="G129" s="42">
        <f>+' (1) Cap Res.2009-2010'!G129</f>
        <v>0</v>
      </c>
      <c r="H129" s="42">
        <f>+' (1) Cap Res.2009-2010'!H129</f>
        <v>0</v>
      </c>
      <c r="I129" s="42">
        <f>+' (1) Cap Res.2009-2010'!I129</f>
        <v>0</v>
      </c>
      <c r="J129" s="42">
        <f>+' (1) Cap Res.2009-2010'!J129</f>
        <v>0</v>
      </c>
      <c r="K129" s="42">
        <f>+' (1) Cap Res.2009-2010'!K129</f>
        <v>0</v>
      </c>
      <c r="L129" s="42">
        <f>+' (1) Cap Res.2009-2010'!L129</f>
        <v>0</v>
      </c>
      <c r="M129" s="42">
        <f>+' (1) Cap Res.2009-2010'!M129</f>
        <v>-1422.47</v>
      </c>
      <c r="N129" s="42">
        <f>+' (1) Cap Res.2009-2010'!N129</f>
        <v>0</v>
      </c>
      <c r="O129" s="42">
        <f>+' (1) Cap Res.2009-2010'!O129</f>
        <v>0</v>
      </c>
      <c r="P129" s="42">
        <f>+' (1) Cap Res.2009-2010'!P129</f>
        <v>0</v>
      </c>
      <c r="Q129" s="42">
        <f>+' (1) Cap Res.2009-2010'!Q129</f>
        <v>0</v>
      </c>
      <c r="R129" s="42">
        <f>+' (1) Cap Res.2009-2010'!R129</f>
        <v>0</v>
      </c>
      <c r="S129" s="42">
        <f>+' (1) Cap Res.2009-2010'!S129</f>
        <v>0</v>
      </c>
      <c r="T129" s="42">
        <f>+' (1) Cap Res.2009-2010'!T129</f>
        <v>0</v>
      </c>
      <c r="U129" s="42">
        <f>+' (1) Cap Res.2009-2010'!U129</f>
        <v>0</v>
      </c>
      <c r="V129" s="42">
        <f>+' (1) Cap Res.2009-2010'!V129</f>
        <v>0</v>
      </c>
      <c r="W129" s="42">
        <f>+' (1) Cap Res.2009-2010'!W129</f>
        <v>0</v>
      </c>
      <c r="X129" s="42">
        <f>+' (1) Cap Res.2009-2010'!X129</f>
        <v>0</v>
      </c>
      <c r="Y129" s="42">
        <f>+' (1) Cap Res.2009-2010'!Y129</f>
        <v>0</v>
      </c>
      <c r="Z129" s="42">
        <f>+' (1) Cap Res.2009-2010'!Z129</f>
        <v>0</v>
      </c>
      <c r="AA129" s="42">
        <f>+' (1) Cap Res.2009-2010'!AA129</f>
        <v>0</v>
      </c>
      <c r="AB129" s="42">
        <f>+' (1) Cap Res.2009-2010'!AB129</f>
        <v>0</v>
      </c>
      <c r="AC129" s="42">
        <f>+' (1) Cap Res.2009-2010'!AC129</f>
        <v>0</v>
      </c>
      <c r="AD129" s="42">
        <f>+' (1) Cap Res.2009-2010'!AD129</f>
        <v>0</v>
      </c>
      <c r="AE129" s="42">
        <f>+' (1) Cap Res.2009-2010'!AE129</f>
        <v>0</v>
      </c>
      <c r="AF129" s="42">
        <f>+' (1) Cap Res.2009-2010'!AF129</f>
        <v>0</v>
      </c>
      <c r="AG129" s="42">
        <f>+' (1) Cap Res.2009-2010'!AG129</f>
        <v>0</v>
      </c>
      <c r="AH129" s="42">
        <f>+' (1) Cap Res.2009-2010'!AH129</f>
        <v>0</v>
      </c>
      <c r="AI129" s="42">
        <f>+' (1) Cap Res.2009-2010'!AI129</f>
        <v>0</v>
      </c>
      <c r="AJ129" s="42">
        <f>+' (1) Cap Res.2009-2010'!AJ129</f>
        <v>0</v>
      </c>
      <c r="AK129" s="42">
        <f>+' (1) Cap Res.2009-2010'!AK129</f>
        <v>0</v>
      </c>
      <c r="AL129" s="42">
        <f>+' (1) Cap Res.2009-2010'!AL129</f>
        <v>0</v>
      </c>
      <c r="AM129" s="42">
        <f>+' (1) Cap Res.2009-2010'!AM129</f>
        <v>0</v>
      </c>
      <c r="AN129" s="42">
        <f>+' (1) Cap Res.2009-2010'!AN129</f>
        <v>0</v>
      </c>
      <c r="AO129" s="42">
        <f>+' (1) Cap Res.2009-2010'!AO129</f>
        <v>0</v>
      </c>
      <c r="AP129" s="42">
        <f>+' (1) Cap Res.2009-2010'!AP129</f>
        <v>0</v>
      </c>
      <c r="AQ129" s="42">
        <f>+' (1) Cap Res.2009-2010'!AQ129</f>
        <v>0</v>
      </c>
      <c r="AR129" s="42">
        <f>+' (1) Cap Res.2009-2010'!AR129</f>
        <v>0</v>
      </c>
      <c r="AS129" s="42">
        <f>+' (1) Cap Res.2009-2010'!AS129</f>
        <v>0</v>
      </c>
      <c r="AT129" s="42">
        <f>+' (1) Cap Res.2009-2010'!AT129</f>
        <v>0</v>
      </c>
      <c r="AU129" s="42">
        <f>+' (1) Cap Res.2009-2010'!AU129</f>
        <v>0</v>
      </c>
      <c r="AV129" s="42"/>
      <c r="AW129" s="42"/>
      <c r="AX129" s="42"/>
      <c r="AY129" s="42"/>
      <c r="AZ129" s="42"/>
      <c r="BA129" s="42"/>
      <c r="BB129" s="42"/>
    </row>
    <row r="130" spans="1:54" ht="13.5" hidden="1">
      <c r="A130" s="39">
        <f>+' (1) Cap Res.2009-2010'!BF130</f>
        <v>37701</v>
      </c>
      <c r="B130" s="42">
        <f>+' (1) Cap Res.2009-2010'!B130</f>
        <v>0</v>
      </c>
      <c r="C130" s="42">
        <f>+' (1) Cap Res.2009-2010'!C130</f>
        <v>0</v>
      </c>
      <c r="D130" s="42">
        <f>+' (1) Cap Res.2009-2010'!D130</f>
        <v>0</v>
      </c>
      <c r="E130" s="42">
        <f>+' (1) Cap Res.2009-2010'!E130</f>
        <v>0</v>
      </c>
      <c r="F130" s="42">
        <f>+' (1) Cap Res.2009-2010'!F130</f>
        <v>0</v>
      </c>
      <c r="G130" s="42">
        <f>+' (1) Cap Res.2009-2010'!G130</f>
        <v>0</v>
      </c>
      <c r="H130" s="42">
        <f>+' (1) Cap Res.2009-2010'!H130</f>
        <v>0</v>
      </c>
      <c r="I130" s="42">
        <f>+' (1) Cap Res.2009-2010'!I130</f>
        <v>0</v>
      </c>
      <c r="J130" s="42">
        <f>+' (1) Cap Res.2009-2010'!J130</f>
        <v>0</v>
      </c>
      <c r="K130" s="42">
        <f>+' (1) Cap Res.2009-2010'!K130</f>
        <v>0</v>
      </c>
      <c r="L130" s="42">
        <f>+' (1) Cap Res.2009-2010'!L130</f>
        <v>0</v>
      </c>
      <c r="M130" s="42">
        <f>+' (1) Cap Res.2009-2010'!M130</f>
        <v>0</v>
      </c>
      <c r="N130" s="42">
        <f>+' (1) Cap Res.2009-2010'!N130</f>
        <v>0</v>
      </c>
      <c r="O130" s="42">
        <f>+' (1) Cap Res.2009-2010'!O130</f>
        <v>-6150</v>
      </c>
      <c r="P130" s="42">
        <f>+' (1) Cap Res.2009-2010'!P130</f>
        <v>0</v>
      </c>
      <c r="Q130" s="42">
        <f>+' (1) Cap Res.2009-2010'!Q130</f>
        <v>0</v>
      </c>
      <c r="R130" s="42">
        <f>+' (1) Cap Res.2009-2010'!R130</f>
        <v>0</v>
      </c>
      <c r="S130" s="42">
        <f>+' (1) Cap Res.2009-2010'!S130</f>
        <v>0</v>
      </c>
      <c r="T130" s="42">
        <f>+' (1) Cap Res.2009-2010'!T130</f>
        <v>0</v>
      </c>
      <c r="U130" s="42">
        <f>+' (1) Cap Res.2009-2010'!U130</f>
        <v>0</v>
      </c>
      <c r="V130" s="42">
        <f>+' (1) Cap Res.2009-2010'!V130</f>
        <v>0</v>
      </c>
      <c r="W130" s="42">
        <f>+' (1) Cap Res.2009-2010'!W130</f>
        <v>0</v>
      </c>
      <c r="X130" s="42">
        <f>+' (1) Cap Res.2009-2010'!X130</f>
        <v>0</v>
      </c>
      <c r="Y130" s="42">
        <f>+' (1) Cap Res.2009-2010'!Y130</f>
        <v>0</v>
      </c>
      <c r="Z130" s="42">
        <f>+' (1) Cap Res.2009-2010'!Z130</f>
        <v>0</v>
      </c>
      <c r="AA130" s="42">
        <f>+' (1) Cap Res.2009-2010'!AA130</f>
        <v>0</v>
      </c>
      <c r="AB130" s="42">
        <f>+' (1) Cap Res.2009-2010'!AB130</f>
        <v>0</v>
      </c>
      <c r="AC130" s="42">
        <f>+' (1) Cap Res.2009-2010'!AC130</f>
        <v>0</v>
      </c>
      <c r="AD130" s="42">
        <f>+' (1) Cap Res.2009-2010'!AD130</f>
        <v>0</v>
      </c>
      <c r="AE130" s="42">
        <f>+' (1) Cap Res.2009-2010'!AE130</f>
        <v>0</v>
      </c>
      <c r="AF130" s="42">
        <f>+' (1) Cap Res.2009-2010'!AF130</f>
        <v>0</v>
      </c>
      <c r="AG130" s="42">
        <f>+' (1) Cap Res.2009-2010'!AG130</f>
        <v>0</v>
      </c>
      <c r="AH130" s="42">
        <f>+' (1) Cap Res.2009-2010'!AH130</f>
        <v>0</v>
      </c>
      <c r="AI130" s="42">
        <f>+' (1) Cap Res.2009-2010'!AI130</f>
        <v>0</v>
      </c>
      <c r="AJ130" s="42">
        <f>+' (1) Cap Res.2009-2010'!AJ130</f>
        <v>0</v>
      </c>
      <c r="AK130" s="42">
        <f>+' (1) Cap Res.2009-2010'!AK130</f>
        <v>0</v>
      </c>
      <c r="AL130" s="42">
        <f>+' (1) Cap Res.2009-2010'!AL130</f>
        <v>0</v>
      </c>
      <c r="AM130" s="42">
        <f>+' (1) Cap Res.2009-2010'!AM130</f>
        <v>0</v>
      </c>
      <c r="AN130" s="42">
        <f>+' (1) Cap Res.2009-2010'!AN130</f>
        <v>0</v>
      </c>
      <c r="AO130" s="42">
        <f>+' (1) Cap Res.2009-2010'!AO130</f>
        <v>0</v>
      </c>
      <c r="AP130" s="42">
        <f>+' (1) Cap Res.2009-2010'!AP130</f>
        <v>0</v>
      </c>
      <c r="AQ130" s="42">
        <f>+' (1) Cap Res.2009-2010'!AQ130</f>
        <v>0</v>
      </c>
      <c r="AR130" s="42">
        <f>+' (1) Cap Res.2009-2010'!AR130</f>
        <v>0</v>
      </c>
      <c r="AS130" s="42">
        <f>+' (1) Cap Res.2009-2010'!AS130</f>
        <v>0</v>
      </c>
      <c r="AT130" s="42">
        <f>+' (1) Cap Res.2009-2010'!AT130</f>
        <v>0</v>
      </c>
      <c r="AU130" s="42">
        <f>+' (1) Cap Res.2009-2010'!AU130</f>
        <v>0</v>
      </c>
      <c r="AV130" s="42"/>
      <c r="AW130" s="42"/>
      <c r="AX130" s="42"/>
      <c r="AY130" s="42"/>
      <c r="AZ130" s="42"/>
      <c r="BA130" s="42"/>
      <c r="BB130" s="42"/>
    </row>
    <row r="131" spans="1:54" ht="13.5" hidden="1">
      <c r="A131" s="39">
        <f>+' (1) Cap Res.2009-2010'!BF131</f>
        <v>37710</v>
      </c>
      <c r="B131" s="42">
        <f>+' (1) Cap Res.2009-2010'!B131</f>
        <v>0</v>
      </c>
      <c r="C131" s="42">
        <f>+' (1) Cap Res.2009-2010'!C131</f>
        <v>0</v>
      </c>
      <c r="D131" s="42">
        <f>+' (1) Cap Res.2009-2010'!D131</f>
        <v>0</v>
      </c>
      <c r="E131" s="42">
        <f>+' (1) Cap Res.2009-2010'!E131</f>
        <v>0</v>
      </c>
      <c r="F131" s="42">
        <f>+' (1) Cap Res.2009-2010'!F131</f>
        <v>0</v>
      </c>
      <c r="G131" s="42">
        <f>+' (1) Cap Res.2009-2010'!G131</f>
        <v>0</v>
      </c>
      <c r="H131" s="42">
        <f>+' (1) Cap Res.2009-2010'!H131</f>
        <v>0</v>
      </c>
      <c r="I131" s="42">
        <f>+' (1) Cap Res.2009-2010'!I131</f>
        <v>0</v>
      </c>
      <c r="J131" s="42">
        <f>+' (1) Cap Res.2009-2010'!J131</f>
        <v>0</v>
      </c>
      <c r="K131" s="42">
        <f>+' (1) Cap Res.2009-2010'!K131</f>
        <v>0</v>
      </c>
      <c r="L131" s="42">
        <f>+' (1) Cap Res.2009-2010'!L131</f>
        <v>0</v>
      </c>
      <c r="M131" s="42">
        <f>+' (1) Cap Res.2009-2010'!M131</f>
        <v>0</v>
      </c>
      <c r="N131" s="42">
        <f>+' (1) Cap Res.2009-2010'!N131</f>
        <v>0</v>
      </c>
      <c r="O131" s="42">
        <f>+' (1) Cap Res.2009-2010'!O131</f>
        <v>0</v>
      </c>
      <c r="P131" s="42">
        <f>+' (1) Cap Res.2009-2010'!P131</f>
        <v>0</v>
      </c>
      <c r="Q131" s="42">
        <f>+' (1) Cap Res.2009-2010'!Q131</f>
        <v>0</v>
      </c>
      <c r="R131" s="42">
        <f>+' (1) Cap Res.2009-2010'!R131</f>
        <v>0</v>
      </c>
      <c r="S131" s="42">
        <f>+' (1) Cap Res.2009-2010'!S131</f>
        <v>0</v>
      </c>
      <c r="T131" s="42">
        <f>+' (1) Cap Res.2009-2010'!T131</f>
        <v>0</v>
      </c>
      <c r="U131" s="42">
        <f>+' (1) Cap Res.2009-2010'!U131</f>
        <v>0</v>
      </c>
      <c r="V131" s="42">
        <f>+' (1) Cap Res.2009-2010'!V131</f>
        <v>0</v>
      </c>
      <c r="W131" s="42">
        <f>+' (1) Cap Res.2009-2010'!W131</f>
        <v>0</v>
      </c>
      <c r="X131" s="42">
        <f>+' (1) Cap Res.2009-2010'!X131</f>
        <v>0</v>
      </c>
      <c r="Y131" s="42">
        <f>+' (1) Cap Res.2009-2010'!Y131</f>
        <v>0</v>
      </c>
      <c r="Z131" s="42">
        <f>+' (1) Cap Res.2009-2010'!Z131</f>
        <v>0</v>
      </c>
      <c r="AA131" s="42">
        <f>+' (1) Cap Res.2009-2010'!AA131</f>
        <v>0</v>
      </c>
      <c r="AB131" s="42">
        <f>+' (1) Cap Res.2009-2010'!AB131</f>
        <v>0</v>
      </c>
      <c r="AC131" s="42">
        <f>+' (1) Cap Res.2009-2010'!AC131</f>
        <v>0</v>
      </c>
      <c r="AD131" s="42">
        <f>+' (1) Cap Res.2009-2010'!AD131</f>
        <v>0</v>
      </c>
      <c r="AE131" s="42">
        <f>+' (1) Cap Res.2009-2010'!AE131</f>
        <v>0</v>
      </c>
      <c r="AF131" s="42">
        <f>+' (1) Cap Res.2009-2010'!AF131</f>
        <v>0</v>
      </c>
      <c r="AG131" s="42">
        <f>+' (1) Cap Res.2009-2010'!AG131</f>
        <v>0</v>
      </c>
      <c r="AH131" s="42">
        <f>+' (1) Cap Res.2009-2010'!AH131</f>
        <v>0</v>
      </c>
      <c r="AI131" s="42">
        <f>+' (1) Cap Res.2009-2010'!AI131</f>
        <v>0</v>
      </c>
      <c r="AJ131" s="42">
        <f>+' (1) Cap Res.2009-2010'!AJ131</f>
        <v>0</v>
      </c>
      <c r="AK131" s="42">
        <f>+' (1) Cap Res.2009-2010'!AK131</f>
        <v>0</v>
      </c>
      <c r="AL131" s="42">
        <f>+' (1) Cap Res.2009-2010'!AL131</f>
        <v>0</v>
      </c>
      <c r="AM131" s="42">
        <f>+' (1) Cap Res.2009-2010'!AM131</f>
        <v>0</v>
      </c>
      <c r="AN131" s="42">
        <f>+' (1) Cap Res.2009-2010'!AN131</f>
        <v>0</v>
      </c>
      <c r="AO131" s="42">
        <f>+' (1) Cap Res.2009-2010'!AO131</f>
        <v>0</v>
      </c>
      <c r="AP131" s="42">
        <f>+' (1) Cap Res.2009-2010'!AP131</f>
        <v>0</v>
      </c>
      <c r="AQ131" s="42">
        <f>+' (1) Cap Res.2009-2010'!AQ131</f>
        <v>0</v>
      </c>
      <c r="AR131" s="42">
        <f>+' (1) Cap Res.2009-2010'!AR131</f>
        <v>0</v>
      </c>
      <c r="AS131" s="42">
        <f>+' (1) Cap Res.2009-2010'!AS131</f>
        <v>0</v>
      </c>
      <c r="AT131" s="42">
        <f>+' (1) Cap Res.2009-2010'!AT131</f>
        <v>0</v>
      </c>
      <c r="AU131" s="42">
        <f>+' (1) Cap Res.2009-2010'!AU131</f>
        <v>0</v>
      </c>
      <c r="AV131" s="42"/>
      <c r="AW131" s="42"/>
      <c r="AX131" s="42"/>
      <c r="AY131" s="42"/>
      <c r="AZ131" s="42"/>
      <c r="BA131" s="42"/>
      <c r="BB131" s="42"/>
    </row>
    <row r="132" spans="1:54" ht="13.5" hidden="1">
      <c r="A132" s="39">
        <f>+' (1) Cap Res.2009-2010'!BF132</f>
        <v>37729</v>
      </c>
      <c r="B132" s="42">
        <f>+' (1) Cap Res.2009-2010'!B132</f>
        <v>0</v>
      </c>
      <c r="C132" s="42">
        <f>+' (1) Cap Res.2009-2010'!C132</f>
        <v>0</v>
      </c>
      <c r="D132" s="42">
        <f>+' (1) Cap Res.2009-2010'!D132</f>
        <v>0</v>
      </c>
      <c r="E132" s="42">
        <f>+' (1) Cap Res.2009-2010'!E132</f>
        <v>0</v>
      </c>
      <c r="F132" s="42">
        <f>+' (1) Cap Res.2009-2010'!F132</f>
        <v>0</v>
      </c>
      <c r="G132" s="42">
        <f>+' (1) Cap Res.2009-2010'!G132</f>
        <v>0</v>
      </c>
      <c r="H132" s="42">
        <f>+' (1) Cap Res.2009-2010'!H132</f>
        <v>0</v>
      </c>
      <c r="I132" s="42">
        <f>+' (1) Cap Res.2009-2010'!I132</f>
        <v>0</v>
      </c>
      <c r="J132" s="42">
        <f>+' (1) Cap Res.2009-2010'!J132</f>
        <v>0</v>
      </c>
      <c r="K132" s="42">
        <f>+' (1) Cap Res.2009-2010'!K132</f>
        <v>0</v>
      </c>
      <c r="L132" s="42">
        <f>+' (1) Cap Res.2009-2010'!L132</f>
        <v>0</v>
      </c>
      <c r="M132" s="42">
        <f>+' (1) Cap Res.2009-2010'!M132</f>
        <v>0</v>
      </c>
      <c r="N132" s="42">
        <f>+' (1) Cap Res.2009-2010'!N132</f>
        <v>0</v>
      </c>
      <c r="O132" s="42">
        <f>+' (1) Cap Res.2009-2010'!O132</f>
        <v>0</v>
      </c>
      <c r="P132" s="42">
        <f>+' (1) Cap Res.2009-2010'!P132</f>
        <v>0</v>
      </c>
      <c r="Q132" s="42">
        <f>+' (1) Cap Res.2009-2010'!Q132</f>
        <v>0</v>
      </c>
      <c r="R132" s="42">
        <f>+' (1) Cap Res.2009-2010'!R132</f>
        <v>-4385.6400000000003</v>
      </c>
      <c r="S132" s="42">
        <f>+' (1) Cap Res.2009-2010'!S132</f>
        <v>0</v>
      </c>
      <c r="T132" s="42">
        <f>+' (1) Cap Res.2009-2010'!T132</f>
        <v>0</v>
      </c>
      <c r="U132" s="42">
        <f>+' (1) Cap Res.2009-2010'!U132</f>
        <v>0</v>
      </c>
      <c r="V132" s="42">
        <f>+' (1) Cap Res.2009-2010'!V132</f>
        <v>0</v>
      </c>
      <c r="W132" s="42">
        <f>+' (1) Cap Res.2009-2010'!W132</f>
        <v>0</v>
      </c>
      <c r="X132" s="42">
        <f>+' (1) Cap Res.2009-2010'!X132</f>
        <v>0</v>
      </c>
      <c r="Y132" s="42">
        <f>+' (1) Cap Res.2009-2010'!Y132</f>
        <v>0</v>
      </c>
      <c r="Z132" s="42">
        <f>+' (1) Cap Res.2009-2010'!Z132</f>
        <v>0</v>
      </c>
      <c r="AA132" s="42">
        <f>+' (1) Cap Res.2009-2010'!AA132</f>
        <v>0</v>
      </c>
      <c r="AB132" s="42">
        <f>+' (1) Cap Res.2009-2010'!AB132</f>
        <v>0</v>
      </c>
      <c r="AC132" s="42">
        <f>+' (1) Cap Res.2009-2010'!AC132</f>
        <v>0</v>
      </c>
      <c r="AD132" s="42">
        <f>+' (1) Cap Res.2009-2010'!AD132</f>
        <v>0</v>
      </c>
      <c r="AE132" s="42">
        <f>+' (1) Cap Res.2009-2010'!AE132</f>
        <v>0</v>
      </c>
      <c r="AF132" s="42">
        <f>+' (1) Cap Res.2009-2010'!AF132</f>
        <v>0</v>
      </c>
      <c r="AG132" s="42">
        <f>+' (1) Cap Res.2009-2010'!AG132</f>
        <v>0</v>
      </c>
      <c r="AH132" s="42">
        <f>+' (1) Cap Res.2009-2010'!AH132</f>
        <v>0</v>
      </c>
      <c r="AI132" s="42">
        <f>+' (1) Cap Res.2009-2010'!AI132</f>
        <v>0</v>
      </c>
      <c r="AJ132" s="42">
        <f>+' (1) Cap Res.2009-2010'!AJ132</f>
        <v>0</v>
      </c>
      <c r="AK132" s="42">
        <f>+' (1) Cap Res.2009-2010'!AK132</f>
        <v>0</v>
      </c>
      <c r="AL132" s="42">
        <f>+' (1) Cap Res.2009-2010'!AL132</f>
        <v>0</v>
      </c>
      <c r="AM132" s="42">
        <f>+' (1) Cap Res.2009-2010'!AM132</f>
        <v>0</v>
      </c>
      <c r="AN132" s="42">
        <f>+' (1) Cap Res.2009-2010'!AN132</f>
        <v>0</v>
      </c>
      <c r="AO132" s="42">
        <f>+' (1) Cap Res.2009-2010'!AO132</f>
        <v>0</v>
      </c>
      <c r="AP132" s="42">
        <f>+' (1) Cap Res.2009-2010'!AP132</f>
        <v>0</v>
      </c>
      <c r="AQ132" s="42">
        <f>+' (1) Cap Res.2009-2010'!AQ132</f>
        <v>0</v>
      </c>
      <c r="AR132" s="42">
        <f>+' (1) Cap Res.2009-2010'!AR132</f>
        <v>0</v>
      </c>
      <c r="AS132" s="42">
        <f>+' (1) Cap Res.2009-2010'!AS132</f>
        <v>0</v>
      </c>
      <c r="AT132" s="42">
        <f>+' (1) Cap Res.2009-2010'!AT132</f>
        <v>0</v>
      </c>
      <c r="AU132" s="42">
        <f>+' (1) Cap Res.2009-2010'!AU132</f>
        <v>0</v>
      </c>
      <c r="AV132" s="42"/>
      <c r="AW132" s="42"/>
      <c r="AX132" s="42"/>
      <c r="AY132" s="42"/>
      <c r="AZ132" s="42"/>
      <c r="BA132" s="42"/>
      <c r="BB132" s="42"/>
    </row>
    <row r="133" spans="1:54" ht="13.5" hidden="1">
      <c r="A133" s="39">
        <f>+' (1) Cap Res.2009-2010'!BF133</f>
        <v>37740</v>
      </c>
      <c r="B133" s="42">
        <f>+' (1) Cap Res.2009-2010'!B133</f>
        <v>0</v>
      </c>
      <c r="C133" s="42">
        <f>+' (1) Cap Res.2009-2010'!C133</f>
        <v>0</v>
      </c>
      <c r="D133" s="42">
        <f>+' (1) Cap Res.2009-2010'!D133</f>
        <v>0</v>
      </c>
      <c r="E133" s="42">
        <f>+' (1) Cap Res.2009-2010'!E133</f>
        <v>0</v>
      </c>
      <c r="F133" s="42">
        <f>+' (1) Cap Res.2009-2010'!F133</f>
        <v>0</v>
      </c>
      <c r="G133" s="42">
        <f>+' (1) Cap Res.2009-2010'!G133</f>
        <v>0</v>
      </c>
      <c r="H133" s="42">
        <f>+' (1) Cap Res.2009-2010'!H133</f>
        <v>0</v>
      </c>
      <c r="I133" s="42">
        <f>+' (1) Cap Res.2009-2010'!I133</f>
        <v>0</v>
      </c>
      <c r="J133" s="42">
        <f>+' (1) Cap Res.2009-2010'!J133</f>
        <v>0</v>
      </c>
      <c r="K133" s="42">
        <f>+' (1) Cap Res.2009-2010'!K133</f>
        <v>0</v>
      </c>
      <c r="L133" s="42">
        <f>+' (1) Cap Res.2009-2010'!L133</f>
        <v>0</v>
      </c>
      <c r="M133" s="42">
        <f>+' (1) Cap Res.2009-2010'!M133</f>
        <v>0</v>
      </c>
      <c r="N133" s="42">
        <f>+' (1) Cap Res.2009-2010'!N133</f>
        <v>0</v>
      </c>
      <c r="O133" s="42">
        <f>+' (1) Cap Res.2009-2010'!O133</f>
        <v>0</v>
      </c>
      <c r="P133" s="42">
        <f>+' (1) Cap Res.2009-2010'!P133</f>
        <v>0</v>
      </c>
      <c r="Q133" s="42">
        <f>+' (1) Cap Res.2009-2010'!Q133</f>
        <v>0</v>
      </c>
      <c r="R133" s="42">
        <f>+' (1) Cap Res.2009-2010'!R133</f>
        <v>0</v>
      </c>
      <c r="S133" s="42">
        <f>+' (1) Cap Res.2009-2010'!S133</f>
        <v>0</v>
      </c>
      <c r="T133" s="42">
        <f>+' (1) Cap Res.2009-2010'!T133</f>
        <v>0</v>
      </c>
      <c r="U133" s="42">
        <f>+' (1) Cap Res.2009-2010'!U133</f>
        <v>0</v>
      </c>
      <c r="V133" s="42">
        <f>+' (1) Cap Res.2009-2010'!V133</f>
        <v>0</v>
      </c>
      <c r="W133" s="42">
        <f>+' (1) Cap Res.2009-2010'!W133</f>
        <v>0</v>
      </c>
      <c r="X133" s="42">
        <f>+' (1) Cap Res.2009-2010'!X133</f>
        <v>0</v>
      </c>
      <c r="Y133" s="42">
        <f>+' (1) Cap Res.2009-2010'!Y133</f>
        <v>0</v>
      </c>
      <c r="Z133" s="42">
        <f>+' (1) Cap Res.2009-2010'!Z133</f>
        <v>0</v>
      </c>
      <c r="AA133" s="42">
        <f>+' (1) Cap Res.2009-2010'!AA133</f>
        <v>0</v>
      </c>
      <c r="AB133" s="42">
        <f>+' (1) Cap Res.2009-2010'!AB133</f>
        <v>0</v>
      </c>
      <c r="AC133" s="42">
        <f>+' (1) Cap Res.2009-2010'!AC133</f>
        <v>0</v>
      </c>
      <c r="AD133" s="42">
        <f>+' (1) Cap Res.2009-2010'!AD133</f>
        <v>0</v>
      </c>
      <c r="AE133" s="42">
        <f>+' (1) Cap Res.2009-2010'!AE133</f>
        <v>0</v>
      </c>
      <c r="AF133" s="42">
        <f>+' (1) Cap Res.2009-2010'!AF133</f>
        <v>0</v>
      </c>
      <c r="AG133" s="42">
        <f>+' (1) Cap Res.2009-2010'!AG133</f>
        <v>0</v>
      </c>
      <c r="AH133" s="42">
        <f>+' (1) Cap Res.2009-2010'!AH133</f>
        <v>0</v>
      </c>
      <c r="AI133" s="42">
        <f>+' (1) Cap Res.2009-2010'!AI133</f>
        <v>0</v>
      </c>
      <c r="AJ133" s="42">
        <f>+' (1) Cap Res.2009-2010'!AJ133</f>
        <v>0</v>
      </c>
      <c r="AK133" s="42">
        <f>+' (1) Cap Res.2009-2010'!AK133</f>
        <v>0</v>
      </c>
      <c r="AL133" s="42">
        <f>+' (1) Cap Res.2009-2010'!AL133</f>
        <v>0</v>
      </c>
      <c r="AM133" s="42">
        <f>+' (1) Cap Res.2009-2010'!AM133</f>
        <v>0</v>
      </c>
      <c r="AN133" s="42">
        <f>+' (1) Cap Res.2009-2010'!AN133</f>
        <v>0</v>
      </c>
      <c r="AO133" s="42">
        <f>+' (1) Cap Res.2009-2010'!AO133</f>
        <v>0</v>
      </c>
      <c r="AP133" s="42">
        <f>+' (1) Cap Res.2009-2010'!AP133</f>
        <v>0</v>
      </c>
      <c r="AQ133" s="42">
        <f>+' (1) Cap Res.2009-2010'!AQ133</f>
        <v>0</v>
      </c>
      <c r="AR133" s="42">
        <f>+' (1) Cap Res.2009-2010'!AR133</f>
        <v>0</v>
      </c>
      <c r="AS133" s="42">
        <f>+' (1) Cap Res.2009-2010'!AS133</f>
        <v>0</v>
      </c>
      <c r="AT133" s="42">
        <f>+' (1) Cap Res.2009-2010'!AT133</f>
        <v>0</v>
      </c>
      <c r="AU133" s="42">
        <f>+' (1) Cap Res.2009-2010'!AU133</f>
        <v>0</v>
      </c>
      <c r="AV133" s="42"/>
      <c r="AW133" s="42"/>
      <c r="AX133" s="42"/>
      <c r="AY133" s="42"/>
      <c r="AZ133" s="42"/>
      <c r="BA133" s="42"/>
      <c r="BB133" s="42"/>
    </row>
    <row r="134" spans="1:54" ht="13.5" hidden="1">
      <c r="A134" s="39">
        <f>+' (1) Cap Res.2009-2010'!BF134</f>
        <v>37750</v>
      </c>
      <c r="B134" s="42">
        <f>+' (1) Cap Res.2009-2010'!B134</f>
        <v>0</v>
      </c>
      <c r="C134" s="42">
        <f>+' (1) Cap Res.2009-2010'!C134</f>
        <v>0</v>
      </c>
      <c r="D134" s="42">
        <f>+' (1) Cap Res.2009-2010'!D134</f>
        <v>0</v>
      </c>
      <c r="E134" s="42">
        <f>+' (1) Cap Res.2009-2010'!E134</f>
        <v>0</v>
      </c>
      <c r="F134" s="42">
        <f>+' (1) Cap Res.2009-2010'!F134</f>
        <v>0</v>
      </c>
      <c r="G134" s="42">
        <f>+' (1) Cap Res.2009-2010'!G134</f>
        <v>0</v>
      </c>
      <c r="H134" s="42">
        <f>+' (1) Cap Res.2009-2010'!H134</f>
        <v>0</v>
      </c>
      <c r="I134" s="42">
        <f>+' (1) Cap Res.2009-2010'!I134</f>
        <v>0</v>
      </c>
      <c r="J134" s="42">
        <f>+' (1) Cap Res.2009-2010'!J134</f>
        <v>0</v>
      </c>
      <c r="K134" s="42">
        <f>+' (1) Cap Res.2009-2010'!K134</f>
        <v>0</v>
      </c>
      <c r="L134" s="42">
        <f>+' (1) Cap Res.2009-2010'!L134</f>
        <v>0</v>
      </c>
      <c r="M134" s="42">
        <f>+' (1) Cap Res.2009-2010'!M134</f>
        <v>0</v>
      </c>
      <c r="N134" s="42">
        <f>+' (1) Cap Res.2009-2010'!N134</f>
        <v>0</v>
      </c>
      <c r="O134" s="42">
        <f>+' (1) Cap Res.2009-2010'!O134</f>
        <v>-181.87</v>
      </c>
      <c r="P134" s="42">
        <f>+' (1) Cap Res.2009-2010'!P134</f>
        <v>0</v>
      </c>
      <c r="Q134" s="42">
        <f>+' (1) Cap Res.2009-2010'!Q134</f>
        <v>0</v>
      </c>
      <c r="R134" s="42">
        <f>+' (1) Cap Res.2009-2010'!R134</f>
        <v>0</v>
      </c>
      <c r="S134" s="42">
        <f>+' (1) Cap Res.2009-2010'!S134</f>
        <v>0</v>
      </c>
      <c r="T134" s="42">
        <f>+' (1) Cap Res.2009-2010'!T134</f>
        <v>0</v>
      </c>
      <c r="U134" s="42">
        <f>+' (1) Cap Res.2009-2010'!U134</f>
        <v>0</v>
      </c>
      <c r="V134" s="42">
        <f>+' (1) Cap Res.2009-2010'!V134</f>
        <v>0</v>
      </c>
      <c r="W134" s="42">
        <f>+' (1) Cap Res.2009-2010'!W134</f>
        <v>0</v>
      </c>
      <c r="X134" s="42">
        <f>+' (1) Cap Res.2009-2010'!X134</f>
        <v>0</v>
      </c>
      <c r="Y134" s="42">
        <f>+' (1) Cap Res.2009-2010'!Y134</f>
        <v>0</v>
      </c>
      <c r="Z134" s="42">
        <f>+' (1) Cap Res.2009-2010'!Z134</f>
        <v>0</v>
      </c>
      <c r="AA134" s="42">
        <f>+' (1) Cap Res.2009-2010'!AA134</f>
        <v>0</v>
      </c>
      <c r="AB134" s="42">
        <f>+' (1) Cap Res.2009-2010'!AB134</f>
        <v>0</v>
      </c>
      <c r="AC134" s="42">
        <f>+' (1) Cap Res.2009-2010'!AC134</f>
        <v>0</v>
      </c>
      <c r="AD134" s="42">
        <f>+' (1) Cap Res.2009-2010'!AD134</f>
        <v>0</v>
      </c>
      <c r="AE134" s="42">
        <f>+' (1) Cap Res.2009-2010'!AE134</f>
        <v>0</v>
      </c>
      <c r="AF134" s="42">
        <f>+' (1) Cap Res.2009-2010'!AF134</f>
        <v>0</v>
      </c>
      <c r="AG134" s="42">
        <f>+' (1) Cap Res.2009-2010'!AG134</f>
        <v>0</v>
      </c>
      <c r="AH134" s="42">
        <f>+' (1) Cap Res.2009-2010'!AH134</f>
        <v>0</v>
      </c>
      <c r="AI134" s="42">
        <f>+' (1) Cap Res.2009-2010'!AI134</f>
        <v>0</v>
      </c>
      <c r="AJ134" s="42">
        <f>+' (1) Cap Res.2009-2010'!AJ134</f>
        <v>0</v>
      </c>
      <c r="AK134" s="42">
        <f>+' (1) Cap Res.2009-2010'!AK134</f>
        <v>0</v>
      </c>
      <c r="AL134" s="42">
        <f>+' (1) Cap Res.2009-2010'!AL134</f>
        <v>0</v>
      </c>
      <c r="AM134" s="42">
        <f>+' (1) Cap Res.2009-2010'!AM134</f>
        <v>0</v>
      </c>
      <c r="AN134" s="42">
        <f>+' (1) Cap Res.2009-2010'!AN134</f>
        <v>0</v>
      </c>
      <c r="AO134" s="42">
        <f>+' (1) Cap Res.2009-2010'!AO134</f>
        <v>0</v>
      </c>
      <c r="AP134" s="42">
        <f>+' (1) Cap Res.2009-2010'!AP134</f>
        <v>0</v>
      </c>
      <c r="AQ134" s="42">
        <f>+' (1) Cap Res.2009-2010'!AQ134</f>
        <v>0</v>
      </c>
      <c r="AR134" s="42">
        <f>+' (1) Cap Res.2009-2010'!AR134</f>
        <v>0</v>
      </c>
      <c r="AS134" s="42">
        <f>+' (1) Cap Res.2009-2010'!AS134</f>
        <v>0</v>
      </c>
      <c r="AT134" s="42">
        <f>+' (1) Cap Res.2009-2010'!AT134</f>
        <v>0</v>
      </c>
      <c r="AU134" s="42">
        <f>+' (1) Cap Res.2009-2010'!AU134</f>
        <v>0</v>
      </c>
      <c r="AV134" s="42"/>
      <c r="AW134" s="42"/>
      <c r="AX134" s="42"/>
      <c r="AY134" s="42"/>
      <c r="AZ134" s="42"/>
      <c r="BA134" s="42"/>
      <c r="BB134" s="42"/>
    </row>
    <row r="135" spans="1:54" ht="13.5" hidden="1">
      <c r="A135" s="39">
        <f>+' (1) Cap Res.2009-2010'!BF135</f>
        <v>37764</v>
      </c>
      <c r="B135" s="42">
        <f>+' (1) Cap Res.2009-2010'!B135</f>
        <v>0</v>
      </c>
      <c r="C135" s="42">
        <f>+' (1) Cap Res.2009-2010'!C135</f>
        <v>0</v>
      </c>
      <c r="D135" s="42">
        <f>+' (1) Cap Res.2009-2010'!D135</f>
        <v>0</v>
      </c>
      <c r="E135" s="42">
        <f>+' (1) Cap Res.2009-2010'!E135</f>
        <v>0</v>
      </c>
      <c r="F135" s="42">
        <f>+' (1) Cap Res.2009-2010'!F135</f>
        <v>0</v>
      </c>
      <c r="G135" s="42">
        <f>+' (1) Cap Res.2009-2010'!G135</f>
        <v>0</v>
      </c>
      <c r="H135" s="42">
        <f>+' (1) Cap Res.2009-2010'!H135</f>
        <v>0</v>
      </c>
      <c r="I135" s="42">
        <f>+' (1) Cap Res.2009-2010'!I135</f>
        <v>0</v>
      </c>
      <c r="J135" s="42">
        <f>+' (1) Cap Res.2009-2010'!J135</f>
        <v>0</v>
      </c>
      <c r="K135" s="42">
        <f>+' (1) Cap Res.2009-2010'!K135</f>
        <v>0</v>
      </c>
      <c r="L135" s="42">
        <f>+' (1) Cap Res.2009-2010'!L135</f>
        <v>0</v>
      </c>
      <c r="M135" s="42">
        <f>+' (1) Cap Res.2009-2010'!M135</f>
        <v>0</v>
      </c>
      <c r="N135" s="42">
        <f>+' (1) Cap Res.2009-2010'!N135</f>
        <v>0</v>
      </c>
      <c r="O135" s="42">
        <f>+' (1) Cap Res.2009-2010'!O135</f>
        <v>0</v>
      </c>
      <c r="P135" s="42">
        <f>+' (1) Cap Res.2009-2010'!P135</f>
        <v>0</v>
      </c>
      <c r="Q135" s="42">
        <f>+' (1) Cap Res.2009-2010'!Q135</f>
        <v>0</v>
      </c>
      <c r="R135" s="42">
        <f>+' (1) Cap Res.2009-2010'!R135</f>
        <v>0</v>
      </c>
      <c r="S135" s="42">
        <f>+' (1) Cap Res.2009-2010'!S135</f>
        <v>0</v>
      </c>
      <c r="T135" s="42">
        <f>+' (1) Cap Res.2009-2010'!T135</f>
        <v>0</v>
      </c>
      <c r="U135" s="42">
        <f>+' (1) Cap Res.2009-2010'!U135</f>
        <v>0</v>
      </c>
      <c r="V135" s="42">
        <f>+' (1) Cap Res.2009-2010'!V135</f>
        <v>0</v>
      </c>
      <c r="W135" s="42">
        <f>+' (1) Cap Res.2009-2010'!W135</f>
        <v>0</v>
      </c>
      <c r="X135" s="42">
        <f>+' (1) Cap Res.2009-2010'!X135</f>
        <v>0</v>
      </c>
      <c r="Y135" s="42">
        <f>+' (1) Cap Res.2009-2010'!Y135</f>
        <v>0</v>
      </c>
      <c r="Z135" s="42">
        <f>+' (1) Cap Res.2009-2010'!Z135</f>
        <v>0</v>
      </c>
      <c r="AA135" s="42">
        <f>+' (1) Cap Res.2009-2010'!AA135</f>
        <v>0</v>
      </c>
      <c r="AB135" s="42">
        <f>+' (1) Cap Res.2009-2010'!AB135</f>
        <v>0</v>
      </c>
      <c r="AC135" s="42">
        <f>+' (1) Cap Res.2009-2010'!AC135</f>
        <v>0</v>
      </c>
      <c r="AD135" s="42">
        <f>+' (1) Cap Res.2009-2010'!AD135</f>
        <v>0</v>
      </c>
      <c r="AE135" s="42">
        <f>+' (1) Cap Res.2009-2010'!AE135</f>
        <v>0</v>
      </c>
      <c r="AF135" s="42">
        <f>+' (1) Cap Res.2009-2010'!AF135</f>
        <v>0</v>
      </c>
      <c r="AG135" s="42">
        <f>+' (1) Cap Res.2009-2010'!AG135</f>
        <v>0</v>
      </c>
      <c r="AH135" s="42">
        <f>+' (1) Cap Res.2009-2010'!AH135</f>
        <v>0</v>
      </c>
      <c r="AI135" s="42">
        <f>+' (1) Cap Res.2009-2010'!AI135</f>
        <v>0</v>
      </c>
      <c r="AJ135" s="42">
        <f>+' (1) Cap Res.2009-2010'!AJ135</f>
        <v>0</v>
      </c>
      <c r="AK135" s="42">
        <f>+' (1) Cap Res.2009-2010'!AK135</f>
        <v>0</v>
      </c>
      <c r="AL135" s="42">
        <f>+' (1) Cap Res.2009-2010'!AL135</f>
        <v>0</v>
      </c>
      <c r="AM135" s="42">
        <f>+' (1) Cap Res.2009-2010'!AM135</f>
        <v>0</v>
      </c>
      <c r="AN135" s="42">
        <f>+' (1) Cap Res.2009-2010'!AN135</f>
        <v>0</v>
      </c>
      <c r="AO135" s="42">
        <f>+' (1) Cap Res.2009-2010'!AO135</f>
        <v>0</v>
      </c>
      <c r="AP135" s="42">
        <f>+' (1) Cap Res.2009-2010'!AP135</f>
        <v>0</v>
      </c>
      <c r="AQ135" s="42">
        <f>+' (1) Cap Res.2009-2010'!AQ135</f>
        <v>0</v>
      </c>
      <c r="AR135" s="42">
        <f>+' (1) Cap Res.2009-2010'!AR135</f>
        <v>0</v>
      </c>
      <c r="AS135" s="42">
        <f>+' (1) Cap Res.2009-2010'!AS135</f>
        <v>0</v>
      </c>
      <c r="AT135" s="42">
        <f>+' (1) Cap Res.2009-2010'!AT135</f>
        <v>0</v>
      </c>
      <c r="AU135" s="42">
        <f>+' (1) Cap Res.2009-2010'!AU135</f>
        <v>0</v>
      </c>
      <c r="AV135" s="42"/>
      <c r="AW135" s="42"/>
      <c r="AX135" s="42"/>
      <c r="AY135" s="42"/>
      <c r="AZ135" s="42"/>
      <c r="BA135" s="42"/>
      <c r="BB135" s="42"/>
    </row>
    <row r="136" spans="1:54" ht="13.5" hidden="1">
      <c r="A136" s="39">
        <f>+' (1) Cap Res.2009-2010'!BF136</f>
        <v>37771</v>
      </c>
      <c r="B136" s="42">
        <f>+' (1) Cap Res.2009-2010'!B136</f>
        <v>0</v>
      </c>
      <c r="C136" s="42">
        <f>+' (1) Cap Res.2009-2010'!C136</f>
        <v>0</v>
      </c>
      <c r="D136" s="42">
        <f>+' (1) Cap Res.2009-2010'!D136</f>
        <v>0</v>
      </c>
      <c r="E136" s="42">
        <f>+' (1) Cap Res.2009-2010'!E136</f>
        <v>0</v>
      </c>
      <c r="F136" s="42">
        <f>+' (1) Cap Res.2009-2010'!F136</f>
        <v>0</v>
      </c>
      <c r="G136" s="42">
        <f>+' (1) Cap Res.2009-2010'!G136</f>
        <v>0</v>
      </c>
      <c r="H136" s="42">
        <f>+' (1) Cap Res.2009-2010'!H136</f>
        <v>0</v>
      </c>
      <c r="I136" s="42">
        <f>+' (1) Cap Res.2009-2010'!I136</f>
        <v>0</v>
      </c>
      <c r="J136" s="42">
        <f>+' (1) Cap Res.2009-2010'!J136</f>
        <v>0</v>
      </c>
      <c r="K136" s="42">
        <f>+' (1) Cap Res.2009-2010'!K136</f>
        <v>0</v>
      </c>
      <c r="L136" s="42">
        <f>+' (1) Cap Res.2009-2010'!L136</f>
        <v>0</v>
      </c>
      <c r="M136" s="42">
        <f>+' (1) Cap Res.2009-2010'!M136</f>
        <v>0</v>
      </c>
      <c r="N136" s="42">
        <f>+' (1) Cap Res.2009-2010'!N136</f>
        <v>0</v>
      </c>
      <c r="O136" s="42">
        <f>+' (1) Cap Res.2009-2010'!O136</f>
        <v>0</v>
      </c>
      <c r="P136" s="42">
        <f>+' (1) Cap Res.2009-2010'!P136</f>
        <v>0</v>
      </c>
      <c r="Q136" s="42">
        <f>+' (1) Cap Res.2009-2010'!Q136</f>
        <v>0</v>
      </c>
      <c r="R136" s="42">
        <f>+' (1) Cap Res.2009-2010'!R136</f>
        <v>0</v>
      </c>
      <c r="S136" s="42">
        <f>+' (1) Cap Res.2009-2010'!S136</f>
        <v>0</v>
      </c>
      <c r="T136" s="42">
        <f>+' (1) Cap Res.2009-2010'!T136</f>
        <v>0</v>
      </c>
      <c r="U136" s="42">
        <f>+' (1) Cap Res.2009-2010'!U136</f>
        <v>0</v>
      </c>
      <c r="V136" s="42">
        <f>+' (1) Cap Res.2009-2010'!V136</f>
        <v>0</v>
      </c>
      <c r="W136" s="42">
        <f>+' (1) Cap Res.2009-2010'!W136</f>
        <v>0</v>
      </c>
      <c r="X136" s="42">
        <f>+' (1) Cap Res.2009-2010'!X136</f>
        <v>0</v>
      </c>
      <c r="Y136" s="42">
        <f>+' (1) Cap Res.2009-2010'!Y136</f>
        <v>0</v>
      </c>
      <c r="Z136" s="42">
        <f>+' (1) Cap Res.2009-2010'!Z136</f>
        <v>0</v>
      </c>
      <c r="AA136" s="42">
        <f>+' (1) Cap Res.2009-2010'!AA136</f>
        <v>0</v>
      </c>
      <c r="AB136" s="42">
        <f>+' (1) Cap Res.2009-2010'!AB136</f>
        <v>0</v>
      </c>
      <c r="AC136" s="42">
        <f>+' (1) Cap Res.2009-2010'!AC136</f>
        <v>0</v>
      </c>
      <c r="AD136" s="42">
        <f>+' (1) Cap Res.2009-2010'!AD136</f>
        <v>0</v>
      </c>
      <c r="AE136" s="42">
        <f>+' (1) Cap Res.2009-2010'!AE136</f>
        <v>0</v>
      </c>
      <c r="AF136" s="42">
        <f>+' (1) Cap Res.2009-2010'!AF136</f>
        <v>0</v>
      </c>
      <c r="AG136" s="42">
        <f>+' (1) Cap Res.2009-2010'!AG136</f>
        <v>0</v>
      </c>
      <c r="AH136" s="42">
        <f>+' (1) Cap Res.2009-2010'!AH136</f>
        <v>0</v>
      </c>
      <c r="AI136" s="42">
        <f>+' (1) Cap Res.2009-2010'!AI136</f>
        <v>0</v>
      </c>
      <c r="AJ136" s="42">
        <f>+' (1) Cap Res.2009-2010'!AJ136</f>
        <v>0</v>
      </c>
      <c r="AK136" s="42">
        <f>+' (1) Cap Res.2009-2010'!AK136</f>
        <v>0</v>
      </c>
      <c r="AL136" s="42">
        <f>+' (1) Cap Res.2009-2010'!AL136</f>
        <v>0</v>
      </c>
      <c r="AM136" s="42">
        <f>+' (1) Cap Res.2009-2010'!AM136</f>
        <v>0</v>
      </c>
      <c r="AN136" s="42">
        <f>+' (1) Cap Res.2009-2010'!AN136</f>
        <v>0</v>
      </c>
      <c r="AO136" s="42">
        <f>+' (1) Cap Res.2009-2010'!AO136</f>
        <v>0</v>
      </c>
      <c r="AP136" s="42">
        <f>+' (1) Cap Res.2009-2010'!AP136</f>
        <v>0</v>
      </c>
      <c r="AQ136" s="42">
        <f>+' (1) Cap Res.2009-2010'!AQ136</f>
        <v>0</v>
      </c>
      <c r="AR136" s="42">
        <f>+' (1) Cap Res.2009-2010'!AR136</f>
        <v>0</v>
      </c>
      <c r="AS136" s="42">
        <f>+' (1) Cap Res.2009-2010'!AS136</f>
        <v>0</v>
      </c>
      <c r="AT136" s="42">
        <f>+' (1) Cap Res.2009-2010'!AT136</f>
        <v>0</v>
      </c>
      <c r="AU136" s="42">
        <f>+' (1) Cap Res.2009-2010'!AU136</f>
        <v>0</v>
      </c>
      <c r="AV136" s="42"/>
      <c r="AW136" s="42"/>
      <c r="AX136" s="42"/>
      <c r="AY136" s="42"/>
      <c r="AZ136" s="42"/>
      <c r="BA136" s="42"/>
      <c r="BB136" s="42"/>
    </row>
    <row r="137" spans="1:54" ht="13.5" hidden="1">
      <c r="A137" s="39">
        <f>+' (1) Cap Res.2009-2010'!BF137</f>
        <v>37789</v>
      </c>
      <c r="B137" s="42">
        <f>+' (1) Cap Res.2009-2010'!B137</f>
        <v>0</v>
      </c>
      <c r="C137" s="42">
        <f>+' (1) Cap Res.2009-2010'!C137</f>
        <v>0</v>
      </c>
      <c r="D137" s="42">
        <f>+' (1) Cap Res.2009-2010'!D137</f>
        <v>0</v>
      </c>
      <c r="E137" s="42">
        <f>+' (1) Cap Res.2009-2010'!E137</f>
        <v>0</v>
      </c>
      <c r="F137" s="42">
        <f>+' (1) Cap Res.2009-2010'!F137</f>
        <v>0</v>
      </c>
      <c r="G137" s="42">
        <f>+' (1) Cap Res.2009-2010'!G137</f>
        <v>0</v>
      </c>
      <c r="H137" s="42">
        <f>+' (1) Cap Res.2009-2010'!H137</f>
        <v>0</v>
      </c>
      <c r="I137" s="42">
        <f>+' (1) Cap Res.2009-2010'!I137</f>
        <v>0</v>
      </c>
      <c r="J137" s="42">
        <f>+' (1) Cap Res.2009-2010'!J137</f>
        <v>0</v>
      </c>
      <c r="K137" s="42">
        <f>+' (1) Cap Res.2009-2010'!K137</f>
        <v>0</v>
      </c>
      <c r="L137" s="42">
        <f>+' (1) Cap Res.2009-2010'!L137</f>
        <v>0</v>
      </c>
      <c r="M137" s="42">
        <f>+' (1) Cap Res.2009-2010'!M137</f>
        <v>0</v>
      </c>
      <c r="N137" s="42">
        <f>+' (1) Cap Res.2009-2010'!N137</f>
        <v>0</v>
      </c>
      <c r="O137" s="42">
        <f>+' (1) Cap Res.2009-2010'!O137</f>
        <v>0</v>
      </c>
      <c r="P137" s="42">
        <f>+' (1) Cap Res.2009-2010'!P137</f>
        <v>0</v>
      </c>
      <c r="Q137" s="42">
        <f>+' (1) Cap Res.2009-2010'!Q137</f>
        <v>0</v>
      </c>
      <c r="R137" s="42">
        <f>+' (1) Cap Res.2009-2010'!R137</f>
        <v>0</v>
      </c>
      <c r="S137" s="42">
        <f>+' (1) Cap Res.2009-2010'!S137</f>
        <v>0</v>
      </c>
      <c r="T137" s="42">
        <f>+' (1) Cap Res.2009-2010'!T137</f>
        <v>0</v>
      </c>
      <c r="U137" s="42">
        <f>+' (1) Cap Res.2009-2010'!U137</f>
        <v>0</v>
      </c>
      <c r="V137" s="42">
        <f>+' (1) Cap Res.2009-2010'!V137</f>
        <v>0</v>
      </c>
      <c r="W137" s="42">
        <f>+' (1) Cap Res.2009-2010'!W137</f>
        <v>0</v>
      </c>
      <c r="X137" s="42">
        <f>+' (1) Cap Res.2009-2010'!X137</f>
        <v>0</v>
      </c>
      <c r="Y137" s="42">
        <f>+' (1) Cap Res.2009-2010'!Y137</f>
        <v>0</v>
      </c>
      <c r="Z137" s="42">
        <f>+' (1) Cap Res.2009-2010'!Z137</f>
        <v>0</v>
      </c>
      <c r="AA137" s="42">
        <f>+' (1) Cap Res.2009-2010'!AA137</f>
        <v>0</v>
      </c>
      <c r="AB137" s="42">
        <f>+' (1) Cap Res.2009-2010'!AB137</f>
        <v>0</v>
      </c>
      <c r="AC137" s="42">
        <f>+' (1) Cap Res.2009-2010'!AC137</f>
        <v>0</v>
      </c>
      <c r="AD137" s="42">
        <f>+' (1) Cap Res.2009-2010'!AD137</f>
        <v>0</v>
      </c>
      <c r="AE137" s="42">
        <f>+' (1) Cap Res.2009-2010'!AE137</f>
        <v>0</v>
      </c>
      <c r="AF137" s="42">
        <f>+' (1) Cap Res.2009-2010'!AF137</f>
        <v>0</v>
      </c>
      <c r="AG137" s="42">
        <f>+' (1) Cap Res.2009-2010'!AG137</f>
        <v>0</v>
      </c>
      <c r="AH137" s="42">
        <f>+' (1) Cap Res.2009-2010'!AH137</f>
        <v>0</v>
      </c>
      <c r="AI137" s="42">
        <f>+' (1) Cap Res.2009-2010'!AI137</f>
        <v>0</v>
      </c>
      <c r="AJ137" s="42">
        <f>+' (1) Cap Res.2009-2010'!AJ137</f>
        <v>0</v>
      </c>
      <c r="AK137" s="42">
        <f>+' (1) Cap Res.2009-2010'!AK137</f>
        <v>0</v>
      </c>
      <c r="AL137" s="42">
        <f>+' (1) Cap Res.2009-2010'!AL137</f>
        <v>0</v>
      </c>
      <c r="AM137" s="42">
        <f>+' (1) Cap Res.2009-2010'!AM137</f>
        <v>0</v>
      </c>
      <c r="AN137" s="42">
        <f>+' (1) Cap Res.2009-2010'!AN137</f>
        <v>0</v>
      </c>
      <c r="AO137" s="42">
        <f>+' (1) Cap Res.2009-2010'!AO137</f>
        <v>0</v>
      </c>
      <c r="AP137" s="42">
        <f>+' (1) Cap Res.2009-2010'!AP137</f>
        <v>0</v>
      </c>
      <c r="AQ137" s="42">
        <f>+' (1) Cap Res.2009-2010'!AQ137</f>
        <v>0</v>
      </c>
      <c r="AR137" s="42">
        <f>+' (1) Cap Res.2009-2010'!AR137</f>
        <v>0</v>
      </c>
      <c r="AS137" s="42">
        <f>+' (1) Cap Res.2009-2010'!AS137</f>
        <v>0</v>
      </c>
      <c r="AT137" s="42">
        <f>+' (1) Cap Res.2009-2010'!AT137</f>
        <v>0</v>
      </c>
      <c r="AU137" s="42">
        <f>+' (1) Cap Res.2009-2010'!AU137</f>
        <v>0</v>
      </c>
      <c r="AV137" s="42"/>
      <c r="AW137" s="42"/>
      <c r="AX137" s="42"/>
      <c r="AY137" s="42"/>
      <c r="AZ137" s="42"/>
      <c r="BA137" s="42"/>
      <c r="BB137" s="42"/>
    </row>
    <row r="138" spans="1:54" ht="13.5" hidden="1">
      <c r="A138" s="39">
        <f>+' (1) Cap Res.2009-2010'!BF138</f>
        <v>37785</v>
      </c>
      <c r="B138" s="42">
        <f>+' (1) Cap Res.2009-2010'!B138</f>
        <v>0</v>
      </c>
      <c r="C138" s="42">
        <f>+' (1) Cap Res.2009-2010'!C138</f>
        <v>0</v>
      </c>
      <c r="D138" s="42">
        <f>+' (1) Cap Res.2009-2010'!D138</f>
        <v>0</v>
      </c>
      <c r="E138" s="42">
        <f>+' (1) Cap Res.2009-2010'!E138</f>
        <v>0</v>
      </c>
      <c r="F138" s="42">
        <f>+' (1) Cap Res.2009-2010'!F138</f>
        <v>0</v>
      </c>
      <c r="G138" s="42">
        <f>+' (1) Cap Res.2009-2010'!G138</f>
        <v>0</v>
      </c>
      <c r="H138" s="42">
        <f>+' (1) Cap Res.2009-2010'!H138</f>
        <v>0</v>
      </c>
      <c r="I138" s="42">
        <f>+' (1) Cap Res.2009-2010'!I138</f>
        <v>0</v>
      </c>
      <c r="J138" s="42">
        <f>+' (1) Cap Res.2009-2010'!J138</f>
        <v>0</v>
      </c>
      <c r="K138" s="42">
        <f>+' (1) Cap Res.2009-2010'!K138</f>
        <v>0</v>
      </c>
      <c r="L138" s="42">
        <f>+' (1) Cap Res.2009-2010'!L138</f>
        <v>0</v>
      </c>
      <c r="M138" s="42">
        <f>+' (1) Cap Res.2009-2010'!M138</f>
        <v>0</v>
      </c>
      <c r="N138" s="42">
        <f>+' (1) Cap Res.2009-2010'!N138</f>
        <v>0</v>
      </c>
      <c r="O138" s="42">
        <f>+' (1) Cap Res.2009-2010'!O138</f>
        <v>0</v>
      </c>
      <c r="P138" s="42">
        <f>+' (1) Cap Res.2009-2010'!P138</f>
        <v>0</v>
      </c>
      <c r="Q138" s="42">
        <f>+' (1) Cap Res.2009-2010'!Q138</f>
        <v>0</v>
      </c>
      <c r="R138" s="42">
        <f>+' (1) Cap Res.2009-2010'!R138</f>
        <v>-4265.1099999999997</v>
      </c>
      <c r="S138" s="42">
        <f>+' (1) Cap Res.2009-2010'!S138</f>
        <v>0</v>
      </c>
      <c r="T138" s="42">
        <f>+' (1) Cap Res.2009-2010'!T138</f>
        <v>0</v>
      </c>
      <c r="U138" s="42">
        <f>+' (1) Cap Res.2009-2010'!U138</f>
        <v>0</v>
      </c>
      <c r="V138" s="42">
        <f>+' (1) Cap Res.2009-2010'!V138</f>
        <v>0</v>
      </c>
      <c r="W138" s="42">
        <f>+' (1) Cap Res.2009-2010'!W138</f>
        <v>0</v>
      </c>
      <c r="X138" s="42">
        <f>+' (1) Cap Res.2009-2010'!X138</f>
        <v>0</v>
      </c>
      <c r="Y138" s="42">
        <f>+' (1) Cap Res.2009-2010'!Y138</f>
        <v>0</v>
      </c>
      <c r="Z138" s="42">
        <f>+' (1) Cap Res.2009-2010'!Z138</f>
        <v>0</v>
      </c>
      <c r="AA138" s="42">
        <f>+' (1) Cap Res.2009-2010'!AA138</f>
        <v>0</v>
      </c>
      <c r="AB138" s="42">
        <f>+' (1) Cap Res.2009-2010'!AB138</f>
        <v>0</v>
      </c>
      <c r="AC138" s="42">
        <f>+' (1) Cap Res.2009-2010'!AC138</f>
        <v>0</v>
      </c>
      <c r="AD138" s="42">
        <f>+' (1) Cap Res.2009-2010'!AD138</f>
        <v>0</v>
      </c>
      <c r="AE138" s="42">
        <f>+' (1) Cap Res.2009-2010'!AE138</f>
        <v>0</v>
      </c>
      <c r="AF138" s="42">
        <f>+' (1) Cap Res.2009-2010'!AF138</f>
        <v>0</v>
      </c>
      <c r="AG138" s="42">
        <f>+' (1) Cap Res.2009-2010'!AG138</f>
        <v>0</v>
      </c>
      <c r="AH138" s="42">
        <f>+' (1) Cap Res.2009-2010'!AH138</f>
        <v>0</v>
      </c>
      <c r="AI138" s="42">
        <f>+' (1) Cap Res.2009-2010'!AI138</f>
        <v>0</v>
      </c>
      <c r="AJ138" s="42">
        <f>+' (1) Cap Res.2009-2010'!AJ138</f>
        <v>0</v>
      </c>
      <c r="AK138" s="42">
        <f>+' (1) Cap Res.2009-2010'!AK138</f>
        <v>0</v>
      </c>
      <c r="AL138" s="42">
        <f>+' (1) Cap Res.2009-2010'!AL138</f>
        <v>0</v>
      </c>
      <c r="AM138" s="42">
        <f>+' (1) Cap Res.2009-2010'!AM138</f>
        <v>0</v>
      </c>
      <c r="AN138" s="42">
        <f>+' (1) Cap Res.2009-2010'!AN138</f>
        <v>0</v>
      </c>
      <c r="AO138" s="42">
        <f>+' (1) Cap Res.2009-2010'!AO138</f>
        <v>0</v>
      </c>
      <c r="AP138" s="42">
        <f>+' (1) Cap Res.2009-2010'!AP138</f>
        <v>0</v>
      </c>
      <c r="AQ138" s="42">
        <f>+' (1) Cap Res.2009-2010'!AQ138</f>
        <v>0</v>
      </c>
      <c r="AR138" s="42">
        <f>+' (1) Cap Res.2009-2010'!AR138</f>
        <v>0</v>
      </c>
      <c r="AS138" s="42">
        <f>+' (1) Cap Res.2009-2010'!AS138</f>
        <v>0</v>
      </c>
      <c r="AT138" s="42">
        <f>+' (1) Cap Res.2009-2010'!AT138</f>
        <v>0</v>
      </c>
      <c r="AU138" s="42">
        <f>+' (1) Cap Res.2009-2010'!AU138</f>
        <v>0</v>
      </c>
      <c r="AV138" s="42"/>
      <c r="AW138" s="42"/>
      <c r="AX138" s="42"/>
      <c r="AY138" s="42"/>
      <c r="AZ138" s="42"/>
      <c r="BA138" s="42"/>
      <c r="BB138" s="42"/>
    </row>
    <row r="139" spans="1:54" ht="13.5" hidden="1">
      <c r="A139" s="39">
        <f>+' (1) Cap Res.2009-2010'!BF139</f>
        <v>37790</v>
      </c>
      <c r="B139" s="42">
        <f>+' (1) Cap Res.2009-2010'!B139</f>
        <v>0</v>
      </c>
      <c r="C139" s="42">
        <f>+' (1) Cap Res.2009-2010'!C139</f>
        <v>0</v>
      </c>
      <c r="D139" s="42">
        <f>+' (1) Cap Res.2009-2010'!D139</f>
        <v>0</v>
      </c>
      <c r="E139" s="42">
        <f>+' (1) Cap Res.2009-2010'!E139</f>
        <v>0</v>
      </c>
      <c r="F139" s="42">
        <f>+' (1) Cap Res.2009-2010'!F139</f>
        <v>0</v>
      </c>
      <c r="G139" s="42">
        <f>+' (1) Cap Res.2009-2010'!G139</f>
        <v>0</v>
      </c>
      <c r="H139" s="42">
        <f>+' (1) Cap Res.2009-2010'!H139</f>
        <v>0</v>
      </c>
      <c r="I139" s="42">
        <f>+' (1) Cap Res.2009-2010'!I139</f>
        <v>0</v>
      </c>
      <c r="J139" s="42">
        <f>+' (1) Cap Res.2009-2010'!J139</f>
        <v>0</v>
      </c>
      <c r="K139" s="42">
        <f>+' (1) Cap Res.2009-2010'!K139</f>
        <v>0</v>
      </c>
      <c r="L139" s="42">
        <f>+' (1) Cap Res.2009-2010'!L139</f>
        <v>0</v>
      </c>
      <c r="M139" s="42">
        <f>+' (1) Cap Res.2009-2010'!M139</f>
        <v>0</v>
      </c>
      <c r="N139" s="42">
        <f>+' (1) Cap Res.2009-2010'!N139</f>
        <v>0</v>
      </c>
      <c r="O139" s="42">
        <f>+' (1) Cap Res.2009-2010'!O139</f>
        <v>-17274.830000000002</v>
      </c>
      <c r="P139" s="42">
        <f>+' (1) Cap Res.2009-2010'!P139</f>
        <v>0</v>
      </c>
      <c r="Q139" s="42">
        <f>+' (1) Cap Res.2009-2010'!Q139</f>
        <v>0</v>
      </c>
      <c r="R139" s="42">
        <f>+' (1) Cap Res.2009-2010'!R139</f>
        <v>0</v>
      </c>
      <c r="S139" s="42">
        <f>+' (1) Cap Res.2009-2010'!S139</f>
        <v>0</v>
      </c>
      <c r="T139" s="42">
        <f>+' (1) Cap Res.2009-2010'!T139</f>
        <v>0</v>
      </c>
      <c r="U139" s="42">
        <f>+' (1) Cap Res.2009-2010'!U139</f>
        <v>0</v>
      </c>
      <c r="V139" s="42">
        <f>+' (1) Cap Res.2009-2010'!V139</f>
        <v>0</v>
      </c>
      <c r="W139" s="42">
        <f>+' (1) Cap Res.2009-2010'!W139</f>
        <v>0</v>
      </c>
      <c r="X139" s="42">
        <f>+' (1) Cap Res.2009-2010'!X139</f>
        <v>0</v>
      </c>
      <c r="Y139" s="42">
        <f>+' (1) Cap Res.2009-2010'!Y139</f>
        <v>0</v>
      </c>
      <c r="Z139" s="42">
        <f>+' (1) Cap Res.2009-2010'!Z139</f>
        <v>0</v>
      </c>
      <c r="AA139" s="42">
        <f>+' (1) Cap Res.2009-2010'!AA139</f>
        <v>0</v>
      </c>
      <c r="AB139" s="42">
        <f>+' (1) Cap Res.2009-2010'!AB139</f>
        <v>0</v>
      </c>
      <c r="AC139" s="42">
        <f>+' (1) Cap Res.2009-2010'!AC139</f>
        <v>0</v>
      </c>
      <c r="AD139" s="42">
        <f>+' (1) Cap Res.2009-2010'!AD139</f>
        <v>0</v>
      </c>
      <c r="AE139" s="42">
        <f>+' (1) Cap Res.2009-2010'!AE139</f>
        <v>0</v>
      </c>
      <c r="AF139" s="42">
        <f>+' (1) Cap Res.2009-2010'!AF139</f>
        <v>0</v>
      </c>
      <c r="AG139" s="42">
        <f>+' (1) Cap Res.2009-2010'!AG139</f>
        <v>0</v>
      </c>
      <c r="AH139" s="42">
        <f>+' (1) Cap Res.2009-2010'!AH139</f>
        <v>0</v>
      </c>
      <c r="AI139" s="42">
        <f>+' (1) Cap Res.2009-2010'!AI139</f>
        <v>0</v>
      </c>
      <c r="AJ139" s="42">
        <f>+' (1) Cap Res.2009-2010'!AJ139</f>
        <v>0</v>
      </c>
      <c r="AK139" s="42">
        <f>+' (1) Cap Res.2009-2010'!AK139</f>
        <v>0</v>
      </c>
      <c r="AL139" s="42">
        <f>+' (1) Cap Res.2009-2010'!AL139</f>
        <v>0</v>
      </c>
      <c r="AM139" s="42">
        <f>+' (1) Cap Res.2009-2010'!AM139</f>
        <v>0</v>
      </c>
      <c r="AN139" s="42">
        <f>+' (1) Cap Res.2009-2010'!AN139</f>
        <v>0</v>
      </c>
      <c r="AO139" s="42">
        <f>+' (1) Cap Res.2009-2010'!AO139</f>
        <v>0</v>
      </c>
      <c r="AP139" s="42">
        <f>+' (1) Cap Res.2009-2010'!AP139</f>
        <v>0</v>
      </c>
      <c r="AQ139" s="42">
        <f>+' (1) Cap Res.2009-2010'!AQ139</f>
        <v>0</v>
      </c>
      <c r="AR139" s="42">
        <f>+' (1) Cap Res.2009-2010'!AR139</f>
        <v>0</v>
      </c>
      <c r="AS139" s="42">
        <f>+' (1) Cap Res.2009-2010'!AS139</f>
        <v>0</v>
      </c>
      <c r="AT139" s="42">
        <f>+' (1) Cap Res.2009-2010'!AT139</f>
        <v>0</v>
      </c>
      <c r="AU139" s="42">
        <f>+' (1) Cap Res.2009-2010'!AU139</f>
        <v>0</v>
      </c>
      <c r="AV139" s="42"/>
      <c r="AW139" s="42"/>
      <c r="AX139" s="42"/>
      <c r="AY139" s="42"/>
      <c r="AZ139" s="42"/>
      <c r="BA139" s="42"/>
      <c r="BB139" s="42"/>
    </row>
    <row r="140" spans="1:54" ht="13.5" hidden="1">
      <c r="A140" s="39">
        <f>+' (1) Cap Res.2009-2010'!BF140</f>
        <v>37793</v>
      </c>
      <c r="B140" s="42">
        <f>+' (1) Cap Res.2009-2010'!B140</f>
        <v>0</v>
      </c>
      <c r="C140" s="42">
        <f>+' (1) Cap Res.2009-2010'!C140</f>
        <v>0</v>
      </c>
      <c r="D140" s="42">
        <f>+' (1) Cap Res.2009-2010'!D140</f>
        <v>0</v>
      </c>
      <c r="E140" s="42">
        <f>+' (1) Cap Res.2009-2010'!E140</f>
        <v>0</v>
      </c>
      <c r="F140" s="42">
        <f>+' (1) Cap Res.2009-2010'!F140</f>
        <v>0</v>
      </c>
      <c r="G140" s="42">
        <f>+' (1) Cap Res.2009-2010'!G140</f>
        <v>0</v>
      </c>
      <c r="H140" s="42">
        <f>+' (1) Cap Res.2009-2010'!H140</f>
        <v>0</v>
      </c>
      <c r="I140" s="42">
        <f>+' (1) Cap Res.2009-2010'!I140</f>
        <v>0</v>
      </c>
      <c r="J140" s="42">
        <f>+' (1) Cap Res.2009-2010'!J140</f>
        <v>0</v>
      </c>
      <c r="K140" s="42">
        <f>+' (1) Cap Res.2009-2010'!K140</f>
        <v>0</v>
      </c>
      <c r="L140" s="42">
        <f>+' (1) Cap Res.2009-2010'!L140</f>
        <v>0</v>
      </c>
      <c r="M140" s="42">
        <f>+' (1) Cap Res.2009-2010'!M140</f>
        <v>0</v>
      </c>
      <c r="N140" s="42">
        <f>+' (1) Cap Res.2009-2010'!N140</f>
        <v>0</v>
      </c>
      <c r="O140" s="42">
        <f>+' (1) Cap Res.2009-2010'!O140</f>
        <v>0</v>
      </c>
      <c r="P140" s="42">
        <f>+' (1) Cap Res.2009-2010'!P140</f>
        <v>0</v>
      </c>
      <c r="Q140" s="42">
        <f>+' (1) Cap Res.2009-2010'!Q140</f>
        <v>-79000</v>
      </c>
      <c r="R140" s="42">
        <f>+' (1) Cap Res.2009-2010'!R140</f>
        <v>0</v>
      </c>
      <c r="S140" s="42">
        <f>+' (1) Cap Res.2009-2010'!S140</f>
        <v>0</v>
      </c>
      <c r="T140" s="42">
        <f>+' (1) Cap Res.2009-2010'!T140</f>
        <v>0</v>
      </c>
      <c r="U140" s="42">
        <f>+' (1) Cap Res.2009-2010'!U140</f>
        <v>0</v>
      </c>
      <c r="V140" s="42">
        <f>+' (1) Cap Res.2009-2010'!V140</f>
        <v>0</v>
      </c>
      <c r="W140" s="42">
        <f>+' (1) Cap Res.2009-2010'!W140</f>
        <v>0</v>
      </c>
      <c r="X140" s="42">
        <f>+' (1) Cap Res.2009-2010'!X140</f>
        <v>0</v>
      </c>
      <c r="Y140" s="42">
        <f>+' (1) Cap Res.2009-2010'!Y140</f>
        <v>0</v>
      </c>
      <c r="Z140" s="42">
        <f>+' (1) Cap Res.2009-2010'!Z140</f>
        <v>0</v>
      </c>
      <c r="AA140" s="42">
        <f>+' (1) Cap Res.2009-2010'!AA140</f>
        <v>0</v>
      </c>
      <c r="AB140" s="42">
        <f>+' (1) Cap Res.2009-2010'!AB140</f>
        <v>0</v>
      </c>
      <c r="AC140" s="42">
        <f>+' (1) Cap Res.2009-2010'!AC140</f>
        <v>0</v>
      </c>
      <c r="AD140" s="42">
        <f>+' (1) Cap Res.2009-2010'!AD140</f>
        <v>0</v>
      </c>
      <c r="AE140" s="42">
        <f>+' (1) Cap Res.2009-2010'!AE140</f>
        <v>0</v>
      </c>
      <c r="AF140" s="42">
        <f>+' (1) Cap Res.2009-2010'!AF140</f>
        <v>0</v>
      </c>
      <c r="AG140" s="42">
        <f>+' (1) Cap Res.2009-2010'!AG140</f>
        <v>0</v>
      </c>
      <c r="AH140" s="42">
        <f>+' (1) Cap Res.2009-2010'!AH140</f>
        <v>0</v>
      </c>
      <c r="AI140" s="42">
        <f>+' (1) Cap Res.2009-2010'!AI140</f>
        <v>0</v>
      </c>
      <c r="AJ140" s="42">
        <f>+' (1) Cap Res.2009-2010'!AJ140</f>
        <v>0</v>
      </c>
      <c r="AK140" s="42">
        <f>+' (1) Cap Res.2009-2010'!AK140</f>
        <v>0</v>
      </c>
      <c r="AL140" s="42">
        <f>+' (1) Cap Res.2009-2010'!AL140</f>
        <v>0</v>
      </c>
      <c r="AM140" s="42">
        <f>+' (1) Cap Res.2009-2010'!AM140</f>
        <v>0</v>
      </c>
      <c r="AN140" s="42">
        <f>+' (1) Cap Res.2009-2010'!AN140</f>
        <v>0</v>
      </c>
      <c r="AO140" s="42">
        <f>+' (1) Cap Res.2009-2010'!AO140</f>
        <v>0</v>
      </c>
      <c r="AP140" s="42">
        <f>+' (1) Cap Res.2009-2010'!AP140</f>
        <v>0</v>
      </c>
      <c r="AQ140" s="42">
        <f>+' (1) Cap Res.2009-2010'!AQ140</f>
        <v>0</v>
      </c>
      <c r="AR140" s="42">
        <f>+' (1) Cap Res.2009-2010'!AR140</f>
        <v>0</v>
      </c>
      <c r="AS140" s="42">
        <f>+' (1) Cap Res.2009-2010'!AS140</f>
        <v>0</v>
      </c>
      <c r="AT140" s="42">
        <f>+' (1) Cap Res.2009-2010'!AT140</f>
        <v>0</v>
      </c>
      <c r="AU140" s="42">
        <f>+' (1) Cap Res.2009-2010'!AU140</f>
        <v>0</v>
      </c>
      <c r="AV140" s="42"/>
      <c r="AW140" s="42"/>
      <c r="AX140" s="42"/>
      <c r="AY140" s="42"/>
      <c r="AZ140" s="42"/>
      <c r="BA140" s="42"/>
      <c r="BB140" s="42"/>
    </row>
    <row r="141" spans="1:54" ht="13.5" hidden="1">
      <c r="A141" s="39">
        <f>+' (1) Cap Res.2009-2010'!BF141</f>
        <v>37801</v>
      </c>
      <c r="B141" s="42">
        <f>+' (1) Cap Res.2009-2010'!B141</f>
        <v>0</v>
      </c>
      <c r="C141" s="42">
        <f>+' (1) Cap Res.2009-2010'!C141</f>
        <v>0</v>
      </c>
      <c r="D141" s="42">
        <f>+' (1) Cap Res.2009-2010'!D141</f>
        <v>0</v>
      </c>
      <c r="E141" s="42">
        <f>+' (1) Cap Res.2009-2010'!E141</f>
        <v>0</v>
      </c>
      <c r="F141" s="42">
        <f>+' (1) Cap Res.2009-2010'!F141</f>
        <v>0</v>
      </c>
      <c r="G141" s="42">
        <f>+' (1) Cap Res.2009-2010'!G141</f>
        <v>0</v>
      </c>
      <c r="H141" s="42">
        <f>+' (1) Cap Res.2009-2010'!H141</f>
        <v>0</v>
      </c>
      <c r="I141" s="42">
        <f>+' (1) Cap Res.2009-2010'!I141</f>
        <v>0</v>
      </c>
      <c r="J141" s="42">
        <f>+' (1) Cap Res.2009-2010'!J141</f>
        <v>0</v>
      </c>
      <c r="K141" s="42">
        <f>+' (1) Cap Res.2009-2010'!K141</f>
        <v>0</v>
      </c>
      <c r="L141" s="42">
        <f>+' (1) Cap Res.2009-2010'!L141</f>
        <v>0</v>
      </c>
      <c r="M141" s="42">
        <f>+' (1) Cap Res.2009-2010'!M141</f>
        <v>0</v>
      </c>
      <c r="N141" s="42">
        <f>+' (1) Cap Res.2009-2010'!N141</f>
        <v>0</v>
      </c>
      <c r="O141" s="42">
        <f>+' (1) Cap Res.2009-2010'!O141</f>
        <v>0</v>
      </c>
      <c r="P141" s="42">
        <f>+' (1) Cap Res.2009-2010'!P141</f>
        <v>0</v>
      </c>
      <c r="Q141" s="42">
        <f>+' (1) Cap Res.2009-2010'!Q141</f>
        <v>0</v>
      </c>
      <c r="R141" s="42">
        <f>+' (1) Cap Res.2009-2010'!R141</f>
        <v>0</v>
      </c>
      <c r="S141" s="42">
        <f>+' (1) Cap Res.2009-2010'!S141</f>
        <v>0</v>
      </c>
      <c r="T141" s="42">
        <f>+' (1) Cap Res.2009-2010'!T141</f>
        <v>0</v>
      </c>
      <c r="U141" s="42">
        <f>+' (1) Cap Res.2009-2010'!U141</f>
        <v>0</v>
      </c>
      <c r="V141" s="42">
        <f>+' (1) Cap Res.2009-2010'!V141</f>
        <v>0</v>
      </c>
      <c r="W141" s="42">
        <f>+' (1) Cap Res.2009-2010'!W141</f>
        <v>0</v>
      </c>
      <c r="X141" s="42">
        <f>+' (1) Cap Res.2009-2010'!X141</f>
        <v>0</v>
      </c>
      <c r="Y141" s="42">
        <f>+' (1) Cap Res.2009-2010'!Y141</f>
        <v>0</v>
      </c>
      <c r="Z141" s="42">
        <f>+' (1) Cap Res.2009-2010'!Z141</f>
        <v>0</v>
      </c>
      <c r="AA141" s="42">
        <f>+' (1) Cap Res.2009-2010'!AA141</f>
        <v>0</v>
      </c>
      <c r="AB141" s="42">
        <f>+' (1) Cap Res.2009-2010'!AB141</f>
        <v>0</v>
      </c>
      <c r="AC141" s="42">
        <f>+' (1) Cap Res.2009-2010'!AC141</f>
        <v>0</v>
      </c>
      <c r="AD141" s="42">
        <f>+' (1) Cap Res.2009-2010'!AD141</f>
        <v>0</v>
      </c>
      <c r="AE141" s="42">
        <f>+' (1) Cap Res.2009-2010'!AE141</f>
        <v>0</v>
      </c>
      <c r="AF141" s="42">
        <f>+' (1) Cap Res.2009-2010'!AF141</f>
        <v>0</v>
      </c>
      <c r="AG141" s="42">
        <f>+' (1) Cap Res.2009-2010'!AG141</f>
        <v>0</v>
      </c>
      <c r="AH141" s="42">
        <f>+' (1) Cap Res.2009-2010'!AH141</f>
        <v>0</v>
      </c>
      <c r="AI141" s="42">
        <f>+' (1) Cap Res.2009-2010'!AI141</f>
        <v>0</v>
      </c>
      <c r="AJ141" s="42">
        <f>+' (1) Cap Res.2009-2010'!AJ141</f>
        <v>0</v>
      </c>
      <c r="AK141" s="42">
        <f>+' (1) Cap Res.2009-2010'!AK141</f>
        <v>0</v>
      </c>
      <c r="AL141" s="42">
        <f>+' (1) Cap Res.2009-2010'!AL141</f>
        <v>0</v>
      </c>
      <c r="AM141" s="42">
        <f>+' (1) Cap Res.2009-2010'!AM141</f>
        <v>0</v>
      </c>
      <c r="AN141" s="42">
        <f>+' (1) Cap Res.2009-2010'!AN141</f>
        <v>0</v>
      </c>
      <c r="AO141" s="42">
        <f>+' (1) Cap Res.2009-2010'!AO141</f>
        <v>0</v>
      </c>
      <c r="AP141" s="42">
        <f>+' (1) Cap Res.2009-2010'!AP141</f>
        <v>0</v>
      </c>
      <c r="AQ141" s="42">
        <f>+' (1) Cap Res.2009-2010'!AQ141</f>
        <v>0</v>
      </c>
      <c r="AR141" s="42">
        <f>+' (1) Cap Res.2009-2010'!AR141</f>
        <v>0</v>
      </c>
      <c r="AS141" s="42">
        <f>+' (1) Cap Res.2009-2010'!AS141</f>
        <v>0</v>
      </c>
      <c r="AT141" s="42">
        <f>+' (1) Cap Res.2009-2010'!AT141</f>
        <v>0</v>
      </c>
      <c r="AU141" s="42">
        <f>+' (1) Cap Res.2009-2010'!AU141</f>
        <v>0</v>
      </c>
      <c r="AV141" s="42"/>
      <c r="AW141" s="42"/>
      <c r="AX141" s="42"/>
      <c r="AY141" s="42"/>
      <c r="AZ141" s="42"/>
      <c r="BA141" s="42"/>
      <c r="BB141" s="42"/>
    </row>
    <row r="142" spans="1:54" ht="13.5" hidden="1">
      <c r="A142" s="39">
        <f>+' (1) Cap Res.2009-2010'!BF142</f>
        <v>37811</v>
      </c>
      <c r="B142" s="42">
        <f>+' (1) Cap Res.2009-2010'!B142</f>
        <v>0</v>
      </c>
      <c r="C142" s="42">
        <f>+' (1) Cap Res.2009-2010'!C142</f>
        <v>0</v>
      </c>
      <c r="D142" s="42">
        <f>+' (1) Cap Res.2009-2010'!D142</f>
        <v>0</v>
      </c>
      <c r="E142" s="42">
        <f>+' (1) Cap Res.2009-2010'!E142</f>
        <v>0</v>
      </c>
      <c r="F142" s="42">
        <f>+' (1) Cap Res.2009-2010'!F142</f>
        <v>0</v>
      </c>
      <c r="G142" s="42">
        <f>+' (1) Cap Res.2009-2010'!G142</f>
        <v>0</v>
      </c>
      <c r="H142" s="42">
        <f>+' (1) Cap Res.2009-2010'!H142</f>
        <v>0</v>
      </c>
      <c r="I142" s="42">
        <f>+' (1) Cap Res.2009-2010'!I142</f>
        <v>0</v>
      </c>
      <c r="J142" s="42">
        <f>+' (1) Cap Res.2009-2010'!J142</f>
        <v>0</v>
      </c>
      <c r="K142" s="42">
        <f>+' (1) Cap Res.2009-2010'!K142</f>
        <v>0</v>
      </c>
      <c r="L142" s="42">
        <f>+' (1) Cap Res.2009-2010'!L142</f>
        <v>0</v>
      </c>
      <c r="M142" s="42">
        <f>+' (1) Cap Res.2009-2010'!M142</f>
        <v>0</v>
      </c>
      <c r="N142" s="42">
        <f>+' (1) Cap Res.2009-2010'!N142</f>
        <v>0</v>
      </c>
      <c r="O142" s="42">
        <f>+' (1) Cap Res.2009-2010'!O142</f>
        <v>-230</v>
      </c>
      <c r="P142" s="42">
        <f>+' (1) Cap Res.2009-2010'!P142</f>
        <v>0</v>
      </c>
      <c r="Q142" s="42">
        <f>+' (1) Cap Res.2009-2010'!Q142</f>
        <v>0</v>
      </c>
      <c r="R142" s="42">
        <f>+' (1) Cap Res.2009-2010'!R142</f>
        <v>0</v>
      </c>
      <c r="S142" s="42">
        <f>+' (1) Cap Res.2009-2010'!S142</f>
        <v>0</v>
      </c>
      <c r="T142" s="42">
        <f>+' (1) Cap Res.2009-2010'!T142</f>
        <v>0</v>
      </c>
      <c r="U142" s="42">
        <f>+' (1) Cap Res.2009-2010'!U142</f>
        <v>0</v>
      </c>
      <c r="V142" s="42">
        <f>+' (1) Cap Res.2009-2010'!V142</f>
        <v>0</v>
      </c>
      <c r="W142" s="42">
        <f>+' (1) Cap Res.2009-2010'!W142</f>
        <v>0</v>
      </c>
      <c r="X142" s="42">
        <f>+' (1) Cap Res.2009-2010'!X142</f>
        <v>0</v>
      </c>
      <c r="Y142" s="42">
        <f>+' (1) Cap Res.2009-2010'!Y142</f>
        <v>0</v>
      </c>
      <c r="Z142" s="42">
        <f>+' (1) Cap Res.2009-2010'!Z142</f>
        <v>0</v>
      </c>
      <c r="AA142" s="42">
        <f>+' (1) Cap Res.2009-2010'!AA142</f>
        <v>0</v>
      </c>
      <c r="AB142" s="42">
        <f>+' (1) Cap Res.2009-2010'!AB142</f>
        <v>0</v>
      </c>
      <c r="AC142" s="42">
        <f>+' (1) Cap Res.2009-2010'!AC142</f>
        <v>0</v>
      </c>
      <c r="AD142" s="42">
        <f>+' (1) Cap Res.2009-2010'!AD142</f>
        <v>0</v>
      </c>
      <c r="AE142" s="42">
        <f>+' (1) Cap Res.2009-2010'!AE142</f>
        <v>0</v>
      </c>
      <c r="AF142" s="42">
        <f>+' (1) Cap Res.2009-2010'!AF142</f>
        <v>0</v>
      </c>
      <c r="AG142" s="42">
        <f>+' (1) Cap Res.2009-2010'!AG142</f>
        <v>0</v>
      </c>
      <c r="AH142" s="42">
        <f>+' (1) Cap Res.2009-2010'!AH142</f>
        <v>0</v>
      </c>
      <c r="AI142" s="42">
        <f>+' (1) Cap Res.2009-2010'!AI142</f>
        <v>0</v>
      </c>
      <c r="AJ142" s="42">
        <f>+' (1) Cap Res.2009-2010'!AJ142</f>
        <v>0</v>
      </c>
      <c r="AK142" s="42">
        <f>+' (1) Cap Res.2009-2010'!AK142</f>
        <v>0</v>
      </c>
      <c r="AL142" s="42">
        <f>+' (1) Cap Res.2009-2010'!AL142</f>
        <v>0</v>
      </c>
      <c r="AM142" s="42">
        <f>+' (1) Cap Res.2009-2010'!AM142</f>
        <v>0</v>
      </c>
      <c r="AN142" s="42">
        <f>+' (1) Cap Res.2009-2010'!AN142</f>
        <v>0</v>
      </c>
      <c r="AO142" s="42">
        <f>+' (1) Cap Res.2009-2010'!AO142</f>
        <v>0</v>
      </c>
      <c r="AP142" s="42">
        <f>+' (1) Cap Res.2009-2010'!AP142</f>
        <v>0</v>
      </c>
      <c r="AQ142" s="42">
        <f>+' (1) Cap Res.2009-2010'!AQ142</f>
        <v>0</v>
      </c>
      <c r="AR142" s="42">
        <f>+' (1) Cap Res.2009-2010'!AR142</f>
        <v>0</v>
      </c>
      <c r="AS142" s="42">
        <f>+' (1) Cap Res.2009-2010'!AS142</f>
        <v>0</v>
      </c>
      <c r="AT142" s="42">
        <f>+' (1) Cap Res.2009-2010'!AT142</f>
        <v>0</v>
      </c>
      <c r="AU142" s="42">
        <f>+' (1) Cap Res.2009-2010'!AU142</f>
        <v>0</v>
      </c>
      <c r="AV142" s="42"/>
      <c r="AW142" s="42"/>
      <c r="AX142" s="42"/>
      <c r="AY142" s="42"/>
      <c r="AZ142" s="42"/>
      <c r="BA142" s="42"/>
      <c r="BB142" s="42"/>
    </row>
    <row r="143" spans="1:54" ht="13.5" hidden="1">
      <c r="A143" s="39">
        <f>+' (1) Cap Res.2009-2010'!BF143</f>
        <v>37812</v>
      </c>
      <c r="B143" s="42">
        <f>+' (1) Cap Res.2009-2010'!B143</f>
        <v>0</v>
      </c>
      <c r="C143" s="42">
        <f>+' (1) Cap Res.2009-2010'!C143</f>
        <v>0</v>
      </c>
      <c r="D143" s="42">
        <f>+' (1) Cap Res.2009-2010'!D143</f>
        <v>0</v>
      </c>
      <c r="E143" s="42">
        <f>+' (1) Cap Res.2009-2010'!E143</f>
        <v>0</v>
      </c>
      <c r="F143" s="42">
        <f>+' (1) Cap Res.2009-2010'!F143</f>
        <v>0</v>
      </c>
      <c r="G143" s="42">
        <f>+' (1) Cap Res.2009-2010'!G143</f>
        <v>0</v>
      </c>
      <c r="H143" s="42">
        <f>+' (1) Cap Res.2009-2010'!H143</f>
        <v>0</v>
      </c>
      <c r="I143" s="42">
        <f>+' (1) Cap Res.2009-2010'!I143</f>
        <v>0</v>
      </c>
      <c r="J143" s="42">
        <f>+' (1) Cap Res.2009-2010'!J143</f>
        <v>0</v>
      </c>
      <c r="K143" s="42">
        <f>+' (1) Cap Res.2009-2010'!K143</f>
        <v>0</v>
      </c>
      <c r="L143" s="42">
        <f>+' (1) Cap Res.2009-2010'!L143</f>
        <v>0</v>
      </c>
      <c r="M143" s="42">
        <f>+' (1) Cap Res.2009-2010'!M143</f>
        <v>0</v>
      </c>
      <c r="N143" s="42">
        <f>+' (1) Cap Res.2009-2010'!N143</f>
        <v>0</v>
      </c>
      <c r="O143" s="42">
        <f>+' (1) Cap Res.2009-2010'!O143</f>
        <v>-4315.38</v>
      </c>
      <c r="P143" s="42">
        <f>+' (1) Cap Res.2009-2010'!P143</f>
        <v>0</v>
      </c>
      <c r="Q143" s="42">
        <f>+' (1) Cap Res.2009-2010'!Q143</f>
        <v>0</v>
      </c>
      <c r="R143" s="42">
        <f>+' (1) Cap Res.2009-2010'!R143</f>
        <v>0</v>
      </c>
      <c r="S143" s="42">
        <f>+' (1) Cap Res.2009-2010'!S143</f>
        <v>0</v>
      </c>
      <c r="T143" s="42">
        <f>+' (1) Cap Res.2009-2010'!T143</f>
        <v>0</v>
      </c>
      <c r="U143" s="42">
        <f>+' (1) Cap Res.2009-2010'!U143</f>
        <v>0</v>
      </c>
      <c r="V143" s="42">
        <f>+' (1) Cap Res.2009-2010'!V143</f>
        <v>0</v>
      </c>
      <c r="W143" s="42">
        <f>+' (1) Cap Res.2009-2010'!W143</f>
        <v>0</v>
      </c>
      <c r="X143" s="42">
        <f>+' (1) Cap Res.2009-2010'!X143</f>
        <v>0</v>
      </c>
      <c r="Y143" s="42">
        <f>+' (1) Cap Res.2009-2010'!Y143</f>
        <v>0</v>
      </c>
      <c r="Z143" s="42">
        <f>+' (1) Cap Res.2009-2010'!Z143</f>
        <v>0</v>
      </c>
      <c r="AA143" s="42">
        <f>+' (1) Cap Res.2009-2010'!AA143</f>
        <v>0</v>
      </c>
      <c r="AB143" s="42">
        <f>+' (1) Cap Res.2009-2010'!AB143</f>
        <v>0</v>
      </c>
      <c r="AC143" s="42">
        <f>+' (1) Cap Res.2009-2010'!AC143</f>
        <v>0</v>
      </c>
      <c r="AD143" s="42">
        <f>+' (1) Cap Res.2009-2010'!AD143</f>
        <v>0</v>
      </c>
      <c r="AE143" s="42">
        <f>+' (1) Cap Res.2009-2010'!AE143</f>
        <v>0</v>
      </c>
      <c r="AF143" s="42">
        <f>+' (1) Cap Res.2009-2010'!AF143</f>
        <v>0</v>
      </c>
      <c r="AG143" s="42">
        <f>+' (1) Cap Res.2009-2010'!AG143</f>
        <v>0</v>
      </c>
      <c r="AH143" s="42">
        <f>+' (1) Cap Res.2009-2010'!AH143</f>
        <v>0</v>
      </c>
      <c r="AI143" s="42">
        <f>+' (1) Cap Res.2009-2010'!AI143</f>
        <v>0</v>
      </c>
      <c r="AJ143" s="42">
        <f>+' (1) Cap Res.2009-2010'!AJ143</f>
        <v>0</v>
      </c>
      <c r="AK143" s="42">
        <f>+' (1) Cap Res.2009-2010'!AK143</f>
        <v>0</v>
      </c>
      <c r="AL143" s="42">
        <f>+' (1) Cap Res.2009-2010'!AL143</f>
        <v>0</v>
      </c>
      <c r="AM143" s="42">
        <f>+' (1) Cap Res.2009-2010'!AM143</f>
        <v>0</v>
      </c>
      <c r="AN143" s="42">
        <f>+' (1) Cap Res.2009-2010'!AN143</f>
        <v>0</v>
      </c>
      <c r="AO143" s="42">
        <f>+' (1) Cap Res.2009-2010'!AO143</f>
        <v>0</v>
      </c>
      <c r="AP143" s="42">
        <f>+' (1) Cap Res.2009-2010'!AP143</f>
        <v>0</v>
      </c>
      <c r="AQ143" s="42">
        <f>+' (1) Cap Res.2009-2010'!AQ143</f>
        <v>0</v>
      </c>
      <c r="AR143" s="42">
        <f>+' (1) Cap Res.2009-2010'!AR143</f>
        <v>0</v>
      </c>
      <c r="AS143" s="42">
        <f>+' (1) Cap Res.2009-2010'!AS143</f>
        <v>0</v>
      </c>
      <c r="AT143" s="42">
        <f>+' (1) Cap Res.2009-2010'!AT143</f>
        <v>0</v>
      </c>
      <c r="AU143" s="42">
        <f>+' (1) Cap Res.2009-2010'!AU143</f>
        <v>0</v>
      </c>
      <c r="AV143" s="42"/>
      <c r="AW143" s="42"/>
      <c r="AX143" s="42"/>
      <c r="AY143" s="42"/>
      <c r="AZ143" s="42"/>
      <c r="BA143" s="42"/>
      <c r="BB143" s="42"/>
    </row>
    <row r="144" spans="1:54" ht="13.5" hidden="1">
      <c r="A144" s="39">
        <f>+' (1) Cap Res.2009-2010'!BF144</f>
        <v>37812</v>
      </c>
      <c r="B144" s="42">
        <f>+' (1) Cap Res.2009-2010'!B144</f>
        <v>0</v>
      </c>
      <c r="C144" s="42">
        <f>+' (1) Cap Res.2009-2010'!C144</f>
        <v>0</v>
      </c>
      <c r="D144" s="42">
        <f>+' (1) Cap Res.2009-2010'!D144</f>
        <v>0</v>
      </c>
      <c r="E144" s="42">
        <f>+' (1) Cap Res.2009-2010'!E144</f>
        <v>0</v>
      </c>
      <c r="F144" s="42">
        <f>+' (1) Cap Res.2009-2010'!F144</f>
        <v>0</v>
      </c>
      <c r="G144" s="42">
        <f>+' (1) Cap Res.2009-2010'!G144</f>
        <v>0</v>
      </c>
      <c r="H144" s="42">
        <f>+' (1) Cap Res.2009-2010'!H144</f>
        <v>0</v>
      </c>
      <c r="I144" s="42">
        <f>+' (1) Cap Res.2009-2010'!I144</f>
        <v>0</v>
      </c>
      <c r="J144" s="42">
        <f>+' (1) Cap Res.2009-2010'!J144</f>
        <v>0</v>
      </c>
      <c r="K144" s="42">
        <f>+' (1) Cap Res.2009-2010'!K144</f>
        <v>0</v>
      </c>
      <c r="L144" s="42">
        <f>+' (1) Cap Res.2009-2010'!L144</f>
        <v>0</v>
      </c>
      <c r="M144" s="42">
        <f>+' (1) Cap Res.2009-2010'!M144</f>
        <v>0</v>
      </c>
      <c r="N144" s="42">
        <f>+' (1) Cap Res.2009-2010'!N144</f>
        <v>0</v>
      </c>
      <c r="O144" s="42">
        <f>+' (1) Cap Res.2009-2010'!O144</f>
        <v>0</v>
      </c>
      <c r="P144" s="42">
        <f>+' (1) Cap Res.2009-2010'!P144</f>
        <v>-2066.4</v>
      </c>
      <c r="Q144" s="42">
        <f>+' (1) Cap Res.2009-2010'!Q144</f>
        <v>0</v>
      </c>
      <c r="R144" s="42">
        <f>+' (1) Cap Res.2009-2010'!R144</f>
        <v>0</v>
      </c>
      <c r="S144" s="42">
        <f>+' (1) Cap Res.2009-2010'!S144</f>
        <v>0</v>
      </c>
      <c r="T144" s="42">
        <f>+' (1) Cap Res.2009-2010'!T144</f>
        <v>0</v>
      </c>
      <c r="U144" s="42">
        <f>+' (1) Cap Res.2009-2010'!U144</f>
        <v>0</v>
      </c>
      <c r="V144" s="42">
        <f>+' (1) Cap Res.2009-2010'!V144</f>
        <v>0</v>
      </c>
      <c r="W144" s="42">
        <f>+' (1) Cap Res.2009-2010'!W144</f>
        <v>0</v>
      </c>
      <c r="X144" s="42">
        <f>+' (1) Cap Res.2009-2010'!X144</f>
        <v>0</v>
      </c>
      <c r="Y144" s="42">
        <f>+' (1) Cap Res.2009-2010'!Y144</f>
        <v>0</v>
      </c>
      <c r="Z144" s="42">
        <f>+' (1) Cap Res.2009-2010'!Z144</f>
        <v>0</v>
      </c>
      <c r="AA144" s="42">
        <f>+' (1) Cap Res.2009-2010'!AA144</f>
        <v>0</v>
      </c>
      <c r="AB144" s="42">
        <f>+' (1) Cap Res.2009-2010'!AB144</f>
        <v>0</v>
      </c>
      <c r="AC144" s="42">
        <f>+' (1) Cap Res.2009-2010'!AC144</f>
        <v>0</v>
      </c>
      <c r="AD144" s="42">
        <f>+' (1) Cap Res.2009-2010'!AD144</f>
        <v>0</v>
      </c>
      <c r="AE144" s="42">
        <f>+' (1) Cap Res.2009-2010'!AE144</f>
        <v>0</v>
      </c>
      <c r="AF144" s="42">
        <f>+' (1) Cap Res.2009-2010'!AF144</f>
        <v>0</v>
      </c>
      <c r="AG144" s="42">
        <f>+' (1) Cap Res.2009-2010'!AG144</f>
        <v>0</v>
      </c>
      <c r="AH144" s="42">
        <f>+' (1) Cap Res.2009-2010'!AH144</f>
        <v>0</v>
      </c>
      <c r="AI144" s="42">
        <f>+' (1) Cap Res.2009-2010'!AI144</f>
        <v>0</v>
      </c>
      <c r="AJ144" s="42">
        <f>+' (1) Cap Res.2009-2010'!AJ144</f>
        <v>0</v>
      </c>
      <c r="AK144" s="42">
        <f>+' (1) Cap Res.2009-2010'!AK144</f>
        <v>0</v>
      </c>
      <c r="AL144" s="42">
        <f>+' (1) Cap Res.2009-2010'!AL144</f>
        <v>0</v>
      </c>
      <c r="AM144" s="42">
        <f>+' (1) Cap Res.2009-2010'!AM144</f>
        <v>0</v>
      </c>
      <c r="AN144" s="42">
        <f>+' (1) Cap Res.2009-2010'!AN144</f>
        <v>0</v>
      </c>
      <c r="AO144" s="42">
        <f>+' (1) Cap Res.2009-2010'!AO144</f>
        <v>0</v>
      </c>
      <c r="AP144" s="42">
        <f>+' (1) Cap Res.2009-2010'!AP144</f>
        <v>0</v>
      </c>
      <c r="AQ144" s="42">
        <f>+' (1) Cap Res.2009-2010'!AQ144</f>
        <v>0</v>
      </c>
      <c r="AR144" s="42">
        <f>+' (1) Cap Res.2009-2010'!AR144</f>
        <v>0</v>
      </c>
      <c r="AS144" s="42">
        <f>+' (1) Cap Res.2009-2010'!AS144</f>
        <v>0</v>
      </c>
      <c r="AT144" s="42">
        <f>+' (1) Cap Res.2009-2010'!AT144</f>
        <v>0</v>
      </c>
      <c r="AU144" s="42">
        <f>+' (1) Cap Res.2009-2010'!AU144</f>
        <v>0</v>
      </c>
      <c r="AV144" s="42"/>
      <c r="AW144" s="42"/>
      <c r="AX144" s="42"/>
      <c r="AY144" s="42"/>
      <c r="AZ144" s="42"/>
      <c r="BA144" s="42"/>
      <c r="BB144" s="42"/>
    </row>
    <row r="145" spans="1:54" ht="13.5" hidden="1">
      <c r="A145" s="39">
        <f>+' (1) Cap Res.2009-2010'!BF145</f>
        <v>37812</v>
      </c>
      <c r="B145" s="42">
        <f>+' (1) Cap Res.2009-2010'!B145</f>
        <v>0</v>
      </c>
      <c r="C145" s="42">
        <f>+' (1) Cap Res.2009-2010'!C145</f>
        <v>0</v>
      </c>
      <c r="D145" s="42">
        <f>+' (1) Cap Res.2009-2010'!D145</f>
        <v>0</v>
      </c>
      <c r="E145" s="42">
        <f>+' (1) Cap Res.2009-2010'!E145</f>
        <v>0</v>
      </c>
      <c r="F145" s="42">
        <f>+' (1) Cap Res.2009-2010'!F145</f>
        <v>0</v>
      </c>
      <c r="G145" s="42">
        <f>+' (1) Cap Res.2009-2010'!G145</f>
        <v>0</v>
      </c>
      <c r="H145" s="42">
        <f>+' (1) Cap Res.2009-2010'!H145</f>
        <v>0</v>
      </c>
      <c r="I145" s="42">
        <f>+' (1) Cap Res.2009-2010'!I145</f>
        <v>0</v>
      </c>
      <c r="J145" s="42">
        <f>+' (1) Cap Res.2009-2010'!J145</f>
        <v>0</v>
      </c>
      <c r="K145" s="42">
        <f>+' (1) Cap Res.2009-2010'!K145</f>
        <v>0</v>
      </c>
      <c r="L145" s="42">
        <f>+' (1) Cap Res.2009-2010'!L145</f>
        <v>0</v>
      </c>
      <c r="M145" s="42">
        <f>+' (1) Cap Res.2009-2010'!M145</f>
        <v>-633.6</v>
      </c>
      <c r="N145" s="42">
        <f>+' (1) Cap Res.2009-2010'!N145</f>
        <v>0</v>
      </c>
      <c r="O145" s="42">
        <f>+' (1) Cap Res.2009-2010'!O145</f>
        <v>0</v>
      </c>
      <c r="P145" s="42">
        <f>+' (1) Cap Res.2009-2010'!P145</f>
        <v>0</v>
      </c>
      <c r="Q145" s="42">
        <f>+' (1) Cap Res.2009-2010'!Q145</f>
        <v>0</v>
      </c>
      <c r="R145" s="42">
        <f>+' (1) Cap Res.2009-2010'!R145</f>
        <v>0</v>
      </c>
      <c r="S145" s="42">
        <f>+' (1) Cap Res.2009-2010'!S145</f>
        <v>0</v>
      </c>
      <c r="T145" s="42">
        <f>+' (1) Cap Res.2009-2010'!T145</f>
        <v>0</v>
      </c>
      <c r="U145" s="42">
        <f>+' (1) Cap Res.2009-2010'!U145</f>
        <v>0</v>
      </c>
      <c r="V145" s="42">
        <f>+' (1) Cap Res.2009-2010'!V145</f>
        <v>0</v>
      </c>
      <c r="W145" s="42">
        <f>+' (1) Cap Res.2009-2010'!W145</f>
        <v>0</v>
      </c>
      <c r="X145" s="42">
        <f>+' (1) Cap Res.2009-2010'!X145</f>
        <v>0</v>
      </c>
      <c r="Y145" s="42">
        <f>+' (1) Cap Res.2009-2010'!Y145</f>
        <v>0</v>
      </c>
      <c r="Z145" s="42">
        <f>+' (1) Cap Res.2009-2010'!Z145</f>
        <v>0</v>
      </c>
      <c r="AA145" s="42">
        <f>+' (1) Cap Res.2009-2010'!AA145</f>
        <v>0</v>
      </c>
      <c r="AB145" s="42">
        <f>+' (1) Cap Res.2009-2010'!AB145</f>
        <v>0</v>
      </c>
      <c r="AC145" s="42">
        <f>+' (1) Cap Res.2009-2010'!AC145</f>
        <v>0</v>
      </c>
      <c r="AD145" s="42">
        <f>+' (1) Cap Res.2009-2010'!AD145</f>
        <v>0</v>
      </c>
      <c r="AE145" s="42">
        <f>+' (1) Cap Res.2009-2010'!AE145</f>
        <v>0</v>
      </c>
      <c r="AF145" s="42">
        <f>+' (1) Cap Res.2009-2010'!AF145</f>
        <v>0</v>
      </c>
      <c r="AG145" s="42">
        <f>+' (1) Cap Res.2009-2010'!AG145</f>
        <v>0</v>
      </c>
      <c r="AH145" s="42">
        <f>+' (1) Cap Res.2009-2010'!AH145</f>
        <v>0</v>
      </c>
      <c r="AI145" s="42">
        <f>+' (1) Cap Res.2009-2010'!AI145</f>
        <v>0</v>
      </c>
      <c r="AJ145" s="42">
        <f>+' (1) Cap Res.2009-2010'!AJ145</f>
        <v>0</v>
      </c>
      <c r="AK145" s="42">
        <f>+' (1) Cap Res.2009-2010'!AK145</f>
        <v>0</v>
      </c>
      <c r="AL145" s="42">
        <f>+' (1) Cap Res.2009-2010'!AL145</f>
        <v>0</v>
      </c>
      <c r="AM145" s="42">
        <f>+' (1) Cap Res.2009-2010'!AM145</f>
        <v>0</v>
      </c>
      <c r="AN145" s="42">
        <f>+' (1) Cap Res.2009-2010'!AN145</f>
        <v>0</v>
      </c>
      <c r="AO145" s="42">
        <f>+' (1) Cap Res.2009-2010'!AO145</f>
        <v>0</v>
      </c>
      <c r="AP145" s="42">
        <f>+' (1) Cap Res.2009-2010'!AP145</f>
        <v>0</v>
      </c>
      <c r="AQ145" s="42">
        <f>+' (1) Cap Res.2009-2010'!AQ145</f>
        <v>0</v>
      </c>
      <c r="AR145" s="42">
        <f>+' (1) Cap Res.2009-2010'!AR145</f>
        <v>0</v>
      </c>
      <c r="AS145" s="42">
        <f>+' (1) Cap Res.2009-2010'!AS145</f>
        <v>0</v>
      </c>
      <c r="AT145" s="42">
        <f>+' (1) Cap Res.2009-2010'!AT145</f>
        <v>0</v>
      </c>
      <c r="AU145" s="42">
        <f>+' (1) Cap Res.2009-2010'!AU145</f>
        <v>0</v>
      </c>
      <c r="AV145" s="42"/>
      <c r="AW145" s="42"/>
      <c r="AX145" s="42"/>
      <c r="AY145" s="42"/>
      <c r="AZ145" s="42"/>
      <c r="BA145" s="42"/>
      <c r="BB145" s="42"/>
    </row>
    <row r="146" spans="1:54" ht="13.5" hidden="1">
      <c r="A146" s="39">
        <f>+' (1) Cap Res.2009-2010'!BF146</f>
        <v>37812</v>
      </c>
      <c r="B146" s="42">
        <f>+' (1) Cap Res.2009-2010'!B146</f>
        <v>0</v>
      </c>
      <c r="C146" s="42">
        <f>+' (1) Cap Res.2009-2010'!C146</f>
        <v>0</v>
      </c>
      <c r="D146" s="42">
        <f>+' (1) Cap Res.2009-2010'!D146</f>
        <v>0</v>
      </c>
      <c r="E146" s="42">
        <f>+' (1) Cap Res.2009-2010'!E146</f>
        <v>0</v>
      </c>
      <c r="F146" s="42">
        <f>+' (1) Cap Res.2009-2010'!F146</f>
        <v>0</v>
      </c>
      <c r="G146" s="42">
        <f>+' (1) Cap Res.2009-2010'!G146</f>
        <v>0</v>
      </c>
      <c r="H146" s="42">
        <f>+' (1) Cap Res.2009-2010'!H146</f>
        <v>0</v>
      </c>
      <c r="I146" s="42">
        <f>+' (1) Cap Res.2009-2010'!I146</f>
        <v>0</v>
      </c>
      <c r="J146" s="42">
        <f>+' (1) Cap Res.2009-2010'!J146</f>
        <v>0</v>
      </c>
      <c r="K146" s="42">
        <f>+' (1) Cap Res.2009-2010'!K146</f>
        <v>0</v>
      </c>
      <c r="L146" s="42">
        <f>+' (1) Cap Res.2009-2010'!L146</f>
        <v>0</v>
      </c>
      <c r="M146" s="42">
        <f>+' (1) Cap Res.2009-2010'!M146</f>
        <v>0</v>
      </c>
      <c r="N146" s="42">
        <f>+' (1) Cap Res.2009-2010'!N146</f>
        <v>0</v>
      </c>
      <c r="O146" s="42">
        <f>+' (1) Cap Res.2009-2010'!O146</f>
        <v>0</v>
      </c>
      <c r="P146" s="42">
        <f>+' (1) Cap Res.2009-2010'!P146</f>
        <v>0</v>
      </c>
      <c r="Q146" s="42">
        <f>+' (1) Cap Res.2009-2010'!Q146</f>
        <v>0</v>
      </c>
      <c r="R146" s="42">
        <f>+' (1) Cap Res.2009-2010'!R146</f>
        <v>-1845.15</v>
      </c>
      <c r="S146" s="42">
        <f>+' (1) Cap Res.2009-2010'!S146</f>
        <v>0</v>
      </c>
      <c r="T146" s="42">
        <f>+' (1) Cap Res.2009-2010'!T146</f>
        <v>0</v>
      </c>
      <c r="U146" s="42">
        <f>+' (1) Cap Res.2009-2010'!U146</f>
        <v>0</v>
      </c>
      <c r="V146" s="42">
        <f>+' (1) Cap Res.2009-2010'!V146</f>
        <v>0</v>
      </c>
      <c r="W146" s="42">
        <f>+' (1) Cap Res.2009-2010'!W146</f>
        <v>0</v>
      </c>
      <c r="X146" s="42">
        <f>+' (1) Cap Res.2009-2010'!X146</f>
        <v>0</v>
      </c>
      <c r="Y146" s="42">
        <f>+' (1) Cap Res.2009-2010'!Y146</f>
        <v>0</v>
      </c>
      <c r="Z146" s="42">
        <f>+' (1) Cap Res.2009-2010'!Z146</f>
        <v>0</v>
      </c>
      <c r="AA146" s="42">
        <f>+' (1) Cap Res.2009-2010'!AA146</f>
        <v>0</v>
      </c>
      <c r="AB146" s="42">
        <f>+' (1) Cap Res.2009-2010'!AB146</f>
        <v>0</v>
      </c>
      <c r="AC146" s="42">
        <f>+' (1) Cap Res.2009-2010'!AC146</f>
        <v>0</v>
      </c>
      <c r="AD146" s="42">
        <f>+' (1) Cap Res.2009-2010'!AD146</f>
        <v>0</v>
      </c>
      <c r="AE146" s="42">
        <f>+' (1) Cap Res.2009-2010'!AE146</f>
        <v>0</v>
      </c>
      <c r="AF146" s="42">
        <f>+' (1) Cap Res.2009-2010'!AF146</f>
        <v>0</v>
      </c>
      <c r="AG146" s="42">
        <f>+' (1) Cap Res.2009-2010'!AG146</f>
        <v>0</v>
      </c>
      <c r="AH146" s="42">
        <f>+' (1) Cap Res.2009-2010'!AH146</f>
        <v>0</v>
      </c>
      <c r="AI146" s="42">
        <f>+' (1) Cap Res.2009-2010'!AI146</f>
        <v>0</v>
      </c>
      <c r="AJ146" s="42">
        <f>+' (1) Cap Res.2009-2010'!AJ146</f>
        <v>0</v>
      </c>
      <c r="AK146" s="42">
        <f>+' (1) Cap Res.2009-2010'!AK146</f>
        <v>0</v>
      </c>
      <c r="AL146" s="42">
        <f>+' (1) Cap Res.2009-2010'!AL146</f>
        <v>0</v>
      </c>
      <c r="AM146" s="42">
        <f>+' (1) Cap Res.2009-2010'!AM146</f>
        <v>0</v>
      </c>
      <c r="AN146" s="42">
        <f>+' (1) Cap Res.2009-2010'!AN146</f>
        <v>0</v>
      </c>
      <c r="AO146" s="42">
        <f>+' (1) Cap Res.2009-2010'!AO146</f>
        <v>0</v>
      </c>
      <c r="AP146" s="42">
        <f>+' (1) Cap Res.2009-2010'!AP146</f>
        <v>0</v>
      </c>
      <c r="AQ146" s="42">
        <f>+' (1) Cap Res.2009-2010'!AQ146</f>
        <v>0</v>
      </c>
      <c r="AR146" s="42">
        <f>+' (1) Cap Res.2009-2010'!AR146</f>
        <v>0</v>
      </c>
      <c r="AS146" s="42">
        <f>+' (1) Cap Res.2009-2010'!AS146</f>
        <v>0</v>
      </c>
      <c r="AT146" s="42">
        <f>+' (1) Cap Res.2009-2010'!AT146</f>
        <v>0</v>
      </c>
      <c r="AU146" s="42">
        <f>+' (1) Cap Res.2009-2010'!AU146</f>
        <v>0</v>
      </c>
      <c r="AV146" s="42"/>
      <c r="AW146" s="42"/>
      <c r="AX146" s="42"/>
      <c r="AY146" s="42"/>
      <c r="AZ146" s="42"/>
      <c r="BA146" s="42"/>
      <c r="BB146" s="42"/>
    </row>
    <row r="147" spans="1:54" ht="13.5" hidden="1">
      <c r="A147" s="39">
        <f>+' (1) Cap Res.2009-2010'!BF147</f>
        <v>37814</v>
      </c>
      <c r="B147" s="42">
        <f>+' (1) Cap Res.2009-2010'!B147</f>
        <v>0</v>
      </c>
      <c r="C147" s="42">
        <f>+' (1) Cap Res.2009-2010'!C147</f>
        <v>0</v>
      </c>
      <c r="D147" s="42">
        <f>+' (1) Cap Res.2009-2010'!D147</f>
        <v>0</v>
      </c>
      <c r="E147" s="42">
        <f>+' (1) Cap Res.2009-2010'!E147</f>
        <v>0</v>
      </c>
      <c r="F147" s="42">
        <f>+' (1) Cap Res.2009-2010'!F147</f>
        <v>0</v>
      </c>
      <c r="G147" s="42">
        <f>+' (1) Cap Res.2009-2010'!G147</f>
        <v>0</v>
      </c>
      <c r="H147" s="42">
        <f>+' (1) Cap Res.2009-2010'!H147</f>
        <v>0</v>
      </c>
      <c r="I147" s="42">
        <f>+' (1) Cap Res.2009-2010'!I147</f>
        <v>0</v>
      </c>
      <c r="J147" s="42">
        <f>+' (1) Cap Res.2009-2010'!J147</f>
        <v>0</v>
      </c>
      <c r="K147" s="42">
        <f>+' (1) Cap Res.2009-2010'!K147</f>
        <v>0</v>
      </c>
      <c r="L147" s="42">
        <f>+' (1) Cap Res.2009-2010'!L147</f>
        <v>0</v>
      </c>
      <c r="M147" s="42">
        <f>+' (1) Cap Res.2009-2010'!M147</f>
        <v>0</v>
      </c>
      <c r="N147" s="42">
        <f>+' (1) Cap Res.2009-2010'!N147</f>
        <v>0</v>
      </c>
      <c r="O147" s="42">
        <f>+' (1) Cap Res.2009-2010'!O147</f>
        <v>0</v>
      </c>
      <c r="P147" s="42">
        <f>+' (1) Cap Res.2009-2010'!P147</f>
        <v>0</v>
      </c>
      <c r="Q147" s="42">
        <f>+' (1) Cap Res.2009-2010'!Q147</f>
        <v>0</v>
      </c>
      <c r="R147" s="42">
        <f>+' (1) Cap Res.2009-2010'!R147</f>
        <v>0</v>
      </c>
      <c r="S147" s="42">
        <f>+' (1) Cap Res.2009-2010'!S147</f>
        <v>0</v>
      </c>
      <c r="T147" s="42">
        <f>+' (1) Cap Res.2009-2010'!T147</f>
        <v>0</v>
      </c>
      <c r="U147" s="42">
        <f>+' (1) Cap Res.2009-2010'!U147</f>
        <v>0</v>
      </c>
      <c r="V147" s="42">
        <f>+' (1) Cap Res.2009-2010'!V147</f>
        <v>0</v>
      </c>
      <c r="W147" s="42">
        <f>+' (1) Cap Res.2009-2010'!W147</f>
        <v>0</v>
      </c>
      <c r="X147" s="42">
        <f>+' (1) Cap Res.2009-2010'!X147</f>
        <v>0</v>
      </c>
      <c r="Y147" s="42">
        <f>+' (1) Cap Res.2009-2010'!Y147</f>
        <v>0</v>
      </c>
      <c r="Z147" s="42">
        <f>+' (1) Cap Res.2009-2010'!Z147</f>
        <v>0</v>
      </c>
      <c r="AA147" s="42">
        <f>+' (1) Cap Res.2009-2010'!AA147</f>
        <v>0</v>
      </c>
      <c r="AB147" s="42">
        <f>+' (1) Cap Res.2009-2010'!AB147</f>
        <v>0</v>
      </c>
      <c r="AC147" s="42">
        <f>+' (1) Cap Res.2009-2010'!AC147</f>
        <v>0</v>
      </c>
      <c r="AD147" s="42">
        <f>+' (1) Cap Res.2009-2010'!AD147</f>
        <v>0</v>
      </c>
      <c r="AE147" s="42">
        <f>+' (1) Cap Res.2009-2010'!AE147</f>
        <v>0</v>
      </c>
      <c r="AF147" s="42">
        <f>+' (1) Cap Res.2009-2010'!AF147</f>
        <v>0</v>
      </c>
      <c r="AG147" s="42">
        <f>+' (1) Cap Res.2009-2010'!AG147</f>
        <v>0</v>
      </c>
      <c r="AH147" s="42">
        <f>+' (1) Cap Res.2009-2010'!AH147</f>
        <v>0</v>
      </c>
      <c r="AI147" s="42">
        <f>+' (1) Cap Res.2009-2010'!AI147</f>
        <v>0</v>
      </c>
      <c r="AJ147" s="42">
        <f>+' (1) Cap Res.2009-2010'!AJ147</f>
        <v>0</v>
      </c>
      <c r="AK147" s="42">
        <f>+' (1) Cap Res.2009-2010'!AK147</f>
        <v>0</v>
      </c>
      <c r="AL147" s="42">
        <f>+' (1) Cap Res.2009-2010'!AL147</f>
        <v>0</v>
      </c>
      <c r="AM147" s="42">
        <f>+' (1) Cap Res.2009-2010'!AM147</f>
        <v>0</v>
      </c>
      <c r="AN147" s="42">
        <f>+' (1) Cap Res.2009-2010'!AN147</f>
        <v>0</v>
      </c>
      <c r="AO147" s="42">
        <f>+' (1) Cap Res.2009-2010'!AO147</f>
        <v>0</v>
      </c>
      <c r="AP147" s="42">
        <f>+' (1) Cap Res.2009-2010'!AP147</f>
        <v>0</v>
      </c>
      <c r="AQ147" s="42">
        <f>+' (1) Cap Res.2009-2010'!AQ147</f>
        <v>0</v>
      </c>
      <c r="AR147" s="42">
        <f>+' (1) Cap Res.2009-2010'!AR147</f>
        <v>0</v>
      </c>
      <c r="AS147" s="42">
        <f>+' (1) Cap Res.2009-2010'!AS147</f>
        <v>0</v>
      </c>
      <c r="AT147" s="42">
        <f>+' (1) Cap Res.2009-2010'!AT147</f>
        <v>0</v>
      </c>
      <c r="AU147" s="42">
        <f>+' (1) Cap Res.2009-2010'!AU147</f>
        <v>0</v>
      </c>
      <c r="AV147" s="42"/>
      <c r="AW147" s="42"/>
      <c r="AX147" s="42"/>
      <c r="AY147" s="42"/>
      <c r="AZ147" s="42"/>
      <c r="BA147" s="42"/>
      <c r="BB147" s="42"/>
    </row>
    <row r="148" spans="1:54" ht="13.5" hidden="1">
      <c r="A148" s="39">
        <f>+' (1) Cap Res.2009-2010'!BF148</f>
        <v>37818</v>
      </c>
      <c r="B148" s="42">
        <f>+' (1) Cap Res.2009-2010'!B148</f>
        <v>0</v>
      </c>
      <c r="C148" s="42">
        <f>+' (1) Cap Res.2009-2010'!C148</f>
        <v>0</v>
      </c>
      <c r="D148" s="42">
        <f>+' (1) Cap Res.2009-2010'!D148</f>
        <v>0</v>
      </c>
      <c r="E148" s="42">
        <f>+' (1) Cap Res.2009-2010'!E148</f>
        <v>0</v>
      </c>
      <c r="F148" s="42">
        <f>+' (1) Cap Res.2009-2010'!F148</f>
        <v>0</v>
      </c>
      <c r="G148" s="42">
        <f>+' (1) Cap Res.2009-2010'!G148</f>
        <v>0</v>
      </c>
      <c r="H148" s="42">
        <f>+' (1) Cap Res.2009-2010'!H148</f>
        <v>0</v>
      </c>
      <c r="I148" s="42">
        <f>+' (1) Cap Res.2009-2010'!I148</f>
        <v>0</v>
      </c>
      <c r="J148" s="42">
        <f>+' (1) Cap Res.2009-2010'!J148</f>
        <v>0</v>
      </c>
      <c r="K148" s="42">
        <f>+' (1) Cap Res.2009-2010'!K148</f>
        <v>0</v>
      </c>
      <c r="L148" s="42">
        <f>+' (1) Cap Res.2009-2010'!L148</f>
        <v>0</v>
      </c>
      <c r="M148" s="42">
        <f>+' (1) Cap Res.2009-2010'!M148</f>
        <v>0</v>
      </c>
      <c r="N148" s="42">
        <f>+' (1) Cap Res.2009-2010'!N148</f>
        <v>0</v>
      </c>
      <c r="O148" s="42">
        <f>+' (1) Cap Res.2009-2010'!O148</f>
        <v>-51353.05</v>
      </c>
      <c r="P148" s="42">
        <f>+' (1) Cap Res.2009-2010'!P148</f>
        <v>0</v>
      </c>
      <c r="Q148" s="42">
        <f>+' (1) Cap Res.2009-2010'!Q148</f>
        <v>0</v>
      </c>
      <c r="R148" s="42">
        <f>+' (1) Cap Res.2009-2010'!R148</f>
        <v>0</v>
      </c>
      <c r="S148" s="42">
        <f>+' (1) Cap Res.2009-2010'!S148</f>
        <v>0</v>
      </c>
      <c r="T148" s="42">
        <f>+' (1) Cap Res.2009-2010'!T148</f>
        <v>0</v>
      </c>
      <c r="U148" s="42">
        <f>+' (1) Cap Res.2009-2010'!U148</f>
        <v>0</v>
      </c>
      <c r="V148" s="42">
        <f>+' (1) Cap Res.2009-2010'!V148</f>
        <v>0</v>
      </c>
      <c r="W148" s="42">
        <f>+' (1) Cap Res.2009-2010'!W148</f>
        <v>0</v>
      </c>
      <c r="X148" s="42">
        <f>+' (1) Cap Res.2009-2010'!X148</f>
        <v>0</v>
      </c>
      <c r="Y148" s="42">
        <f>+' (1) Cap Res.2009-2010'!Y148</f>
        <v>0</v>
      </c>
      <c r="Z148" s="42">
        <f>+' (1) Cap Res.2009-2010'!Z148</f>
        <v>0</v>
      </c>
      <c r="AA148" s="42">
        <f>+' (1) Cap Res.2009-2010'!AA148</f>
        <v>0</v>
      </c>
      <c r="AB148" s="42">
        <f>+' (1) Cap Res.2009-2010'!AB148</f>
        <v>0</v>
      </c>
      <c r="AC148" s="42">
        <f>+' (1) Cap Res.2009-2010'!AC148</f>
        <v>0</v>
      </c>
      <c r="AD148" s="42">
        <f>+' (1) Cap Res.2009-2010'!AD148</f>
        <v>0</v>
      </c>
      <c r="AE148" s="42">
        <f>+' (1) Cap Res.2009-2010'!AE148</f>
        <v>0</v>
      </c>
      <c r="AF148" s="42">
        <f>+' (1) Cap Res.2009-2010'!AF148</f>
        <v>0</v>
      </c>
      <c r="AG148" s="42">
        <f>+' (1) Cap Res.2009-2010'!AG148</f>
        <v>0</v>
      </c>
      <c r="AH148" s="42">
        <f>+' (1) Cap Res.2009-2010'!AH148</f>
        <v>0</v>
      </c>
      <c r="AI148" s="42">
        <f>+' (1) Cap Res.2009-2010'!AI148</f>
        <v>0</v>
      </c>
      <c r="AJ148" s="42">
        <f>+' (1) Cap Res.2009-2010'!AJ148</f>
        <v>0</v>
      </c>
      <c r="AK148" s="42">
        <f>+' (1) Cap Res.2009-2010'!AK148</f>
        <v>0</v>
      </c>
      <c r="AL148" s="42">
        <f>+' (1) Cap Res.2009-2010'!AL148</f>
        <v>0</v>
      </c>
      <c r="AM148" s="42">
        <f>+' (1) Cap Res.2009-2010'!AM148</f>
        <v>0</v>
      </c>
      <c r="AN148" s="42">
        <f>+' (1) Cap Res.2009-2010'!AN148</f>
        <v>0</v>
      </c>
      <c r="AO148" s="42">
        <f>+' (1) Cap Res.2009-2010'!AO148</f>
        <v>0</v>
      </c>
      <c r="AP148" s="42">
        <f>+' (1) Cap Res.2009-2010'!AP148</f>
        <v>0</v>
      </c>
      <c r="AQ148" s="42">
        <f>+' (1) Cap Res.2009-2010'!AQ148</f>
        <v>0</v>
      </c>
      <c r="AR148" s="42">
        <f>+' (1) Cap Res.2009-2010'!AR148</f>
        <v>0</v>
      </c>
      <c r="AS148" s="42">
        <f>+' (1) Cap Res.2009-2010'!AS148</f>
        <v>0</v>
      </c>
      <c r="AT148" s="42">
        <f>+' (1) Cap Res.2009-2010'!AT148</f>
        <v>0</v>
      </c>
      <c r="AU148" s="42">
        <f>+' (1) Cap Res.2009-2010'!AU148</f>
        <v>0</v>
      </c>
      <c r="AV148" s="42"/>
      <c r="AW148" s="42"/>
      <c r="AX148" s="42"/>
      <c r="AY148" s="42"/>
      <c r="AZ148" s="42"/>
      <c r="BA148" s="42"/>
      <c r="BB148" s="42"/>
    </row>
    <row r="149" spans="1:54" ht="13.5" hidden="1">
      <c r="A149" s="39">
        <f>+' (1) Cap Res.2009-2010'!BF149</f>
        <v>37832</v>
      </c>
      <c r="B149" s="42">
        <f>+' (1) Cap Res.2009-2010'!B149</f>
        <v>0</v>
      </c>
      <c r="C149" s="42">
        <f>+' (1) Cap Res.2009-2010'!C149</f>
        <v>0</v>
      </c>
      <c r="D149" s="42">
        <f>+' (1) Cap Res.2009-2010'!D149</f>
        <v>0</v>
      </c>
      <c r="E149" s="42">
        <f>+' (1) Cap Res.2009-2010'!E149</f>
        <v>0</v>
      </c>
      <c r="F149" s="42">
        <f>+' (1) Cap Res.2009-2010'!F149</f>
        <v>0</v>
      </c>
      <c r="G149" s="42">
        <f>+' (1) Cap Res.2009-2010'!G149</f>
        <v>0</v>
      </c>
      <c r="H149" s="42">
        <f>+' (1) Cap Res.2009-2010'!H149</f>
        <v>0</v>
      </c>
      <c r="I149" s="42">
        <f>+' (1) Cap Res.2009-2010'!I149</f>
        <v>0</v>
      </c>
      <c r="J149" s="42">
        <f>+' (1) Cap Res.2009-2010'!J149</f>
        <v>0</v>
      </c>
      <c r="K149" s="42">
        <f>+' (1) Cap Res.2009-2010'!K149</f>
        <v>0</v>
      </c>
      <c r="L149" s="42">
        <f>+' (1) Cap Res.2009-2010'!L149</f>
        <v>0</v>
      </c>
      <c r="M149" s="42">
        <f>+' (1) Cap Res.2009-2010'!M149</f>
        <v>0</v>
      </c>
      <c r="N149" s="42">
        <f>+' (1) Cap Res.2009-2010'!N149</f>
        <v>0</v>
      </c>
      <c r="O149" s="42">
        <f>+' (1) Cap Res.2009-2010'!O149</f>
        <v>0</v>
      </c>
      <c r="P149" s="42">
        <f>+' (1) Cap Res.2009-2010'!P149</f>
        <v>0</v>
      </c>
      <c r="Q149" s="42">
        <f>+' (1) Cap Res.2009-2010'!Q149</f>
        <v>0</v>
      </c>
      <c r="R149" s="42">
        <f>+' (1) Cap Res.2009-2010'!R149</f>
        <v>0</v>
      </c>
      <c r="S149" s="42">
        <f>+' (1) Cap Res.2009-2010'!S149</f>
        <v>0</v>
      </c>
      <c r="T149" s="42">
        <f>+' (1) Cap Res.2009-2010'!T149</f>
        <v>0</v>
      </c>
      <c r="U149" s="42">
        <f>+' (1) Cap Res.2009-2010'!U149</f>
        <v>0</v>
      </c>
      <c r="V149" s="42">
        <f>+' (1) Cap Res.2009-2010'!V149</f>
        <v>0</v>
      </c>
      <c r="W149" s="42">
        <f>+' (1) Cap Res.2009-2010'!W149</f>
        <v>0</v>
      </c>
      <c r="X149" s="42">
        <f>+' (1) Cap Res.2009-2010'!X149</f>
        <v>0</v>
      </c>
      <c r="Y149" s="42">
        <f>+' (1) Cap Res.2009-2010'!Y149</f>
        <v>0</v>
      </c>
      <c r="Z149" s="42">
        <f>+' (1) Cap Res.2009-2010'!Z149</f>
        <v>0</v>
      </c>
      <c r="AA149" s="42">
        <f>+' (1) Cap Res.2009-2010'!AA149</f>
        <v>0</v>
      </c>
      <c r="AB149" s="42">
        <f>+' (1) Cap Res.2009-2010'!AB149</f>
        <v>0</v>
      </c>
      <c r="AC149" s="42">
        <f>+' (1) Cap Res.2009-2010'!AC149</f>
        <v>0</v>
      </c>
      <c r="AD149" s="42">
        <f>+' (1) Cap Res.2009-2010'!AD149</f>
        <v>0</v>
      </c>
      <c r="AE149" s="42">
        <f>+' (1) Cap Res.2009-2010'!AE149</f>
        <v>0</v>
      </c>
      <c r="AF149" s="42">
        <f>+' (1) Cap Res.2009-2010'!AF149</f>
        <v>0</v>
      </c>
      <c r="AG149" s="42">
        <f>+' (1) Cap Res.2009-2010'!AG149</f>
        <v>0</v>
      </c>
      <c r="AH149" s="42">
        <f>+' (1) Cap Res.2009-2010'!AH149</f>
        <v>0</v>
      </c>
      <c r="AI149" s="42">
        <f>+' (1) Cap Res.2009-2010'!AI149</f>
        <v>0</v>
      </c>
      <c r="AJ149" s="42">
        <f>+' (1) Cap Res.2009-2010'!AJ149</f>
        <v>0</v>
      </c>
      <c r="AK149" s="42">
        <f>+' (1) Cap Res.2009-2010'!AK149</f>
        <v>0</v>
      </c>
      <c r="AL149" s="42">
        <f>+' (1) Cap Res.2009-2010'!AL149</f>
        <v>0</v>
      </c>
      <c r="AM149" s="42">
        <f>+' (1) Cap Res.2009-2010'!AM149</f>
        <v>0</v>
      </c>
      <c r="AN149" s="42">
        <f>+' (1) Cap Res.2009-2010'!AN149</f>
        <v>0</v>
      </c>
      <c r="AO149" s="42">
        <f>+' (1) Cap Res.2009-2010'!AO149</f>
        <v>0</v>
      </c>
      <c r="AP149" s="42">
        <f>+' (1) Cap Res.2009-2010'!AP149</f>
        <v>0</v>
      </c>
      <c r="AQ149" s="42">
        <f>+' (1) Cap Res.2009-2010'!AQ149</f>
        <v>0</v>
      </c>
      <c r="AR149" s="42">
        <f>+' (1) Cap Res.2009-2010'!AR149</f>
        <v>0</v>
      </c>
      <c r="AS149" s="42">
        <f>+' (1) Cap Res.2009-2010'!AS149</f>
        <v>0</v>
      </c>
      <c r="AT149" s="42">
        <f>+' (1) Cap Res.2009-2010'!AT149</f>
        <v>0</v>
      </c>
      <c r="AU149" s="42">
        <f>+' (1) Cap Res.2009-2010'!AU149</f>
        <v>0</v>
      </c>
      <c r="AV149" s="42"/>
      <c r="AW149" s="42"/>
      <c r="AX149" s="42"/>
      <c r="AY149" s="42"/>
      <c r="AZ149" s="42"/>
      <c r="BA149" s="42"/>
      <c r="BB149" s="42"/>
    </row>
    <row r="150" spans="1:54" ht="13.5" hidden="1">
      <c r="A150" s="39">
        <f>+' (1) Cap Res.2009-2010'!BF150</f>
        <v>37832</v>
      </c>
      <c r="B150" s="42">
        <f>+' (1) Cap Res.2009-2010'!B150</f>
        <v>0</v>
      </c>
      <c r="C150" s="42">
        <f>+' (1) Cap Res.2009-2010'!C150</f>
        <v>0</v>
      </c>
      <c r="D150" s="42">
        <f>+' (1) Cap Res.2009-2010'!D150</f>
        <v>0</v>
      </c>
      <c r="E150" s="42">
        <f>+' (1) Cap Res.2009-2010'!E150</f>
        <v>0</v>
      </c>
      <c r="F150" s="42">
        <f>+' (1) Cap Res.2009-2010'!F150</f>
        <v>0</v>
      </c>
      <c r="G150" s="42">
        <f>+' (1) Cap Res.2009-2010'!G150</f>
        <v>0</v>
      </c>
      <c r="H150" s="42">
        <f>+' (1) Cap Res.2009-2010'!H150</f>
        <v>0</v>
      </c>
      <c r="I150" s="42">
        <f>+' (1) Cap Res.2009-2010'!I150</f>
        <v>0</v>
      </c>
      <c r="J150" s="42">
        <f>+' (1) Cap Res.2009-2010'!J150</f>
        <v>0</v>
      </c>
      <c r="K150" s="42">
        <f>+' (1) Cap Res.2009-2010'!K150</f>
        <v>0</v>
      </c>
      <c r="L150" s="42">
        <f>+' (1) Cap Res.2009-2010'!L150</f>
        <v>0</v>
      </c>
      <c r="M150" s="42">
        <f>+' (1) Cap Res.2009-2010'!M150</f>
        <v>0</v>
      </c>
      <c r="N150" s="42">
        <f>+' (1) Cap Res.2009-2010'!N150</f>
        <v>0</v>
      </c>
      <c r="O150" s="42">
        <f>+' (1) Cap Res.2009-2010'!O150</f>
        <v>0</v>
      </c>
      <c r="P150" s="42">
        <f>+' (1) Cap Res.2009-2010'!P150</f>
        <v>0</v>
      </c>
      <c r="Q150" s="42">
        <f>+' (1) Cap Res.2009-2010'!Q150</f>
        <v>0</v>
      </c>
      <c r="R150" s="42">
        <f>+' (1) Cap Res.2009-2010'!R150</f>
        <v>0</v>
      </c>
      <c r="S150" s="42">
        <f>+' (1) Cap Res.2009-2010'!S150</f>
        <v>0</v>
      </c>
      <c r="T150" s="42">
        <f>+' (1) Cap Res.2009-2010'!T150</f>
        <v>0</v>
      </c>
      <c r="U150" s="42">
        <f>+' (1) Cap Res.2009-2010'!U150</f>
        <v>0</v>
      </c>
      <c r="V150" s="42">
        <f>+' (1) Cap Res.2009-2010'!V150</f>
        <v>0</v>
      </c>
      <c r="W150" s="42">
        <f>+' (1) Cap Res.2009-2010'!W150</f>
        <v>0</v>
      </c>
      <c r="X150" s="42">
        <f>+' (1) Cap Res.2009-2010'!X150</f>
        <v>0</v>
      </c>
      <c r="Y150" s="42">
        <f>+' (1) Cap Res.2009-2010'!Y150</f>
        <v>0</v>
      </c>
      <c r="Z150" s="42">
        <f>+' (1) Cap Res.2009-2010'!Z150</f>
        <v>0</v>
      </c>
      <c r="AA150" s="42">
        <f>+' (1) Cap Res.2009-2010'!AA150</f>
        <v>0</v>
      </c>
      <c r="AB150" s="42">
        <f>+' (1) Cap Res.2009-2010'!AB150</f>
        <v>0</v>
      </c>
      <c r="AC150" s="42">
        <f>+' (1) Cap Res.2009-2010'!AC150</f>
        <v>0</v>
      </c>
      <c r="AD150" s="42">
        <f>+' (1) Cap Res.2009-2010'!AD150</f>
        <v>0</v>
      </c>
      <c r="AE150" s="42">
        <f>+' (1) Cap Res.2009-2010'!AE150</f>
        <v>0</v>
      </c>
      <c r="AF150" s="42">
        <f>+' (1) Cap Res.2009-2010'!AF150</f>
        <v>0</v>
      </c>
      <c r="AG150" s="42">
        <f>+' (1) Cap Res.2009-2010'!AG150</f>
        <v>0</v>
      </c>
      <c r="AH150" s="42">
        <f>+' (1) Cap Res.2009-2010'!AH150</f>
        <v>0</v>
      </c>
      <c r="AI150" s="42">
        <f>+' (1) Cap Res.2009-2010'!AI150</f>
        <v>0</v>
      </c>
      <c r="AJ150" s="42">
        <f>+' (1) Cap Res.2009-2010'!AJ150</f>
        <v>0</v>
      </c>
      <c r="AK150" s="42">
        <f>+' (1) Cap Res.2009-2010'!AK150</f>
        <v>0</v>
      </c>
      <c r="AL150" s="42">
        <f>+' (1) Cap Res.2009-2010'!AL150</f>
        <v>0</v>
      </c>
      <c r="AM150" s="42">
        <f>+' (1) Cap Res.2009-2010'!AM150</f>
        <v>0</v>
      </c>
      <c r="AN150" s="42">
        <f>+' (1) Cap Res.2009-2010'!AN150</f>
        <v>0</v>
      </c>
      <c r="AO150" s="42">
        <f>+' (1) Cap Res.2009-2010'!AO150</f>
        <v>0</v>
      </c>
      <c r="AP150" s="42">
        <f>+' (1) Cap Res.2009-2010'!AP150</f>
        <v>0</v>
      </c>
      <c r="AQ150" s="42">
        <f>+' (1) Cap Res.2009-2010'!AQ150</f>
        <v>0</v>
      </c>
      <c r="AR150" s="42">
        <f>+' (1) Cap Res.2009-2010'!AR150</f>
        <v>0</v>
      </c>
      <c r="AS150" s="42">
        <f>+' (1) Cap Res.2009-2010'!AS150</f>
        <v>0</v>
      </c>
      <c r="AT150" s="42">
        <f>+' (1) Cap Res.2009-2010'!AT150</f>
        <v>0</v>
      </c>
      <c r="AU150" s="42">
        <f>+' (1) Cap Res.2009-2010'!AU150</f>
        <v>0</v>
      </c>
      <c r="AV150" s="42"/>
      <c r="AW150" s="42"/>
      <c r="AX150" s="42"/>
      <c r="AY150" s="42"/>
      <c r="AZ150" s="42"/>
      <c r="BA150" s="42"/>
      <c r="BB150" s="42"/>
    </row>
    <row r="151" spans="1:54" ht="13.5" hidden="1">
      <c r="A151" s="39">
        <f>+' (1) Cap Res.2009-2010'!BF151</f>
        <v>37834</v>
      </c>
      <c r="B151" s="42">
        <f>+' (1) Cap Res.2009-2010'!B151</f>
        <v>0</v>
      </c>
      <c r="C151" s="42">
        <f>+' (1) Cap Res.2009-2010'!C151</f>
        <v>0</v>
      </c>
      <c r="D151" s="42">
        <f>+' (1) Cap Res.2009-2010'!D151</f>
        <v>0</v>
      </c>
      <c r="E151" s="42">
        <f>+' (1) Cap Res.2009-2010'!E151</f>
        <v>0</v>
      </c>
      <c r="F151" s="42">
        <f>+' (1) Cap Res.2009-2010'!F151</f>
        <v>0</v>
      </c>
      <c r="G151" s="42">
        <f>+' (1) Cap Res.2009-2010'!G151</f>
        <v>0</v>
      </c>
      <c r="H151" s="42">
        <f>+' (1) Cap Res.2009-2010'!H151</f>
        <v>0</v>
      </c>
      <c r="I151" s="42">
        <f>+' (1) Cap Res.2009-2010'!I151</f>
        <v>0</v>
      </c>
      <c r="J151" s="42">
        <f>+' (1) Cap Res.2009-2010'!J151</f>
        <v>0</v>
      </c>
      <c r="K151" s="42">
        <f>+' (1) Cap Res.2009-2010'!K151</f>
        <v>0</v>
      </c>
      <c r="L151" s="42">
        <f>+' (1) Cap Res.2009-2010'!L151</f>
        <v>0</v>
      </c>
      <c r="M151" s="42">
        <f>+' (1) Cap Res.2009-2010'!M151</f>
        <v>0</v>
      </c>
      <c r="N151" s="42">
        <f>+' (1) Cap Res.2009-2010'!N151</f>
        <v>0</v>
      </c>
      <c r="O151" s="42">
        <f>+' (1) Cap Res.2009-2010'!O151</f>
        <v>0</v>
      </c>
      <c r="P151" s="42">
        <f>+' (1) Cap Res.2009-2010'!P151</f>
        <v>0</v>
      </c>
      <c r="Q151" s="42">
        <f>+' (1) Cap Res.2009-2010'!Q151</f>
        <v>0</v>
      </c>
      <c r="R151" s="42">
        <f>+' (1) Cap Res.2009-2010'!R151</f>
        <v>0</v>
      </c>
      <c r="S151" s="42">
        <f>+' (1) Cap Res.2009-2010'!S151</f>
        <v>-1515.53</v>
      </c>
      <c r="T151" s="42">
        <f>+' (1) Cap Res.2009-2010'!T151</f>
        <v>0</v>
      </c>
      <c r="U151" s="42">
        <f>+' (1) Cap Res.2009-2010'!U151</f>
        <v>0</v>
      </c>
      <c r="V151" s="42">
        <f>+' (1) Cap Res.2009-2010'!V151</f>
        <v>0</v>
      </c>
      <c r="W151" s="42">
        <f>+' (1) Cap Res.2009-2010'!W151</f>
        <v>0</v>
      </c>
      <c r="X151" s="42">
        <f>+' (1) Cap Res.2009-2010'!X151</f>
        <v>0</v>
      </c>
      <c r="Y151" s="42">
        <f>+' (1) Cap Res.2009-2010'!Y151</f>
        <v>0</v>
      </c>
      <c r="Z151" s="42">
        <f>+' (1) Cap Res.2009-2010'!Z151</f>
        <v>0</v>
      </c>
      <c r="AA151" s="42">
        <f>+' (1) Cap Res.2009-2010'!AA151</f>
        <v>0</v>
      </c>
      <c r="AB151" s="42">
        <f>+' (1) Cap Res.2009-2010'!AB151</f>
        <v>0</v>
      </c>
      <c r="AC151" s="42">
        <f>+' (1) Cap Res.2009-2010'!AC151</f>
        <v>0</v>
      </c>
      <c r="AD151" s="42">
        <f>+' (1) Cap Res.2009-2010'!AD151</f>
        <v>0</v>
      </c>
      <c r="AE151" s="42">
        <f>+' (1) Cap Res.2009-2010'!AE151</f>
        <v>0</v>
      </c>
      <c r="AF151" s="42">
        <f>+' (1) Cap Res.2009-2010'!AF151</f>
        <v>0</v>
      </c>
      <c r="AG151" s="42">
        <f>+' (1) Cap Res.2009-2010'!AG151</f>
        <v>0</v>
      </c>
      <c r="AH151" s="42">
        <f>+' (1) Cap Res.2009-2010'!AH151</f>
        <v>0</v>
      </c>
      <c r="AI151" s="42">
        <f>+' (1) Cap Res.2009-2010'!AI151</f>
        <v>0</v>
      </c>
      <c r="AJ151" s="42">
        <f>+' (1) Cap Res.2009-2010'!AJ151</f>
        <v>0</v>
      </c>
      <c r="AK151" s="42">
        <f>+' (1) Cap Res.2009-2010'!AK151</f>
        <v>0</v>
      </c>
      <c r="AL151" s="42">
        <f>+' (1) Cap Res.2009-2010'!AL151</f>
        <v>0</v>
      </c>
      <c r="AM151" s="42">
        <f>+' (1) Cap Res.2009-2010'!AM151</f>
        <v>0</v>
      </c>
      <c r="AN151" s="42">
        <f>+' (1) Cap Res.2009-2010'!AN151</f>
        <v>0</v>
      </c>
      <c r="AO151" s="42">
        <f>+' (1) Cap Res.2009-2010'!AO151</f>
        <v>0</v>
      </c>
      <c r="AP151" s="42">
        <f>+' (1) Cap Res.2009-2010'!AP151</f>
        <v>0</v>
      </c>
      <c r="AQ151" s="42">
        <f>+' (1) Cap Res.2009-2010'!AQ151</f>
        <v>0</v>
      </c>
      <c r="AR151" s="42">
        <f>+' (1) Cap Res.2009-2010'!AR151</f>
        <v>0</v>
      </c>
      <c r="AS151" s="42">
        <f>+' (1) Cap Res.2009-2010'!AS151</f>
        <v>0</v>
      </c>
      <c r="AT151" s="42">
        <f>+' (1) Cap Res.2009-2010'!AT151</f>
        <v>0</v>
      </c>
      <c r="AU151" s="42">
        <f>+' (1) Cap Res.2009-2010'!AU151</f>
        <v>0</v>
      </c>
      <c r="AV151" s="42"/>
      <c r="AW151" s="42"/>
      <c r="AX151" s="42"/>
      <c r="AY151" s="42"/>
      <c r="AZ151" s="42"/>
      <c r="BA151" s="42"/>
      <c r="BB151" s="42"/>
    </row>
    <row r="152" spans="1:54" ht="13.5" hidden="1">
      <c r="A152" s="39">
        <f>+' (1) Cap Res.2009-2010'!BF152</f>
        <v>37839</v>
      </c>
      <c r="B152" s="42">
        <f>+' (1) Cap Res.2009-2010'!B152</f>
        <v>0</v>
      </c>
      <c r="C152" s="42">
        <f>+' (1) Cap Res.2009-2010'!C152</f>
        <v>0</v>
      </c>
      <c r="D152" s="42">
        <f>+' (1) Cap Res.2009-2010'!D152</f>
        <v>0</v>
      </c>
      <c r="E152" s="42">
        <f>+' (1) Cap Res.2009-2010'!E152</f>
        <v>0</v>
      </c>
      <c r="F152" s="42">
        <f>+' (1) Cap Res.2009-2010'!F152</f>
        <v>0</v>
      </c>
      <c r="G152" s="42">
        <f>+' (1) Cap Res.2009-2010'!G152</f>
        <v>0</v>
      </c>
      <c r="H152" s="42">
        <f>+' (1) Cap Res.2009-2010'!H152</f>
        <v>0</v>
      </c>
      <c r="I152" s="42">
        <f>+' (1) Cap Res.2009-2010'!I152</f>
        <v>0</v>
      </c>
      <c r="J152" s="42">
        <f>+' (1) Cap Res.2009-2010'!J152</f>
        <v>0</v>
      </c>
      <c r="K152" s="42">
        <f>+' (1) Cap Res.2009-2010'!K152</f>
        <v>0</v>
      </c>
      <c r="L152" s="42">
        <f>+' (1) Cap Res.2009-2010'!L152</f>
        <v>0</v>
      </c>
      <c r="M152" s="42">
        <f>+' (1) Cap Res.2009-2010'!M152</f>
        <v>0</v>
      </c>
      <c r="N152" s="42">
        <f>+' (1) Cap Res.2009-2010'!N152</f>
        <v>0</v>
      </c>
      <c r="O152" s="42">
        <f>+' (1) Cap Res.2009-2010'!O152</f>
        <v>0</v>
      </c>
      <c r="P152" s="42">
        <f>+' (1) Cap Res.2009-2010'!P152</f>
        <v>0</v>
      </c>
      <c r="Q152" s="42">
        <f>+' (1) Cap Res.2009-2010'!Q152</f>
        <v>0</v>
      </c>
      <c r="R152" s="42">
        <f>+' (1) Cap Res.2009-2010'!R152</f>
        <v>-1845.15</v>
      </c>
      <c r="S152" s="42">
        <f>+' (1) Cap Res.2009-2010'!S152</f>
        <v>0</v>
      </c>
      <c r="T152" s="42">
        <f>+' (1) Cap Res.2009-2010'!T152</f>
        <v>0</v>
      </c>
      <c r="U152" s="42">
        <f>+' (1) Cap Res.2009-2010'!U152</f>
        <v>0</v>
      </c>
      <c r="V152" s="42">
        <f>+' (1) Cap Res.2009-2010'!V152</f>
        <v>0</v>
      </c>
      <c r="W152" s="42">
        <f>+' (1) Cap Res.2009-2010'!W152</f>
        <v>0</v>
      </c>
      <c r="X152" s="42">
        <f>+' (1) Cap Res.2009-2010'!X152</f>
        <v>0</v>
      </c>
      <c r="Y152" s="42">
        <f>+' (1) Cap Res.2009-2010'!Y152</f>
        <v>0</v>
      </c>
      <c r="Z152" s="42">
        <f>+' (1) Cap Res.2009-2010'!Z152</f>
        <v>0</v>
      </c>
      <c r="AA152" s="42">
        <f>+' (1) Cap Res.2009-2010'!AA152</f>
        <v>0</v>
      </c>
      <c r="AB152" s="42">
        <f>+' (1) Cap Res.2009-2010'!AB152</f>
        <v>0</v>
      </c>
      <c r="AC152" s="42">
        <f>+' (1) Cap Res.2009-2010'!AC152</f>
        <v>0</v>
      </c>
      <c r="AD152" s="42">
        <f>+' (1) Cap Res.2009-2010'!AD152</f>
        <v>0</v>
      </c>
      <c r="AE152" s="42">
        <f>+' (1) Cap Res.2009-2010'!AE152</f>
        <v>0</v>
      </c>
      <c r="AF152" s="42">
        <f>+' (1) Cap Res.2009-2010'!AF152</f>
        <v>0</v>
      </c>
      <c r="AG152" s="42">
        <f>+' (1) Cap Res.2009-2010'!AG152</f>
        <v>0</v>
      </c>
      <c r="AH152" s="42">
        <f>+' (1) Cap Res.2009-2010'!AH152</f>
        <v>0</v>
      </c>
      <c r="AI152" s="42">
        <f>+' (1) Cap Res.2009-2010'!AI152</f>
        <v>0</v>
      </c>
      <c r="AJ152" s="42">
        <f>+' (1) Cap Res.2009-2010'!AJ152</f>
        <v>0</v>
      </c>
      <c r="AK152" s="42">
        <f>+' (1) Cap Res.2009-2010'!AK152</f>
        <v>0</v>
      </c>
      <c r="AL152" s="42">
        <f>+' (1) Cap Res.2009-2010'!AL152</f>
        <v>0</v>
      </c>
      <c r="AM152" s="42">
        <f>+' (1) Cap Res.2009-2010'!AM152</f>
        <v>0</v>
      </c>
      <c r="AN152" s="42">
        <f>+' (1) Cap Res.2009-2010'!AN152</f>
        <v>0</v>
      </c>
      <c r="AO152" s="42">
        <f>+' (1) Cap Res.2009-2010'!AO152</f>
        <v>0</v>
      </c>
      <c r="AP152" s="42">
        <f>+' (1) Cap Res.2009-2010'!AP152</f>
        <v>0</v>
      </c>
      <c r="AQ152" s="42">
        <f>+' (1) Cap Res.2009-2010'!AQ152</f>
        <v>0</v>
      </c>
      <c r="AR152" s="42">
        <f>+' (1) Cap Res.2009-2010'!AR152</f>
        <v>0</v>
      </c>
      <c r="AS152" s="42">
        <f>+' (1) Cap Res.2009-2010'!AS152</f>
        <v>0</v>
      </c>
      <c r="AT152" s="42">
        <f>+' (1) Cap Res.2009-2010'!AT152</f>
        <v>0</v>
      </c>
      <c r="AU152" s="42">
        <f>+' (1) Cap Res.2009-2010'!AU152</f>
        <v>0</v>
      </c>
      <c r="AV152" s="42"/>
      <c r="AW152" s="42"/>
      <c r="AX152" s="42"/>
      <c r="AY152" s="42"/>
      <c r="AZ152" s="42"/>
      <c r="BA152" s="42"/>
      <c r="BB152" s="42"/>
    </row>
    <row r="153" spans="1:54" ht="13.5" hidden="1">
      <c r="A153" s="39">
        <f>+' (1) Cap Res.2009-2010'!BF153</f>
        <v>37842</v>
      </c>
      <c r="B153" s="42">
        <f>+' (1) Cap Res.2009-2010'!B153</f>
        <v>0</v>
      </c>
      <c r="C153" s="42">
        <f>+' (1) Cap Res.2009-2010'!C153</f>
        <v>0</v>
      </c>
      <c r="D153" s="42">
        <f>+' (1) Cap Res.2009-2010'!D153</f>
        <v>0</v>
      </c>
      <c r="E153" s="42">
        <f>+' (1) Cap Res.2009-2010'!E153</f>
        <v>0</v>
      </c>
      <c r="F153" s="42">
        <f>+' (1) Cap Res.2009-2010'!F153</f>
        <v>0</v>
      </c>
      <c r="G153" s="42">
        <f>+' (1) Cap Res.2009-2010'!G153</f>
        <v>0</v>
      </c>
      <c r="H153" s="42">
        <f>+' (1) Cap Res.2009-2010'!H153</f>
        <v>0</v>
      </c>
      <c r="I153" s="42">
        <f>+' (1) Cap Res.2009-2010'!I153</f>
        <v>0</v>
      </c>
      <c r="J153" s="42">
        <f>+' (1) Cap Res.2009-2010'!J153</f>
        <v>0</v>
      </c>
      <c r="K153" s="42">
        <f>+' (1) Cap Res.2009-2010'!K153</f>
        <v>0</v>
      </c>
      <c r="L153" s="42">
        <f>+' (1) Cap Res.2009-2010'!L153</f>
        <v>0</v>
      </c>
      <c r="M153" s="42">
        <f>+' (1) Cap Res.2009-2010'!M153</f>
        <v>-399.13</v>
      </c>
      <c r="N153" s="42">
        <f>+' (1) Cap Res.2009-2010'!N153</f>
        <v>0</v>
      </c>
      <c r="O153" s="42">
        <f>+' (1) Cap Res.2009-2010'!O153</f>
        <v>-1140</v>
      </c>
      <c r="P153" s="42">
        <f>+' (1) Cap Res.2009-2010'!P153</f>
        <v>-1033.2</v>
      </c>
      <c r="Q153" s="42">
        <f>+' (1) Cap Res.2009-2010'!Q153</f>
        <v>0</v>
      </c>
      <c r="R153" s="42">
        <f>+' (1) Cap Res.2009-2010'!R153</f>
        <v>0</v>
      </c>
      <c r="S153" s="42">
        <f>+' (1) Cap Res.2009-2010'!S153</f>
        <v>0</v>
      </c>
      <c r="T153" s="42">
        <f>+' (1) Cap Res.2009-2010'!T153</f>
        <v>0</v>
      </c>
      <c r="U153" s="42">
        <f>+' (1) Cap Res.2009-2010'!U153</f>
        <v>0</v>
      </c>
      <c r="V153" s="42">
        <f>+' (1) Cap Res.2009-2010'!V153</f>
        <v>0</v>
      </c>
      <c r="W153" s="42">
        <f>+' (1) Cap Res.2009-2010'!W153</f>
        <v>0</v>
      </c>
      <c r="X153" s="42">
        <f>+' (1) Cap Res.2009-2010'!X153</f>
        <v>0</v>
      </c>
      <c r="Y153" s="42">
        <f>+' (1) Cap Res.2009-2010'!Y153</f>
        <v>0</v>
      </c>
      <c r="Z153" s="42">
        <f>+' (1) Cap Res.2009-2010'!Z153</f>
        <v>0</v>
      </c>
      <c r="AA153" s="42">
        <f>+' (1) Cap Res.2009-2010'!AA153</f>
        <v>0</v>
      </c>
      <c r="AB153" s="42">
        <f>+' (1) Cap Res.2009-2010'!AB153</f>
        <v>0</v>
      </c>
      <c r="AC153" s="42">
        <f>+' (1) Cap Res.2009-2010'!AC153</f>
        <v>0</v>
      </c>
      <c r="AD153" s="42">
        <f>+' (1) Cap Res.2009-2010'!AD153</f>
        <v>0</v>
      </c>
      <c r="AE153" s="42">
        <f>+' (1) Cap Res.2009-2010'!AE153</f>
        <v>0</v>
      </c>
      <c r="AF153" s="42">
        <f>+' (1) Cap Res.2009-2010'!AF153</f>
        <v>0</v>
      </c>
      <c r="AG153" s="42">
        <f>+' (1) Cap Res.2009-2010'!AG153</f>
        <v>0</v>
      </c>
      <c r="AH153" s="42">
        <f>+' (1) Cap Res.2009-2010'!AH153</f>
        <v>0</v>
      </c>
      <c r="AI153" s="42">
        <f>+' (1) Cap Res.2009-2010'!AI153</f>
        <v>0</v>
      </c>
      <c r="AJ153" s="42">
        <f>+' (1) Cap Res.2009-2010'!AJ153</f>
        <v>0</v>
      </c>
      <c r="AK153" s="42">
        <f>+' (1) Cap Res.2009-2010'!AK153</f>
        <v>0</v>
      </c>
      <c r="AL153" s="42">
        <f>+' (1) Cap Res.2009-2010'!AL153</f>
        <v>0</v>
      </c>
      <c r="AM153" s="42">
        <f>+' (1) Cap Res.2009-2010'!AM153</f>
        <v>0</v>
      </c>
      <c r="AN153" s="42">
        <f>+' (1) Cap Res.2009-2010'!AN153</f>
        <v>0</v>
      </c>
      <c r="AO153" s="42">
        <f>+' (1) Cap Res.2009-2010'!AO153</f>
        <v>0</v>
      </c>
      <c r="AP153" s="42">
        <f>+' (1) Cap Res.2009-2010'!AP153</f>
        <v>0</v>
      </c>
      <c r="AQ153" s="42">
        <f>+' (1) Cap Res.2009-2010'!AQ153</f>
        <v>0</v>
      </c>
      <c r="AR153" s="42">
        <f>+' (1) Cap Res.2009-2010'!AR153</f>
        <v>0</v>
      </c>
      <c r="AS153" s="42">
        <f>+' (1) Cap Res.2009-2010'!AS153</f>
        <v>0</v>
      </c>
      <c r="AT153" s="42">
        <f>+' (1) Cap Res.2009-2010'!AT153</f>
        <v>0</v>
      </c>
      <c r="AU153" s="42">
        <f>+' (1) Cap Res.2009-2010'!AU153</f>
        <v>0</v>
      </c>
      <c r="AV153" s="42"/>
      <c r="AW153" s="42"/>
      <c r="AX153" s="42"/>
      <c r="AY153" s="42"/>
      <c r="AZ153" s="42"/>
      <c r="BA153" s="42"/>
      <c r="BB153" s="42"/>
    </row>
    <row r="154" spans="1:54" ht="13.5" hidden="1">
      <c r="A154" s="39">
        <f>+' (1) Cap Res.2009-2010'!BF154</f>
        <v>37842</v>
      </c>
      <c r="B154" s="42">
        <f>+' (1) Cap Res.2009-2010'!B154</f>
        <v>0</v>
      </c>
      <c r="C154" s="42">
        <f>+' (1) Cap Res.2009-2010'!C154</f>
        <v>0</v>
      </c>
      <c r="D154" s="42">
        <f>+' (1) Cap Res.2009-2010'!D154</f>
        <v>0</v>
      </c>
      <c r="E154" s="42">
        <f>+' (1) Cap Res.2009-2010'!E154</f>
        <v>0</v>
      </c>
      <c r="F154" s="42">
        <f>+' (1) Cap Res.2009-2010'!F154</f>
        <v>0</v>
      </c>
      <c r="G154" s="42">
        <f>+' (1) Cap Res.2009-2010'!G154</f>
        <v>0</v>
      </c>
      <c r="H154" s="42">
        <f>+' (1) Cap Res.2009-2010'!H154</f>
        <v>0</v>
      </c>
      <c r="I154" s="42">
        <f>+' (1) Cap Res.2009-2010'!I154</f>
        <v>0</v>
      </c>
      <c r="J154" s="42">
        <f>+' (1) Cap Res.2009-2010'!J154</f>
        <v>0</v>
      </c>
      <c r="K154" s="42">
        <f>+' (1) Cap Res.2009-2010'!K154</f>
        <v>0</v>
      </c>
      <c r="L154" s="42">
        <f>+' (1) Cap Res.2009-2010'!L154</f>
        <v>0</v>
      </c>
      <c r="M154" s="42">
        <f>+' (1) Cap Res.2009-2010'!M154</f>
        <v>0</v>
      </c>
      <c r="N154" s="42">
        <f>+' (1) Cap Res.2009-2010'!N154</f>
        <v>0</v>
      </c>
      <c r="O154" s="42">
        <f>+' (1) Cap Res.2009-2010'!O154</f>
        <v>-97649.04</v>
      </c>
      <c r="P154" s="42">
        <f>+' (1) Cap Res.2009-2010'!P154</f>
        <v>0</v>
      </c>
      <c r="Q154" s="42">
        <f>+' (1) Cap Res.2009-2010'!Q154</f>
        <v>0</v>
      </c>
      <c r="R154" s="42">
        <f>+' (1) Cap Res.2009-2010'!R154</f>
        <v>0</v>
      </c>
      <c r="S154" s="42">
        <f>+' (1) Cap Res.2009-2010'!S154</f>
        <v>0</v>
      </c>
      <c r="T154" s="42">
        <f>+' (1) Cap Res.2009-2010'!T154</f>
        <v>0</v>
      </c>
      <c r="U154" s="42">
        <f>+' (1) Cap Res.2009-2010'!U154</f>
        <v>0</v>
      </c>
      <c r="V154" s="42">
        <f>+' (1) Cap Res.2009-2010'!V154</f>
        <v>0</v>
      </c>
      <c r="W154" s="42">
        <f>+' (1) Cap Res.2009-2010'!W154</f>
        <v>0</v>
      </c>
      <c r="X154" s="42">
        <f>+' (1) Cap Res.2009-2010'!X154</f>
        <v>0</v>
      </c>
      <c r="Y154" s="42">
        <f>+' (1) Cap Res.2009-2010'!Y154</f>
        <v>0</v>
      </c>
      <c r="Z154" s="42">
        <f>+' (1) Cap Res.2009-2010'!Z154</f>
        <v>0</v>
      </c>
      <c r="AA154" s="42">
        <f>+' (1) Cap Res.2009-2010'!AA154</f>
        <v>0</v>
      </c>
      <c r="AB154" s="42">
        <f>+' (1) Cap Res.2009-2010'!AB154</f>
        <v>0</v>
      </c>
      <c r="AC154" s="42">
        <f>+' (1) Cap Res.2009-2010'!AC154</f>
        <v>0</v>
      </c>
      <c r="AD154" s="42">
        <f>+' (1) Cap Res.2009-2010'!AD154</f>
        <v>0</v>
      </c>
      <c r="AE154" s="42">
        <f>+' (1) Cap Res.2009-2010'!AE154</f>
        <v>0</v>
      </c>
      <c r="AF154" s="42">
        <f>+' (1) Cap Res.2009-2010'!AF154</f>
        <v>0</v>
      </c>
      <c r="AG154" s="42">
        <f>+' (1) Cap Res.2009-2010'!AG154</f>
        <v>0</v>
      </c>
      <c r="AH154" s="42">
        <f>+' (1) Cap Res.2009-2010'!AH154</f>
        <v>0</v>
      </c>
      <c r="AI154" s="42">
        <f>+' (1) Cap Res.2009-2010'!AI154</f>
        <v>0</v>
      </c>
      <c r="AJ154" s="42">
        <f>+' (1) Cap Res.2009-2010'!AJ154</f>
        <v>0</v>
      </c>
      <c r="AK154" s="42">
        <f>+' (1) Cap Res.2009-2010'!AK154</f>
        <v>0</v>
      </c>
      <c r="AL154" s="42">
        <f>+' (1) Cap Res.2009-2010'!AL154</f>
        <v>0</v>
      </c>
      <c r="AM154" s="42">
        <f>+' (1) Cap Res.2009-2010'!AM154</f>
        <v>0</v>
      </c>
      <c r="AN154" s="42">
        <f>+' (1) Cap Res.2009-2010'!AN154</f>
        <v>0</v>
      </c>
      <c r="AO154" s="42">
        <f>+' (1) Cap Res.2009-2010'!AO154</f>
        <v>0</v>
      </c>
      <c r="AP154" s="42">
        <f>+' (1) Cap Res.2009-2010'!AP154</f>
        <v>0</v>
      </c>
      <c r="AQ154" s="42">
        <f>+' (1) Cap Res.2009-2010'!AQ154</f>
        <v>0</v>
      </c>
      <c r="AR154" s="42">
        <f>+' (1) Cap Res.2009-2010'!AR154</f>
        <v>0</v>
      </c>
      <c r="AS154" s="42">
        <f>+' (1) Cap Res.2009-2010'!AS154</f>
        <v>0</v>
      </c>
      <c r="AT154" s="42">
        <f>+' (1) Cap Res.2009-2010'!AT154</f>
        <v>0</v>
      </c>
      <c r="AU154" s="42">
        <f>+' (1) Cap Res.2009-2010'!AU154</f>
        <v>0</v>
      </c>
      <c r="AV154" s="42"/>
      <c r="AW154" s="42"/>
      <c r="AX154" s="42"/>
      <c r="AY154" s="42"/>
      <c r="AZ154" s="42"/>
      <c r="BA154" s="42"/>
      <c r="BB154" s="42"/>
    </row>
    <row r="155" spans="1:54" ht="13.5" hidden="1">
      <c r="A155" s="39">
        <f>+' (1) Cap Res.2009-2010'!BF155</f>
        <v>37842</v>
      </c>
      <c r="B155" s="42">
        <f>+' (1) Cap Res.2009-2010'!B155</f>
        <v>0</v>
      </c>
      <c r="C155" s="42">
        <f>+' (1) Cap Res.2009-2010'!C155</f>
        <v>0</v>
      </c>
      <c r="D155" s="42">
        <f>+' (1) Cap Res.2009-2010'!D155</f>
        <v>0</v>
      </c>
      <c r="E155" s="42">
        <f>+' (1) Cap Res.2009-2010'!E155</f>
        <v>0</v>
      </c>
      <c r="F155" s="42">
        <f>+' (1) Cap Res.2009-2010'!F155</f>
        <v>0</v>
      </c>
      <c r="G155" s="42">
        <f>+' (1) Cap Res.2009-2010'!G155</f>
        <v>0</v>
      </c>
      <c r="H155" s="42">
        <f>+' (1) Cap Res.2009-2010'!H155</f>
        <v>0</v>
      </c>
      <c r="I155" s="42">
        <f>+' (1) Cap Res.2009-2010'!I155</f>
        <v>0</v>
      </c>
      <c r="J155" s="42">
        <f>+' (1) Cap Res.2009-2010'!J155</f>
        <v>0</v>
      </c>
      <c r="K155" s="42">
        <f>+' (1) Cap Res.2009-2010'!K155</f>
        <v>0</v>
      </c>
      <c r="L155" s="42">
        <f>+' (1) Cap Res.2009-2010'!L155</f>
        <v>0</v>
      </c>
      <c r="M155" s="42">
        <f>+' (1) Cap Res.2009-2010'!M155</f>
        <v>0</v>
      </c>
      <c r="N155" s="42">
        <f>+' (1) Cap Res.2009-2010'!N155</f>
        <v>0</v>
      </c>
      <c r="O155" s="42">
        <f>+' (1) Cap Res.2009-2010'!O155</f>
        <v>0</v>
      </c>
      <c r="P155" s="42">
        <f>+' (1) Cap Res.2009-2010'!P155</f>
        <v>0</v>
      </c>
      <c r="Q155" s="42">
        <f>+' (1) Cap Res.2009-2010'!Q155</f>
        <v>0</v>
      </c>
      <c r="R155" s="42">
        <f>+' (1) Cap Res.2009-2010'!R155</f>
        <v>0</v>
      </c>
      <c r="S155" s="42">
        <f>+' (1) Cap Res.2009-2010'!S155</f>
        <v>0</v>
      </c>
      <c r="T155" s="42">
        <f>+' (1) Cap Res.2009-2010'!T155</f>
        <v>0</v>
      </c>
      <c r="U155" s="42">
        <f>+' (1) Cap Res.2009-2010'!U155</f>
        <v>-611</v>
      </c>
      <c r="V155" s="42">
        <f>+' (1) Cap Res.2009-2010'!V155</f>
        <v>0</v>
      </c>
      <c r="W155" s="42">
        <f>+' (1) Cap Res.2009-2010'!W155</f>
        <v>0</v>
      </c>
      <c r="X155" s="42">
        <f>+' (1) Cap Res.2009-2010'!X155</f>
        <v>0</v>
      </c>
      <c r="Y155" s="42">
        <f>+' (1) Cap Res.2009-2010'!Y155</f>
        <v>0</v>
      </c>
      <c r="Z155" s="42">
        <f>+' (1) Cap Res.2009-2010'!Z155</f>
        <v>0</v>
      </c>
      <c r="AA155" s="42">
        <f>+' (1) Cap Res.2009-2010'!AA155</f>
        <v>0</v>
      </c>
      <c r="AB155" s="42">
        <f>+' (1) Cap Res.2009-2010'!AB155</f>
        <v>0</v>
      </c>
      <c r="AC155" s="42">
        <f>+' (1) Cap Res.2009-2010'!AC155</f>
        <v>0</v>
      </c>
      <c r="AD155" s="42">
        <f>+' (1) Cap Res.2009-2010'!AD155</f>
        <v>0</v>
      </c>
      <c r="AE155" s="42">
        <f>+' (1) Cap Res.2009-2010'!AE155</f>
        <v>0</v>
      </c>
      <c r="AF155" s="42">
        <f>+' (1) Cap Res.2009-2010'!AF155</f>
        <v>0</v>
      </c>
      <c r="AG155" s="42">
        <f>+' (1) Cap Res.2009-2010'!AG155</f>
        <v>0</v>
      </c>
      <c r="AH155" s="42">
        <f>+' (1) Cap Res.2009-2010'!AH155</f>
        <v>0</v>
      </c>
      <c r="AI155" s="42">
        <f>+' (1) Cap Res.2009-2010'!AI155</f>
        <v>0</v>
      </c>
      <c r="AJ155" s="42">
        <f>+' (1) Cap Res.2009-2010'!AJ155</f>
        <v>0</v>
      </c>
      <c r="AK155" s="42">
        <f>+' (1) Cap Res.2009-2010'!AK155</f>
        <v>0</v>
      </c>
      <c r="AL155" s="42">
        <f>+' (1) Cap Res.2009-2010'!AL155</f>
        <v>0</v>
      </c>
      <c r="AM155" s="42">
        <f>+' (1) Cap Res.2009-2010'!AM155</f>
        <v>0</v>
      </c>
      <c r="AN155" s="42">
        <f>+' (1) Cap Res.2009-2010'!AN155</f>
        <v>0</v>
      </c>
      <c r="AO155" s="42">
        <f>+' (1) Cap Res.2009-2010'!AO155</f>
        <v>0</v>
      </c>
      <c r="AP155" s="42">
        <f>+' (1) Cap Res.2009-2010'!AP155</f>
        <v>0</v>
      </c>
      <c r="AQ155" s="42">
        <f>+' (1) Cap Res.2009-2010'!AQ155</f>
        <v>0</v>
      </c>
      <c r="AR155" s="42">
        <f>+' (1) Cap Res.2009-2010'!AR155</f>
        <v>0</v>
      </c>
      <c r="AS155" s="42">
        <f>+' (1) Cap Res.2009-2010'!AS155</f>
        <v>0</v>
      </c>
      <c r="AT155" s="42">
        <f>+' (1) Cap Res.2009-2010'!AT155</f>
        <v>0</v>
      </c>
      <c r="AU155" s="42">
        <f>+' (1) Cap Res.2009-2010'!AU155</f>
        <v>0</v>
      </c>
      <c r="AV155" s="42"/>
      <c r="AW155" s="42"/>
      <c r="AX155" s="42"/>
      <c r="AY155" s="42"/>
      <c r="AZ155" s="42"/>
      <c r="BA155" s="42"/>
      <c r="BB155" s="42"/>
    </row>
    <row r="156" spans="1:54" ht="13.5" hidden="1">
      <c r="A156" s="39">
        <f>+' (1) Cap Res.2009-2010'!BF156</f>
        <v>37847</v>
      </c>
      <c r="B156" s="42">
        <f>+' (1) Cap Res.2009-2010'!B156</f>
        <v>0</v>
      </c>
      <c r="C156" s="42">
        <f>+' (1) Cap Res.2009-2010'!C156</f>
        <v>0</v>
      </c>
      <c r="D156" s="42">
        <f>+' (1) Cap Res.2009-2010'!D156</f>
        <v>0</v>
      </c>
      <c r="E156" s="42">
        <f>+' (1) Cap Res.2009-2010'!E156</f>
        <v>0</v>
      </c>
      <c r="F156" s="42">
        <f>+' (1) Cap Res.2009-2010'!F156</f>
        <v>0</v>
      </c>
      <c r="G156" s="42">
        <f>+' (1) Cap Res.2009-2010'!G156</f>
        <v>0</v>
      </c>
      <c r="H156" s="42">
        <f>+' (1) Cap Res.2009-2010'!H156</f>
        <v>0</v>
      </c>
      <c r="I156" s="42">
        <f>+' (1) Cap Res.2009-2010'!I156</f>
        <v>0</v>
      </c>
      <c r="J156" s="42">
        <f>+' (1) Cap Res.2009-2010'!J156</f>
        <v>0</v>
      </c>
      <c r="K156" s="42">
        <f>+' (1) Cap Res.2009-2010'!K156</f>
        <v>0</v>
      </c>
      <c r="L156" s="42">
        <f>+' (1) Cap Res.2009-2010'!L156</f>
        <v>0</v>
      </c>
      <c r="M156" s="42">
        <f>+' (1) Cap Res.2009-2010'!M156</f>
        <v>0</v>
      </c>
      <c r="N156" s="42">
        <f>+' (1) Cap Res.2009-2010'!N156</f>
        <v>0</v>
      </c>
      <c r="O156" s="42">
        <f>+' (1) Cap Res.2009-2010'!O156</f>
        <v>0</v>
      </c>
      <c r="P156" s="42">
        <f>+' (1) Cap Res.2009-2010'!P156</f>
        <v>-74128</v>
      </c>
      <c r="Q156" s="42">
        <f>+' (1) Cap Res.2009-2010'!Q156</f>
        <v>0</v>
      </c>
      <c r="R156" s="42">
        <f>+' (1) Cap Res.2009-2010'!R156</f>
        <v>0</v>
      </c>
      <c r="S156" s="42">
        <f>+' (1) Cap Res.2009-2010'!S156</f>
        <v>0</v>
      </c>
      <c r="T156" s="42">
        <f>+' (1) Cap Res.2009-2010'!T156</f>
        <v>0</v>
      </c>
      <c r="U156" s="42">
        <f>+' (1) Cap Res.2009-2010'!U156</f>
        <v>0</v>
      </c>
      <c r="V156" s="42">
        <f>+' (1) Cap Res.2009-2010'!V156</f>
        <v>0</v>
      </c>
      <c r="W156" s="42">
        <f>+' (1) Cap Res.2009-2010'!W156</f>
        <v>0</v>
      </c>
      <c r="X156" s="42">
        <f>+' (1) Cap Res.2009-2010'!X156</f>
        <v>0</v>
      </c>
      <c r="Y156" s="42">
        <f>+' (1) Cap Res.2009-2010'!Y156</f>
        <v>0</v>
      </c>
      <c r="Z156" s="42">
        <f>+' (1) Cap Res.2009-2010'!Z156</f>
        <v>0</v>
      </c>
      <c r="AA156" s="42">
        <f>+' (1) Cap Res.2009-2010'!AA156</f>
        <v>0</v>
      </c>
      <c r="AB156" s="42">
        <f>+' (1) Cap Res.2009-2010'!AB156</f>
        <v>0</v>
      </c>
      <c r="AC156" s="42">
        <f>+' (1) Cap Res.2009-2010'!AC156</f>
        <v>0</v>
      </c>
      <c r="AD156" s="42">
        <f>+' (1) Cap Res.2009-2010'!AD156</f>
        <v>0</v>
      </c>
      <c r="AE156" s="42">
        <f>+' (1) Cap Res.2009-2010'!AE156</f>
        <v>0</v>
      </c>
      <c r="AF156" s="42">
        <f>+' (1) Cap Res.2009-2010'!AF156</f>
        <v>0</v>
      </c>
      <c r="AG156" s="42">
        <f>+' (1) Cap Res.2009-2010'!AG156</f>
        <v>0</v>
      </c>
      <c r="AH156" s="42">
        <f>+' (1) Cap Res.2009-2010'!AH156</f>
        <v>0</v>
      </c>
      <c r="AI156" s="42">
        <f>+' (1) Cap Res.2009-2010'!AI156</f>
        <v>0</v>
      </c>
      <c r="AJ156" s="42">
        <f>+' (1) Cap Res.2009-2010'!AJ156</f>
        <v>0</v>
      </c>
      <c r="AK156" s="42">
        <f>+' (1) Cap Res.2009-2010'!AK156</f>
        <v>0</v>
      </c>
      <c r="AL156" s="42">
        <f>+' (1) Cap Res.2009-2010'!AL156</f>
        <v>0</v>
      </c>
      <c r="AM156" s="42">
        <f>+' (1) Cap Res.2009-2010'!AM156</f>
        <v>0</v>
      </c>
      <c r="AN156" s="42">
        <f>+' (1) Cap Res.2009-2010'!AN156</f>
        <v>0</v>
      </c>
      <c r="AO156" s="42">
        <f>+' (1) Cap Res.2009-2010'!AO156</f>
        <v>0</v>
      </c>
      <c r="AP156" s="42">
        <f>+' (1) Cap Res.2009-2010'!AP156</f>
        <v>0</v>
      </c>
      <c r="AQ156" s="42">
        <f>+' (1) Cap Res.2009-2010'!AQ156</f>
        <v>0</v>
      </c>
      <c r="AR156" s="42">
        <f>+' (1) Cap Res.2009-2010'!AR156</f>
        <v>0</v>
      </c>
      <c r="AS156" s="42">
        <f>+' (1) Cap Res.2009-2010'!AS156</f>
        <v>0</v>
      </c>
      <c r="AT156" s="42">
        <f>+' (1) Cap Res.2009-2010'!AT156</f>
        <v>0</v>
      </c>
      <c r="AU156" s="42">
        <f>+' (1) Cap Res.2009-2010'!AU156</f>
        <v>0</v>
      </c>
      <c r="AV156" s="42"/>
      <c r="AW156" s="42"/>
      <c r="AX156" s="42"/>
      <c r="AY156" s="42"/>
      <c r="AZ156" s="42"/>
      <c r="BA156" s="42"/>
      <c r="BB156" s="42"/>
    </row>
    <row r="157" spans="1:54" ht="13.5" hidden="1">
      <c r="A157" s="39">
        <f>+' (1) Cap Res.2009-2010'!BF157</f>
        <v>37853</v>
      </c>
      <c r="B157" s="42">
        <f>+' (1) Cap Res.2009-2010'!B157</f>
        <v>0</v>
      </c>
      <c r="C157" s="42">
        <f>+' (1) Cap Res.2009-2010'!C157</f>
        <v>0</v>
      </c>
      <c r="D157" s="42">
        <f>+' (1) Cap Res.2009-2010'!D157</f>
        <v>0</v>
      </c>
      <c r="E157" s="42">
        <f>+' (1) Cap Res.2009-2010'!E157</f>
        <v>0</v>
      </c>
      <c r="F157" s="42">
        <f>+' (1) Cap Res.2009-2010'!F157</f>
        <v>0</v>
      </c>
      <c r="G157" s="42">
        <f>+' (1) Cap Res.2009-2010'!G157</f>
        <v>0</v>
      </c>
      <c r="H157" s="42">
        <f>+' (1) Cap Res.2009-2010'!H157</f>
        <v>0</v>
      </c>
      <c r="I157" s="42">
        <f>+' (1) Cap Res.2009-2010'!I157</f>
        <v>0</v>
      </c>
      <c r="J157" s="42">
        <f>+' (1) Cap Res.2009-2010'!J157</f>
        <v>0</v>
      </c>
      <c r="K157" s="42">
        <f>+' (1) Cap Res.2009-2010'!K157</f>
        <v>0</v>
      </c>
      <c r="L157" s="42">
        <f>+' (1) Cap Res.2009-2010'!L157</f>
        <v>0</v>
      </c>
      <c r="M157" s="42">
        <f>+' (1) Cap Res.2009-2010'!M157</f>
        <v>0</v>
      </c>
      <c r="N157" s="42">
        <f>+' (1) Cap Res.2009-2010'!N157</f>
        <v>0</v>
      </c>
      <c r="O157" s="42">
        <f>+' (1) Cap Res.2009-2010'!O157</f>
        <v>0</v>
      </c>
      <c r="P157" s="42">
        <f>+' (1) Cap Res.2009-2010'!P157</f>
        <v>0</v>
      </c>
      <c r="Q157" s="42">
        <f>+' (1) Cap Res.2009-2010'!Q157</f>
        <v>0</v>
      </c>
      <c r="R157" s="42">
        <f>+' (1) Cap Res.2009-2010'!R157</f>
        <v>0</v>
      </c>
      <c r="S157" s="42">
        <f>+' (1) Cap Res.2009-2010'!S157</f>
        <v>-10040</v>
      </c>
      <c r="T157" s="42">
        <f>+' (1) Cap Res.2009-2010'!T157</f>
        <v>0</v>
      </c>
      <c r="U157" s="42">
        <f>+' (1) Cap Res.2009-2010'!U157</f>
        <v>0</v>
      </c>
      <c r="V157" s="42">
        <f>+' (1) Cap Res.2009-2010'!V157</f>
        <v>0</v>
      </c>
      <c r="W157" s="42">
        <f>+' (1) Cap Res.2009-2010'!W157</f>
        <v>0</v>
      </c>
      <c r="X157" s="42">
        <f>+' (1) Cap Res.2009-2010'!X157</f>
        <v>0</v>
      </c>
      <c r="Y157" s="42">
        <f>+' (1) Cap Res.2009-2010'!Y157</f>
        <v>0</v>
      </c>
      <c r="Z157" s="42">
        <f>+' (1) Cap Res.2009-2010'!Z157</f>
        <v>0</v>
      </c>
      <c r="AA157" s="42">
        <f>+' (1) Cap Res.2009-2010'!AA157</f>
        <v>0</v>
      </c>
      <c r="AB157" s="42">
        <f>+' (1) Cap Res.2009-2010'!AB157</f>
        <v>0</v>
      </c>
      <c r="AC157" s="42">
        <f>+' (1) Cap Res.2009-2010'!AC157</f>
        <v>0</v>
      </c>
      <c r="AD157" s="42">
        <f>+' (1) Cap Res.2009-2010'!AD157</f>
        <v>0</v>
      </c>
      <c r="AE157" s="42">
        <f>+' (1) Cap Res.2009-2010'!AE157</f>
        <v>0</v>
      </c>
      <c r="AF157" s="42">
        <f>+' (1) Cap Res.2009-2010'!AF157</f>
        <v>0</v>
      </c>
      <c r="AG157" s="42">
        <f>+' (1) Cap Res.2009-2010'!AG157</f>
        <v>0</v>
      </c>
      <c r="AH157" s="42">
        <f>+' (1) Cap Res.2009-2010'!AH157</f>
        <v>0</v>
      </c>
      <c r="AI157" s="42">
        <f>+' (1) Cap Res.2009-2010'!AI157</f>
        <v>0</v>
      </c>
      <c r="AJ157" s="42">
        <f>+' (1) Cap Res.2009-2010'!AJ157</f>
        <v>0</v>
      </c>
      <c r="AK157" s="42">
        <f>+' (1) Cap Res.2009-2010'!AK157</f>
        <v>0</v>
      </c>
      <c r="AL157" s="42">
        <f>+' (1) Cap Res.2009-2010'!AL157</f>
        <v>0</v>
      </c>
      <c r="AM157" s="42">
        <f>+' (1) Cap Res.2009-2010'!AM157</f>
        <v>0</v>
      </c>
      <c r="AN157" s="42">
        <f>+' (1) Cap Res.2009-2010'!AN157</f>
        <v>0</v>
      </c>
      <c r="AO157" s="42">
        <f>+' (1) Cap Res.2009-2010'!AO157</f>
        <v>0</v>
      </c>
      <c r="AP157" s="42">
        <f>+' (1) Cap Res.2009-2010'!AP157</f>
        <v>0</v>
      </c>
      <c r="AQ157" s="42">
        <f>+' (1) Cap Res.2009-2010'!AQ157</f>
        <v>0</v>
      </c>
      <c r="AR157" s="42">
        <f>+' (1) Cap Res.2009-2010'!AR157</f>
        <v>0</v>
      </c>
      <c r="AS157" s="42">
        <f>+' (1) Cap Res.2009-2010'!AS157</f>
        <v>0</v>
      </c>
      <c r="AT157" s="42">
        <f>+' (1) Cap Res.2009-2010'!AT157</f>
        <v>0</v>
      </c>
      <c r="AU157" s="42">
        <f>+' (1) Cap Res.2009-2010'!AU157</f>
        <v>0</v>
      </c>
      <c r="AV157" s="42"/>
      <c r="AW157" s="42"/>
      <c r="AX157" s="42"/>
      <c r="AY157" s="42"/>
      <c r="AZ157" s="42"/>
      <c r="BA157" s="42"/>
      <c r="BB157" s="42"/>
    </row>
    <row r="158" spans="1:54" ht="13.5" hidden="1">
      <c r="A158" s="39">
        <f>+' (1) Cap Res.2009-2010'!BF158</f>
        <v>37853</v>
      </c>
      <c r="B158" s="42">
        <f>+' (1) Cap Res.2009-2010'!B158</f>
        <v>0</v>
      </c>
      <c r="C158" s="42">
        <f>+' (1) Cap Res.2009-2010'!C158</f>
        <v>0</v>
      </c>
      <c r="D158" s="42">
        <f>+' (1) Cap Res.2009-2010'!D158</f>
        <v>0</v>
      </c>
      <c r="E158" s="42">
        <f>+' (1) Cap Res.2009-2010'!E158</f>
        <v>0</v>
      </c>
      <c r="F158" s="42">
        <f>+' (1) Cap Res.2009-2010'!F158</f>
        <v>0</v>
      </c>
      <c r="G158" s="42">
        <f>+' (1) Cap Res.2009-2010'!G158</f>
        <v>0</v>
      </c>
      <c r="H158" s="42">
        <f>+' (1) Cap Res.2009-2010'!H158</f>
        <v>0</v>
      </c>
      <c r="I158" s="42">
        <f>+' (1) Cap Res.2009-2010'!I158</f>
        <v>0</v>
      </c>
      <c r="J158" s="42">
        <f>+' (1) Cap Res.2009-2010'!J158</f>
        <v>0</v>
      </c>
      <c r="K158" s="42">
        <f>+' (1) Cap Res.2009-2010'!K158</f>
        <v>0</v>
      </c>
      <c r="L158" s="42">
        <f>+' (1) Cap Res.2009-2010'!L158</f>
        <v>0</v>
      </c>
      <c r="M158" s="42">
        <f>+' (1) Cap Res.2009-2010'!M158</f>
        <v>0</v>
      </c>
      <c r="N158" s="42">
        <f>+' (1) Cap Res.2009-2010'!N158</f>
        <v>0</v>
      </c>
      <c r="O158" s="42">
        <f>+' (1) Cap Res.2009-2010'!O158</f>
        <v>0</v>
      </c>
      <c r="P158" s="42">
        <f>+' (1) Cap Res.2009-2010'!P158</f>
        <v>0</v>
      </c>
      <c r="Q158" s="42">
        <f>+' (1) Cap Res.2009-2010'!Q158</f>
        <v>0</v>
      </c>
      <c r="R158" s="42">
        <f>+' (1) Cap Res.2009-2010'!R158</f>
        <v>0</v>
      </c>
      <c r="S158" s="42">
        <f>+' (1) Cap Res.2009-2010'!S158</f>
        <v>-3280</v>
      </c>
      <c r="T158" s="42">
        <f>+' (1) Cap Res.2009-2010'!T158</f>
        <v>0</v>
      </c>
      <c r="U158" s="42">
        <f>+' (1) Cap Res.2009-2010'!U158</f>
        <v>0</v>
      </c>
      <c r="V158" s="42">
        <f>+' (1) Cap Res.2009-2010'!V158</f>
        <v>0</v>
      </c>
      <c r="W158" s="42">
        <f>+' (1) Cap Res.2009-2010'!W158</f>
        <v>0</v>
      </c>
      <c r="X158" s="42">
        <f>+' (1) Cap Res.2009-2010'!X158</f>
        <v>0</v>
      </c>
      <c r="Y158" s="42">
        <f>+' (1) Cap Res.2009-2010'!Y158</f>
        <v>0</v>
      </c>
      <c r="Z158" s="42">
        <f>+' (1) Cap Res.2009-2010'!Z158</f>
        <v>0</v>
      </c>
      <c r="AA158" s="42">
        <f>+' (1) Cap Res.2009-2010'!AA158</f>
        <v>0</v>
      </c>
      <c r="AB158" s="42">
        <f>+' (1) Cap Res.2009-2010'!AB158</f>
        <v>0</v>
      </c>
      <c r="AC158" s="42">
        <f>+' (1) Cap Res.2009-2010'!AC158</f>
        <v>0</v>
      </c>
      <c r="AD158" s="42">
        <f>+' (1) Cap Res.2009-2010'!AD158</f>
        <v>0</v>
      </c>
      <c r="AE158" s="42">
        <f>+' (1) Cap Res.2009-2010'!AE158</f>
        <v>0</v>
      </c>
      <c r="AF158" s="42">
        <f>+' (1) Cap Res.2009-2010'!AF158</f>
        <v>0</v>
      </c>
      <c r="AG158" s="42">
        <f>+' (1) Cap Res.2009-2010'!AG158</f>
        <v>0</v>
      </c>
      <c r="AH158" s="42">
        <f>+' (1) Cap Res.2009-2010'!AH158</f>
        <v>0</v>
      </c>
      <c r="AI158" s="42">
        <f>+' (1) Cap Res.2009-2010'!AI158</f>
        <v>0</v>
      </c>
      <c r="AJ158" s="42">
        <f>+' (1) Cap Res.2009-2010'!AJ158</f>
        <v>0</v>
      </c>
      <c r="AK158" s="42">
        <f>+' (1) Cap Res.2009-2010'!AK158</f>
        <v>0</v>
      </c>
      <c r="AL158" s="42">
        <f>+' (1) Cap Res.2009-2010'!AL158</f>
        <v>0</v>
      </c>
      <c r="AM158" s="42">
        <f>+' (1) Cap Res.2009-2010'!AM158</f>
        <v>0</v>
      </c>
      <c r="AN158" s="42">
        <f>+' (1) Cap Res.2009-2010'!AN158</f>
        <v>0</v>
      </c>
      <c r="AO158" s="42">
        <f>+' (1) Cap Res.2009-2010'!AO158</f>
        <v>0</v>
      </c>
      <c r="AP158" s="42">
        <f>+' (1) Cap Res.2009-2010'!AP158</f>
        <v>0</v>
      </c>
      <c r="AQ158" s="42">
        <f>+' (1) Cap Res.2009-2010'!AQ158</f>
        <v>0</v>
      </c>
      <c r="AR158" s="42">
        <f>+' (1) Cap Res.2009-2010'!AR158</f>
        <v>0</v>
      </c>
      <c r="AS158" s="42">
        <f>+' (1) Cap Res.2009-2010'!AS158</f>
        <v>0</v>
      </c>
      <c r="AT158" s="42">
        <f>+' (1) Cap Res.2009-2010'!AT158</f>
        <v>0</v>
      </c>
      <c r="AU158" s="42">
        <f>+' (1) Cap Res.2009-2010'!AU158</f>
        <v>0</v>
      </c>
      <c r="AV158" s="42"/>
      <c r="AW158" s="42"/>
      <c r="AX158" s="42"/>
      <c r="AY158" s="42"/>
      <c r="AZ158" s="42"/>
      <c r="BA158" s="42"/>
      <c r="BB158" s="42"/>
    </row>
    <row r="159" spans="1:54" ht="13.5" hidden="1">
      <c r="A159" s="39">
        <f>+' (1) Cap Res.2009-2010'!BF159</f>
        <v>37853</v>
      </c>
      <c r="B159" s="42">
        <f>+' (1) Cap Res.2009-2010'!B159</f>
        <v>0</v>
      </c>
      <c r="C159" s="42">
        <f>+' (1) Cap Res.2009-2010'!C159</f>
        <v>0</v>
      </c>
      <c r="D159" s="42">
        <f>+' (1) Cap Res.2009-2010'!D159</f>
        <v>0</v>
      </c>
      <c r="E159" s="42">
        <f>+' (1) Cap Res.2009-2010'!E159</f>
        <v>0</v>
      </c>
      <c r="F159" s="42">
        <f>+' (1) Cap Res.2009-2010'!F159</f>
        <v>0</v>
      </c>
      <c r="G159" s="42">
        <f>+' (1) Cap Res.2009-2010'!G159</f>
        <v>0</v>
      </c>
      <c r="H159" s="42">
        <f>+' (1) Cap Res.2009-2010'!H159</f>
        <v>0</v>
      </c>
      <c r="I159" s="42">
        <f>+' (1) Cap Res.2009-2010'!I159</f>
        <v>0</v>
      </c>
      <c r="J159" s="42">
        <f>+' (1) Cap Res.2009-2010'!J159</f>
        <v>0</v>
      </c>
      <c r="K159" s="42">
        <f>+' (1) Cap Res.2009-2010'!K159</f>
        <v>0</v>
      </c>
      <c r="L159" s="42">
        <f>+' (1) Cap Res.2009-2010'!L159</f>
        <v>0</v>
      </c>
      <c r="M159" s="42">
        <f>+' (1) Cap Res.2009-2010'!M159</f>
        <v>0</v>
      </c>
      <c r="N159" s="42">
        <f>+' (1) Cap Res.2009-2010'!N159</f>
        <v>0</v>
      </c>
      <c r="O159" s="42">
        <f>+' (1) Cap Res.2009-2010'!O159</f>
        <v>0</v>
      </c>
      <c r="P159" s="42">
        <f>+' (1) Cap Res.2009-2010'!P159</f>
        <v>0</v>
      </c>
      <c r="Q159" s="42">
        <f>+' (1) Cap Res.2009-2010'!Q159</f>
        <v>0</v>
      </c>
      <c r="R159" s="42">
        <f>+' (1) Cap Res.2009-2010'!R159</f>
        <v>0</v>
      </c>
      <c r="S159" s="42">
        <f>+' (1) Cap Res.2009-2010'!S159</f>
        <v>-2090</v>
      </c>
      <c r="T159" s="42">
        <f>+' (1) Cap Res.2009-2010'!T159</f>
        <v>0</v>
      </c>
      <c r="U159" s="42">
        <f>+' (1) Cap Res.2009-2010'!U159</f>
        <v>0</v>
      </c>
      <c r="V159" s="42">
        <f>+' (1) Cap Res.2009-2010'!V159</f>
        <v>0</v>
      </c>
      <c r="W159" s="42">
        <f>+' (1) Cap Res.2009-2010'!W159</f>
        <v>0</v>
      </c>
      <c r="X159" s="42">
        <f>+' (1) Cap Res.2009-2010'!X159</f>
        <v>0</v>
      </c>
      <c r="Y159" s="42">
        <f>+' (1) Cap Res.2009-2010'!Y159</f>
        <v>0</v>
      </c>
      <c r="Z159" s="42">
        <f>+' (1) Cap Res.2009-2010'!Z159</f>
        <v>0</v>
      </c>
      <c r="AA159" s="42">
        <f>+' (1) Cap Res.2009-2010'!AA159</f>
        <v>0</v>
      </c>
      <c r="AB159" s="42">
        <f>+' (1) Cap Res.2009-2010'!AB159</f>
        <v>0</v>
      </c>
      <c r="AC159" s="42">
        <f>+' (1) Cap Res.2009-2010'!AC159</f>
        <v>0</v>
      </c>
      <c r="AD159" s="42">
        <f>+' (1) Cap Res.2009-2010'!AD159</f>
        <v>0</v>
      </c>
      <c r="AE159" s="42">
        <f>+' (1) Cap Res.2009-2010'!AE159</f>
        <v>0</v>
      </c>
      <c r="AF159" s="42">
        <f>+' (1) Cap Res.2009-2010'!AF159</f>
        <v>0</v>
      </c>
      <c r="AG159" s="42">
        <f>+' (1) Cap Res.2009-2010'!AG159</f>
        <v>0</v>
      </c>
      <c r="AH159" s="42">
        <f>+' (1) Cap Res.2009-2010'!AH159</f>
        <v>0</v>
      </c>
      <c r="AI159" s="42">
        <f>+' (1) Cap Res.2009-2010'!AI159</f>
        <v>0</v>
      </c>
      <c r="AJ159" s="42">
        <f>+' (1) Cap Res.2009-2010'!AJ159</f>
        <v>0</v>
      </c>
      <c r="AK159" s="42">
        <f>+' (1) Cap Res.2009-2010'!AK159</f>
        <v>0</v>
      </c>
      <c r="AL159" s="42">
        <f>+' (1) Cap Res.2009-2010'!AL159</f>
        <v>0</v>
      </c>
      <c r="AM159" s="42">
        <f>+' (1) Cap Res.2009-2010'!AM159</f>
        <v>0</v>
      </c>
      <c r="AN159" s="42">
        <f>+' (1) Cap Res.2009-2010'!AN159</f>
        <v>0</v>
      </c>
      <c r="AO159" s="42">
        <f>+' (1) Cap Res.2009-2010'!AO159</f>
        <v>0</v>
      </c>
      <c r="AP159" s="42">
        <f>+' (1) Cap Res.2009-2010'!AP159</f>
        <v>0</v>
      </c>
      <c r="AQ159" s="42">
        <f>+' (1) Cap Res.2009-2010'!AQ159</f>
        <v>0</v>
      </c>
      <c r="AR159" s="42">
        <f>+' (1) Cap Res.2009-2010'!AR159</f>
        <v>0</v>
      </c>
      <c r="AS159" s="42">
        <f>+' (1) Cap Res.2009-2010'!AS159</f>
        <v>0</v>
      </c>
      <c r="AT159" s="42">
        <f>+' (1) Cap Res.2009-2010'!AT159</f>
        <v>0</v>
      </c>
      <c r="AU159" s="42">
        <f>+' (1) Cap Res.2009-2010'!AU159</f>
        <v>0</v>
      </c>
      <c r="AV159" s="42"/>
      <c r="AW159" s="42"/>
      <c r="AX159" s="42"/>
      <c r="AY159" s="42"/>
      <c r="AZ159" s="42"/>
      <c r="BA159" s="42"/>
      <c r="BB159" s="42"/>
    </row>
    <row r="160" spans="1:54" ht="13.5" hidden="1">
      <c r="A160" s="39">
        <f>+' (1) Cap Res.2009-2010'!BF160</f>
        <v>37855</v>
      </c>
      <c r="B160" s="42">
        <f>+' (1) Cap Res.2009-2010'!B160</f>
        <v>0</v>
      </c>
      <c r="C160" s="42">
        <f>+' (1) Cap Res.2009-2010'!C160</f>
        <v>0</v>
      </c>
      <c r="D160" s="42">
        <f>+' (1) Cap Res.2009-2010'!D160</f>
        <v>0</v>
      </c>
      <c r="E160" s="42">
        <f>+' (1) Cap Res.2009-2010'!E160</f>
        <v>0</v>
      </c>
      <c r="F160" s="42">
        <f>+' (1) Cap Res.2009-2010'!F160</f>
        <v>0</v>
      </c>
      <c r="G160" s="42">
        <f>+' (1) Cap Res.2009-2010'!G160</f>
        <v>0</v>
      </c>
      <c r="H160" s="42">
        <f>+' (1) Cap Res.2009-2010'!H160</f>
        <v>0</v>
      </c>
      <c r="I160" s="42">
        <f>+' (1) Cap Res.2009-2010'!I160</f>
        <v>0</v>
      </c>
      <c r="J160" s="42">
        <f>+' (1) Cap Res.2009-2010'!J160</f>
        <v>0</v>
      </c>
      <c r="K160" s="42">
        <f>+' (1) Cap Res.2009-2010'!K160</f>
        <v>0</v>
      </c>
      <c r="L160" s="42">
        <f>+' (1) Cap Res.2009-2010'!L160</f>
        <v>0</v>
      </c>
      <c r="M160" s="42">
        <f>+' (1) Cap Res.2009-2010'!M160</f>
        <v>0</v>
      </c>
      <c r="N160" s="42">
        <f>+' (1) Cap Res.2009-2010'!N160</f>
        <v>0</v>
      </c>
      <c r="O160" s="42">
        <f>+' (1) Cap Res.2009-2010'!O160</f>
        <v>0</v>
      </c>
      <c r="P160" s="42">
        <f>+' (1) Cap Res.2009-2010'!P160</f>
        <v>0</v>
      </c>
      <c r="Q160" s="42">
        <f>+' (1) Cap Res.2009-2010'!Q160</f>
        <v>0</v>
      </c>
      <c r="R160" s="42">
        <f>+' (1) Cap Res.2009-2010'!R160</f>
        <v>0</v>
      </c>
      <c r="S160" s="42">
        <f>+' (1) Cap Res.2009-2010'!S160</f>
        <v>0</v>
      </c>
      <c r="T160" s="42">
        <f>+' (1) Cap Res.2009-2010'!T160</f>
        <v>0</v>
      </c>
      <c r="U160" s="42">
        <f>+' (1) Cap Res.2009-2010'!U160</f>
        <v>0</v>
      </c>
      <c r="V160" s="42">
        <f>+' (1) Cap Res.2009-2010'!V160</f>
        <v>0</v>
      </c>
      <c r="W160" s="42">
        <f>+' (1) Cap Res.2009-2010'!W160</f>
        <v>0</v>
      </c>
      <c r="X160" s="42">
        <f>+' (1) Cap Res.2009-2010'!X160</f>
        <v>0</v>
      </c>
      <c r="Y160" s="42">
        <f>+' (1) Cap Res.2009-2010'!Y160</f>
        <v>0</v>
      </c>
      <c r="Z160" s="42">
        <f>+' (1) Cap Res.2009-2010'!Z160</f>
        <v>0</v>
      </c>
      <c r="AA160" s="42">
        <f>+' (1) Cap Res.2009-2010'!AA160</f>
        <v>0</v>
      </c>
      <c r="AB160" s="42">
        <f>+' (1) Cap Res.2009-2010'!AB160</f>
        <v>0</v>
      </c>
      <c r="AC160" s="42">
        <f>+' (1) Cap Res.2009-2010'!AC160</f>
        <v>0</v>
      </c>
      <c r="AD160" s="42">
        <f>+' (1) Cap Res.2009-2010'!AD160</f>
        <v>0</v>
      </c>
      <c r="AE160" s="42">
        <f>+' (1) Cap Res.2009-2010'!AE160</f>
        <v>0</v>
      </c>
      <c r="AF160" s="42">
        <f>+' (1) Cap Res.2009-2010'!AF160</f>
        <v>0</v>
      </c>
      <c r="AG160" s="42">
        <f>+' (1) Cap Res.2009-2010'!AG160</f>
        <v>0</v>
      </c>
      <c r="AH160" s="42">
        <f>+' (1) Cap Res.2009-2010'!AH160</f>
        <v>0</v>
      </c>
      <c r="AI160" s="42">
        <f>+' (1) Cap Res.2009-2010'!AI160</f>
        <v>0</v>
      </c>
      <c r="AJ160" s="42">
        <f>+' (1) Cap Res.2009-2010'!AJ160</f>
        <v>0</v>
      </c>
      <c r="AK160" s="42">
        <f>+' (1) Cap Res.2009-2010'!AK160</f>
        <v>0</v>
      </c>
      <c r="AL160" s="42">
        <f>+' (1) Cap Res.2009-2010'!AL160</f>
        <v>0</v>
      </c>
      <c r="AM160" s="42">
        <f>+' (1) Cap Res.2009-2010'!AM160</f>
        <v>0</v>
      </c>
      <c r="AN160" s="42">
        <f>+' (1) Cap Res.2009-2010'!AN160</f>
        <v>0</v>
      </c>
      <c r="AO160" s="42">
        <f>+' (1) Cap Res.2009-2010'!AO160</f>
        <v>0</v>
      </c>
      <c r="AP160" s="42">
        <f>+' (1) Cap Res.2009-2010'!AP160</f>
        <v>0</v>
      </c>
      <c r="AQ160" s="42">
        <f>+' (1) Cap Res.2009-2010'!AQ160</f>
        <v>0</v>
      </c>
      <c r="AR160" s="42">
        <f>+' (1) Cap Res.2009-2010'!AR160</f>
        <v>0</v>
      </c>
      <c r="AS160" s="42">
        <f>+' (1) Cap Res.2009-2010'!AS160</f>
        <v>0</v>
      </c>
      <c r="AT160" s="42">
        <f>+' (1) Cap Res.2009-2010'!AT160</f>
        <v>0</v>
      </c>
      <c r="AU160" s="42">
        <f>+' (1) Cap Res.2009-2010'!AU160</f>
        <v>0</v>
      </c>
      <c r="AV160" s="42"/>
      <c r="AW160" s="42"/>
      <c r="AX160" s="42"/>
      <c r="AY160" s="42"/>
      <c r="AZ160" s="42"/>
      <c r="BA160" s="42"/>
      <c r="BB160" s="42"/>
    </row>
    <row r="161" spans="1:54" ht="13.5" hidden="1">
      <c r="A161" s="39">
        <f>+' (1) Cap Res.2009-2010'!BF161</f>
        <v>37859</v>
      </c>
      <c r="B161" s="42">
        <f>+' (1) Cap Res.2009-2010'!B161</f>
        <v>0</v>
      </c>
      <c r="C161" s="42">
        <f>+' (1) Cap Res.2009-2010'!C161</f>
        <v>0</v>
      </c>
      <c r="D161" s="42">
        <f>+' (1) Cap Res.2009-2010'!D161</f>
        <v>0</v>
      </c>
      <c r="E161" s="42">
        <f>+' (1) Cap Res.2009-2010'!E161</f>
        <v>0</v>
      </c>
      <c r="F161" s="42">
        <f>+' (1) Cap Res.2009-2010'!F161</f>
        <v>0</v>
      </c>
      <c r="G161" s="42">
        <f>+' (1) Cap Res.2009-2010'!G161</f>
        <v>0</v>
      </c>
      <c r="H161" s="42">
        <f>+' (1) Cap Res.2009-2010'!H161</f>
        <v>0</v>
      </c>
      <c r="I161" s="42">
        <f>+' (1) Cap Res.2009-2010'!I161</f>
        <v>0</v>
      </c>
      <c r="J161" s="42">
        <f>+' (1) Cap Res.2009-2010'!J161</f>
        <v>0</v>
      </c>
      <c r="K161" s="42">
        <f>+' (1) Cap Res.2009-2010'!K161</f>
        <v>0</v>
      </c>
      <c r="L161" s="42">
        <f>+' (1) Cap Res.2009-2010'!L161</f>
        <v>0</v>
      </c>
      <c r="M161" s="42">
        <f>+' (1) Cap Res.2009-2010'!M161</f>
        <v>0</v>
      </c>
      <c r="N161" s="42">
        <f>+' (1) Cap Res.2009-2010'!N161</f>
        <v>0</v>
      </c>
      <c r="O161" s="42">
        <f>+' (1) Cap Res.2009-2010'!O161</f>
        <v>-21215.96</v>
      </c>
      <c r="P161" s="42">
        <f>+' (1) Cap Res.2009-2010'!P161</f>
        <v>0</v>
      </c>
      <c r="Q161" s="42">
        <f>+' (1) Cap Res.2009-2010'!Q161</f>
        <v>0</v>
      </c>
      <c r="R161" s="42">
        <f>+' (1) Cap Res.2009-2010'!R161</f>
        <v>0</v>
      </c>
      <c r="S161" s="42">
        <f>+' (1) Cap Res.2009-2010'!S161</f>
        <v>0</v>
      </c>
      <c r="T161" s="42">
        <f>+' (1) Cap Res.2009-2010'!T161</f>
        <v>0</v>
      </c>
      <c r="U161" s="42">
        <f>+' (1) Cap Res.2009-2010'!U161</f>
        <v>0</v>
      </c>
      <c r="V161" s="42">
        <f>+' (1) Cap Res.2009-2010'!V161</f>
        <v>0</v>
      </c>
      <c r="W161" s="42">
        <f>+' (1) Cap Res.2009-2010'!W161</f>
        <v>0</v>
      </c>
      <c r="X161" s="42">
        <f>+' (1) Cap Res.2009-2010'!X161</f>
        <v>0</v>
      </c>
      <c r="Y161" s="42">
        <f>+' (1) Cap Res.2009-2010'!Y161</f>
        <v>0</v>
      </c>
      <c r="Z161" s="42">
        <f>+' (1) Cap Res.2009-2010'!Z161</f>
        <v>0</v>
      </c>
      <c r="AA161" s="42">
        <f>+' (1) Cap Res.2009-2010'!AA161</f>
        <v>0</v>
      </c>
      <c r="AB161" s="42">
        <f>+' (1) Cap Res.2009-2010'!AB161</f>
        <v>0</v>
      </c>
      <c r="AC161" s="42">
        <f>+' (1) Cap Res.2009-2010'!AC161</f>
        <v>0</v>
      </c>
      <c r="AD161" s="42">
        <f>+' (1) Cap Res.2009-2010'!AD161</f>
        <v>0</v>
      </c>
      <c r="AE161" s="42">
        <f>+' (1) Cap Res.2009-2010'!AE161</f>
        <v>0</v>
      </c>
      <c r="AF161" s="42">
        <f>+' (1) Cap Res.2009-2010'!AF161</f>
        <v>0</v>
      </c>
      <c r="AG161" s="42">
        <f>+' (1) Cap Res.2009-2010'!AG161</f>
        <v>0</v>
      </c>
      <c r="AH161" s="42">
        <f>+' (1) Cap Res.2009-2010'!AH161</f>
        <v>0</v>
      </c>
      <c r="AI161" s="42">
        <f>+' (1) Cap Res.2009-2010'!AI161</f>
        <v>0</v>
      </c>
      <c r="AJ161" s="42">
        <f>+' (1) Cap Res.2009-2010'!AJ161</f>
        <v>0</v>
      </c>
      <c r="AK161" s="42">
        <f>+' (1) Cap Res.2009-2010'!AK161</f>
        <v>0</v>
      </c>
      <c r="AL161" s="42">
        <f>+' (1) Cap Res.2009-2010'!AL161</f>
        <v>0</v>
      </c>
      <c r="AM161" s="42">
        <f>+' (1) Cap Res.2009-2010'!AM161</f>
        <v>0</v>
      </c>
      <c r="AN161" s="42">
        <f>+' (1) Cap Res.2009-2010'!AN161</f>
        <v>0</v>
      </c>
      <c r="AO161" s="42">
        <f>+' (1) Cap Res.2009-2010'!AO161</f>
        <v>0</v>
      </c>
      <c r="AP161" s="42">
        <f>+' (1) Cap Res.2009-2010'!AP161</f>
        <v>0</v>
      </c>
      <c r="AQ161" s="42">
        <f>+' (1) Cap Res.2009-2010'!AQ161</f>
        <v>0</v>
      </c>
      <c r="AR161" s="42">
        <f>+' (1) Cap Res.2009-2010'!AR161</f>
        <v>0</v>
      </c>
      <c r="AS161" s="42">
        <f>+' (1) Cap Res.2009-2010'!AS161</f>
        <v>0</v>
      </c>
      <c r="AT161" s="42">
        <f>+' (1) Cap Res.2009-2010'!AT161</f>
        <v>0</v>
      </c>
      <c r="AU161" s="42">
        <f>+' (1) Cap Res.2009-2010'!AU161</f>
        <v>0</v>
      </c>
      <c r="AV161" s="42"/>
      <c r="AW161" s="42"/>
      <c r="AX161" s="42"/>
      <c r="AY161" s="42"/>
      <c r="AZ161" s="42"/>
      <c r="BA161" s="42"/>
      <c r="BB161" s="42"/>
    </row>
    <row r="162" spans="1:54" ht="13.5" hidden="1">
      <c r="A162" s="39">
        <f>+' (1) Cap Res.2009-2010'!BF162</f>
        <v>37862</v>
      </c>
      <c r="B162" s="42">
        <f>+' (1) Cap Res.2009-2010'!B162</f>
        <v>0</v>
      </c>
      <c r="C162" s="42">
        <f>+' (1) Cap Res.2009-2010'!C162</f>
        <v>0</v>
      </c>
      <c r="D162" s="42">
        <f>+' (1) Cap Res.2009-2010'!D162</f>
        <v>0</v>
      </c>
      <c r="E162" s="42">
        <f>+' (1) Cap Res.2009-2010'!E162</f>
        <v>0</v>
      </c>
      <c r="F162" s="42">
        <f>+' (1) Cap Res.2009-2010'!F162</f>
        <v>0</v>
      </c>
      <c r="G162" s="42">
        <f>+' (1) Cap Res.2009-2010'!G162</f>
        <v>0</v>
      </c>
      <c r="H162" s="42">
        <f>+' (1) Cap Res.2009-2010'!H162</f>
        <v>0</v>
      </c>
      <c r="I162" s="42">
        <f>+' (1) Cap Res.2009-2010'!I162</f>
        <v>0</v>
      </c>
      <c r="J162" s="42">
        <f>+' (1) Cap Res.2009-2010'!J162</f>
        <v>0</v>
      </c>
      <c r="K162" s="42">
        <f>+' (1) Cap Res.2009-2010'!K162</f>
        <v>0</v>
      </c>
      <c r="L162" s="42">
        <f>+' (1) Cap Res.2009-2010'!L162</f>
        <v>0</v>
      </c>
      <c r="M162" s="42">
        <f>+' (1) Cap Res.2009-2010'!M162</f>
        <v>0</v>
      </c>
      <c r="N162" s="42">
        <f>+' (1) Cap Res.2009-2010'!N162</f>
        <v>0</v>
      </c>
      <c r="O162" s="42">
        <f>+' (1) Cap Res.2009-2010'!O162</f>
        <v>0</v>
      </c>
      <c r="P162" s="42">
        <f>+' (1) Cap Res.2009-2010'!P162</f>
        <v>0</v>
      </c>
      <c r="Q162" s="42">
        <f>+' (1) Cap Res.2009-2010'!Q162</f>
        <v>0</v>
      </c>
      <c r="R162" s="42">
        <f>+' (1) Cap Res.2009-2010'!R162</f>
        <v>0</v>
      </c>
      <c r="S162" s="42">
        <f>+' (1) Cap Res.2009-2010'!S162</f>
        <v>0</v>
      </c>
      <c r="T162" s="42">
        <f>+' (1) Cap Res.2009-2010'!T162</f>
        <v>0</v>
      </c>
      <c r="U162" s="42">
        <f>+' (1) Cap Res.2009-2010'!U162</f>
        <v>0</v>
      </c>
      <c r="V162" s="42">
        <f>+' (1) Cap Res.2009-2010'!V162</f>
        <v>0</v>
      </c>
      <c r="W162" s="42">
        <f>+' (1) Cap Res.2009-2010'!W162</f>
        <v>0</v>
      </c>
      <c r="X162" s="42">
        <f>+' (1) Cap Res.2009-2010'!X162</f>
        <v>0</v>
      </c>
      <c r="Y162" s="42">
        <f>+' (1) Cap Res.2009-2010'!Y162</f>
        <v>0</v>
      </c>
      <c r="Z162" s="42">
        <f>+' (1) Cap Res.2009-2010'!Z162</f>
        <v>0</v>
      </c>
      <c r="AA162" s="42">
        <f>+' (1) Cap Res.2009-2010'!AA162</f>
        <v>0</v>
      </c>
      <c r="AB162" s="42">
        <f>+' (1) Cap Res.2009-2010'!AB162</f>
        <v>0</v>
      </c>
      <c r="AC162" s="42">
        <f>+' (1) Cap Res.2009-2010'!AC162</f>
        <v>0</v>
      </c>
      <c r="AD162" s="42">
        <f>+' (1) Cap Res.2009-2010'!AD162</f>
        <v>0</v>
      </c>
      <c r="AE162" s="42">
        <f>+' (1) Cap Res.2009-2010'!AE162</f>
        <v>0</v>
      </c>
      <c r="AF162" s="42">
        <f>+' (1) Cap Res.2009-2010'!AF162</f>
        <v>0</v>
      </c>
      <c r="AG162" s="42">
        <f>+' (1) Cap Res.2009-2010'!AG162</f>
        <v>0</v>
      </c>
      <c r="AH162" s="42">
        <f>+' (1) Cap Res.2009-2010'!AH162</f>
        <v>0</v>
      </c>
      <c r="AI162" s="42">
        <f>+' (1) Cap Res.2009-2010'!AI162</f>
        <v>0</v>
      </c>
      <c r="AJ162" s="42">
        <f>+' (1) Cap Res.2009-2010'!AJ162</f>
        <v>0</v>
      </c>
      <c r="AK162" s="42">
        <f>+' (1) Cap Res.2009-2010'!AK162</f>
        <v>0</v>
      </c>
      <c r="AL162" s="42">
        <f>+' (1) Cap Res.2009-2010'!AL162</f>
        <v>0</v>
      </c>
      <c r="AM162" s="42">
        <f>+' (1) Cap Res.2009-2010'!AM162</f>
        <v>0</v>
      </c>
      <c r="AN162" s="42">
        <f>+' (1) Cap Res.2009-2010'!AN162</f>
        <v>0</v>
      </c>
      <c r="AO162" s="42">
        <f>+' (1) Cap Res.2009-2010'!AO162</f>
        <v>0</v>
      </c>
      <c r="AP162" s="42">
        <f>+' (1) Cap Res.2009-2010'!AP162</f>
        <v>0</v>
      </c>
      <c r="AQ162" s="42">
        <f>+' (1) Cap Res.2009-2010'!AQ162</f>
        <v>0</v>
      </c>
      <c r="AR162" s="42">
        <f>+' (1) Cap Res.2009-2010'!AR162</f>
        <v>0</v>
      </c>
      <c r="AS162" s="42">
        <f>+' (1) Cap Res.2009-2010'!AS162</f>
        <v>0</v>
      </c>
      <c r="AT162" s="42">
        <f>+' (1) Cap Res.2009-2010'!AT162</f>
        <v>0</v>
      </c>
      <c r="AU162" s="42">
        <f>+' (1) Cap Res.2009-2010'!AU162</f>
        <v>0</v>
      </c>
      <c r="AV162" s="42"/>
      <c r="AW162" s="42"/>
      <c r="AX162" s="42"/>
      <c r="AY162" s="42"/>
      <c r="AZ162" s="42"/>
      <c r="BA162" s="42"/>
      <c r="BB162" s="42"/>
    </row>
    <row r="163" spans="1:54" ht="13.5" hidden="1">
      <c r="A163" s="39">
        <f>+' (1) Cap Res.2009-2010'!BF163</f>
        <v>37863</v>
      </c>
      <c r="B163" s="42">
        <f>+' (1) Cap Res.2009-2010'!B163</f>
        <v>0</v>
      </c>
      <c r="C163" s="42">
        <f>+' (1) Cap Res.2009-2010'!C163</f>
        <v>0</v>
      </c>
      <c r="D163" s="42">
        <f>+' (1) Cap Res.2009-2010'!D163</f>
        <v>0</v>
      </c>
      <c r="E163" s="42">
        <f>+' (1) Cap Res.2009-2010'!E163</f>
        <v>0</v>
      </c>
      <c r="F163" s="42">
        <f>+' (1) Cap Res.2009-2010'!F163</f>
        <v>0</v>
      </c>
      <c r="G163" s="42">
        <f>+' (1) Cap Res.2009-2010'!G163</f>
        <v>0</v>
      </c>
      <c r="H163" s="42">
        <f>+' (1) Cap Res.2009-2010'!H163</f>
        <v>0</v>
      </c>
      <c r="I163" s="42">
        <f>+' (1) Cap Res.2009-2010'!I163</f>
        <v>0</v>
      </c>
      <c r="J163" s="42">
        <f>+' (1) Cap Res.2009-2010'!J163</f>
        <v>0</v>
      </c>
      <c r="K163" s="42">
        <f>+' (1) Cap Res.2009-2010'!K163</f>
        <v>0</v>
      </c>
      <c r="L163" s="42">
        <f>+' (1) Cap Res.2009-2010'!L163</f>
        <v>0</v>
      </c>
      <c r="M163" s="42">
        <f>+' (1) Cap Res.2009-2010'!M163</f>
        <v>0</v>
      </c>
      <c r="N163" s="42">
        <f>+' (1) Cap Res.2009-2010'!N163</f>
        <v>0</v>
      </c>
      <c r="O163" s="42">
        <f>+' (1) Cap Res.2009-2010'!O163</f>
        <v>0</v>
      </c>
      <c r="P163" s="42">
        <f>+' (1) Cap Res.2009-2010'!P163</f>
        <v>0</v>
      </c>
      <c r="Q163" s="42">
        <f>+' (1) Cap Res.2009-2010'!Q163</f>
        <v>0</v>
      </c>
      <c r="R163" s="42">
        <f>+' (1) Cap Res.2009-2010'!R163</f>
        <v>0</v>
      </c>
      <c r="S163" s="42">
        <f>+' (1) Cap Res.2009-2010'!S163</f>
        <v>0</v>
      </c>
      <c r="T163" s="42">
        <f>+' (1) Cap Res.2009-2010'!T163</f>
        <v>0</v>
      </c>
      <c r="U163" s="42">
        <f>+' (1) Cap Res.2009-2010'!U163</f>
        <v>0</v>
      </c>
      <c r="V163" s="42">
        <f>+' (1) Cap Res.2009-2010'!V163</f>
        <v>0</v>
      </c>
      <c r="W163" s="42">
        <f>+' (1) Cap Res.2009-2010'!W163</f>
        <v>0</v>
      </c>
      <c r="X163" s="42">
        <f>+' (1) Cap Res.2009-2010'!X163</f>
        <v>0</v>
      </c>
      <c r="Y163" s="42">
        <f>+' (1) Cap Res.2009-2010'!Y163</f>
        <v>0</v>
      </c>
      <c r="Z163" s="42">
        <f>+' (1) Cap Res.2009-2010'!Z163</f>
        <v>0</v>
      </c>
      <c r="AA163" s="42">
        <f>+' (1) Cap Res.2009-2010'!AA163</f>
        <v>0</v>
      </c>
      <c r="AB163" s="42">
        <f>+' (1) Cap Res.2009-2010'!AB163</f>
        <v>0</v>
      </c>
      <c r="AC163" s="42">
        <f>+' (1) Cap Res.2009-2010'!AC163</f>
        <v>0</v>
      </c>
      <c r="AD163" s="42">
        <f>+' (1) Cap Res.2009-2010'!AD163</f>
        <v>0</v>
      </c>
      <c r="AE163" s="42">
        <f>+' (1) Cap Res.2009-2010'!AE163</f>
        <v>0</v>
      </c>
      <c r="AF163" s="42">
        <f>+' (1) Cap Res.2009-2010'!AF163</f>
        <v>0</v>
      </c>
      <c r="AG163" s="42">
        <f>+' (1) Cap Res.2009-2010'!AG163</f>
        <v>0</v>
      </c>
      <c r="AH163" s="42">
        <f>+' (1) Cap Res.2009-2010'!AH163</f>
        <v>0</v>
      </c>
      <c r="AI163" s="42">
        <f>+' (1) Cap Res.2009-2010'!AI163</f>
        <v>0</v>
      </c>
      <c r="AJ163" s="42">
        <f>+' (1) Cap Res.2009-2010'!AJ163</f>
        <v>0</v>
      </c>
      <c r="AK163" s="42">
        <f>+' (1) Cap Res.2009-2010'!AK163</f>
        <v>0</v>
      </c>
      <c r="AL163" s="42">
        <f>+' (1) Cap Res.2009-2010'!AL163</f>
        <v>0</v>
      </c>
      <c r="AM163" s="42">
        <f>+' (1) Cap Res.2009-2010'!AM163</f>
        <v>0</v>
      </c>
      <c r="AN163" s="42">
        <f>+' (1) Cap Res.2009-2010'!AN163</f>
        <v>0</v>
      </c>
      <c r="AO163" s="42">
        <f>+' (1) Cap Res.2009-2010'!AO163</f>
        <v>0</v>
      </c>
      <c r="AP163" s="42">
        <f>+' (1) Cap Res.2009-2010'!AP163</f>
        <v>0</v>
      </c>
      <c r="AQ163" s="42">
        <f>+' (1) Cap Res.2009-2010'!AQ163</f>
        <v>0</v>
      </c>
      <c r="AR163" s="42">
        <f>+' (1) Cap Res.2009-2010'!AR163</f>
        <v>0</v>
      </c>
      <c r="AS163" s="42">
        <f>+' (1) Cap Res.2009-2010'!AS163</f>
        <v>0</v>
      </c>
      <c r="AT163" s="42">
        <f>+' (1) Cap Res.2009-2010'!AT163</f>
        <v>0</v>
      </c>
      <c r="AU163" s="42">
        <f>+' (1) Cap Res.2009-2010'!AU163</f>
        <v>0</v>
      </c>
      <c r="AV163" s="42"/>
      <c r="AW163" s="42"/>
      <c r="AX163" s="42"/>
      <c r="AY163" s="42"/>
      <c r="AZ163" s="42"/>
      <c r="BA163" s="42"/>
      <c r="BB163" s="42"/>
    </row>
    <row r="164" spans="1:54" ht="13.5" hidden="1">
      <c r="A164" s="39">
        <f>+' (1) Cap Res.2009-2010'!BF164</f>
        <v>37873</v>
      </c>
      <c r="B164" s="42">
        <f>+' (1) Cap Res.2009-2010'!B164</f>
        <v>0</v>
      </c>
      <c r="C164" s="42">
        <f>+' (1) Cap Res.2009-2010'!C164</f>
        <v>0</v>
      </c>
      <c r="D164" s="42">
        <f>+' (1) Cap Res.2009-2010'!D164</f>
        <v>0</v>
      </c>
      <c r="E164" s="42">
        <f>+' (1) Cap Res.2009-2010'!E164</f>
        <v>0</v>
      </c>
      <c r="F164" s="42">
        <f>+' (1) Cap Res.2009-2010'!F164</f>
        <v>0</v>
      </c>
      <c r="G164" s="42">
        <f>+' (1) Cap Res.2009-2010'!G164</f>
        <v>0</v>
      </c>
      <c r="H164" s="42">
        <f>+' (1) Cap Res.2009-2010'!H164</f>
        <v>0</v>
      </c>
      <c r="I164" s="42">
        <f>+' (1) Cap Res.2009-2010'!I164</f>
        <v>0</v>
      </c>
      <c r="J164" s="42">
        <f>+' (1) Cap Res.2009-2010'!J164</f>
        <v>0</v>
      </c>
      <c r="K164" s="42">
        <f>+' (1) Cap Res.2009-2010'!K164</f>
        <v>0</v>
      </c>
      <c r="L164" s="42">
        <f>+' (1) Cap Res.2009-2010'!L164</f>
        <v>0</v>
      </c>
      <c r="M164" s="42">
        <f>+' (1) Cap Res.2009-2010'!M164</f>
        <v>-564.73</v>
      </c>
      <c r="N164" s="42">
        <f>+' (1) Cap Res.2009-2010'!N164</f>
        <v>0</v>
      </c>
      <c r="O164" s="42">
        <f>+' (1) Cap Res.2009-2010'!O164</f>
        <v>0</v>
      </c>
      <c r="P164" s="42">
        <f>+' (1) Cap Res.2009-2010'!P164</f>
        <v>0</v>
      </c>
      <c r="Q164" s="42">
        <f>+' (1) Cap Res.2009-2010'!Q164</f>
        <v>0</v>
      </c>
      <c r="R164" s="42">
        <f>+' (1) Cap Res.2009-2010'!R164</f>
        <v>0</v>
      </c>
      <c r="S164" s="42">
        <f>+' (1) Cap Res.2009-2010'!S164</f>
        <v>0</v>
      </c>
      <c r="T164" s="42">
        <f>+' (1) Cap Res.2009-2010'!T164</f>
        <v>0</v>
      </c>
      <c r="U164" s="42">
        <f>+' (1) Cap Res.2009-2010'!U164</f>
        <v>0</v>
      </c>
      <c r="V164" s="42">
        <f>+' (1) Cap Res.2009-2010'!V164</f>
        <v>0</v>
      </c>
      <c r="W164" s="42">
        <f>+' (1) Cap Res.2009-2010'!W164</f>
        <v>0</v>
      </c>
      <c r="X164" s="42">
        <f>+' (1) Cap Res.2009-2010'!X164</f>
        <v>0</v>
      </c>
      <c r="Y164" s="42">
        <f>+' (1) Cap Res.2009-2010'!Y164</f>
        <v>0</v>
      </c>
      <c r="Z164" s="42">
        <f>+' (1) Cap Res.2009-2010'!Z164</f>
        <v>0</v>
      </c>
      <c r="AA164" s="42">
        <f>+' (1) Cap Res.2009-2010'!AA164</f>
        <v>0</v>
      </c>
      <c r="AB164" s="42">
        <f>+' (1) Cap Res.2009-2010'!AB164</f>
        <v>0</v>
      </c>
      <c r="AC164" s="42">
        <f>+' (1) Cap Res.2009-2010'!AC164</f>
        <v>0</v>
      </c>
      <c r="AD164" s="42">
        <f>+' (1) Cap Res.2009-2010'!AD164</f>
        <v>0</v>
      </c>
      <c r="AE164" s="42">
        <f>+' (1) Cap Res.2009-2010'!AE164</f>
        <v>0</v>
      </c>
      <c r="AF164" s="42">
        <f>+' (1) Cap Res.2009-2010'!AF164</f>
        <v>0</v>
      </c>
      <c r="AG164" s="42">
        <f>+' (1) Cap Res.2009-2010'!AG164</f>
        <v>0</v>
      </c>
      <c r="AH164" s="42">
        <f>+' (1) Cap Res.2009-2010'!AH164</f>
        <v>0</v>
      </c>
      <c r="AI164" s="42">
        <f>+' (1) Cap Res.2009-2010'!AI164</f>
        <v>0</v>
      </c>
      <c r="AJ164" s="42">
        <f>+' (1) Cap Res.2009-2010'!AJ164</f>
        <v>0</v>
      </c>
      <c r="AK164" s="42">
        <f>+' (1) Cap Res.2009-2010'!AK164</f>
        <v>0</v>
      </c>
      <c r="AL164" s="42">
        <f>+' (1) Cap Res.2009-2010'!AL164</f>
        <v>0</v>
      </c>
      <c r="AM164" s="42">
        <f>+' (1) Cap Res.2009-2010'!AM164</f>
        <v>0</v>
      </c>
      <c r="AN164" s="42">
        <f>+' (1) Cap Res.2009-2010'!AN164</f>
        <v>0</v>
      </c>
      <c r="AO164" s="42">
        <f>+' (1) Cap Res.2009-2010'!AO164</f>
        <v>0</v>
      </c>
      <c r="AP164" s="42">
        <f>+' (1) Cap Res.2009-2010'!AP164</f>
        <v>0</v>
      </c>
      <c r="AQ164" s="42">
        <f>+' (1) Cap Res.2009-2010'!AQ164</f>
        <v>0</v>
      </c>
      <c r="AR164" s="42">
        <f>+' (1) Cap Res.2009-2010'!AR164</f>
        <v>0</v>
      </c>
      <c r="AS164" s="42">
        <f>+' (1) Cap Res.2009-2010'!AS164</f>
        <v>0</v>
      </c>
      <c r="AT164" s="42">
        <f>+' (1) Cap Res.2009-2010'!AT164</f>
        <v>0</v>
      </c>
      <c r="AU164" s="42">
        <f>+' (1) Cap Res.2009-2010'!AU164</f>
        <v>0</v>
      </c>
      <c r="AV164" s="42"/>
      <c r="AW164" s="42"/>
      <c r="AX164" s="42"/>
      <c r="AY164" s="42"/>
      <c r="AZ164" s="42"/>
      <c r="BA164" s="42"/>
      <c r="BB164" s="42"/>
    </row>
    <row r="165" spans="1:54" ht="13.5" hidden="1">
      <c r="A165" s="39">
        <f>+' (1) Cap Res.2009-2010'!BF165</f>
        <v>37873</v>
      </c>
      <c r="B165" s="42">
        <f>+' (1) Cap Res.2009-2010'!B165</f>
        <v>0</v>
      </c>
      <c r="C165" s="42">
        <f>+' (1) Cap Res.2009-2010'!C165</f>
        <v>0</v>
      </c>
      <c r="D165" s="42">
        <f>+' (1) Cap Res.2009-2010'!D165</f>
        <v>0</v>
      </c>
      <c r="E165" s="42">
        <f>+' (1) Cap Res.2009-2010'!E165</f>
        <v>0</v>
      </c>
      <c r="F165" s="42">
        <f>+' (1) Cap Res.2009-2010'!F165</f>
        <v>0</v>
      </c>
      <c r="G165" s="42">
        <f>+' (1) Cap Res.2009-2010'!G165</f>
        <v>0</v>
      </c>
      <c r="H165" s="42">
        <f>+' (1) Cap Res.2009-2010'!H165</f>
        <v>0</v>
      </c>
      <c r="I165" s="42">
        <f>+' (1) Cap Res.2009-2010'!I165</f>
        <v>0</v>
      </c>
      <c r="J165" s="42">
        <f>+' (1) Cap Res.2009-2010'!J165</f>
        <v>0</v>
      </c>
      <c r="K165" s="42">
        <f>+' (1) Cap Res.2009-2010'!K165</f>
        <v>0</v>
      </c>
      <c r="L165" s="42">
        <f>+' (1) Cap Res.2009-2010'!L165</f>
        <v>0</v>
      </c>
      <c r="M165" s="42">
        <f>+' (1) Cap Res.2009-2010'!M165</f>
        <v>0</v>
      </c>
      <c r="N165" s="42">
        <f>+' (1) Cap Res.2009-2010'!N165</f>
        <v>0</v>
      </c>
      <c r="O165" s="42">
        <f>+' (1) Cap Res.2009-2010'!O165</f>
        <v>0</v>
      </c>
      <c r="P165" s="42">
        <f>+' (1) Cap Res.2009-2010'!P165</f>
        <v>0</v>
      </c>
      <c r="Q165" s="42">
        <f>+' (1) Cap Res.2009-2010'!Q165</f>
        <v>0</v>
      </c>
      <c r="R165" s="42">
        <f>+' (1) Cap Res.2009-2010'!R165</f>
        <v>0</v>
      </c>
      <c r="S165" s="42">
        <f>+' (1) Cap Res.2009-2010'!S165</f>
        <v>0</v>
      </c>
      <c r="T165" s="42">
        <f>+' (1) Cap Res.2009-2010'!T165</f>
        <v>0</v>
      </c>
      <c r="U165" s="42">
        <f>+' (1) Cap Res.2009-2010'!U165</f>
        <v>-13455</v>
      </c>
      <c r="V165" s="42">
        <f>+' (1) Cap Res.2009-2010'!V165</f>
        <v>0</v>
      </c>
      <c r="W165" s="42">
        <f>+' (1) Cap Res.2009-2010'!W165</f>
        <v>0</v>
      </c>
      <c r="X165" s="42">
        <f>+' (1) Cap Res.2009-2010'!X165</f>
        <v>0</v>
      </c>
      <c r="Y165" s="42">
        <f>+' (1) Cap Res.2009-2010'!Y165</f>
        <v>0</v>
      </c>
      <c r="Z165" s="42">
        <f>+' (1) Cap Res.2009-2010'!Z165</f>
        <v>0</v>
      </c>
      <c r="AA165" s="42">
        <f>+' (1) Cap Res.2009-2010'!AA165</f>
        <v>0</v>
      </c>
      <c r="AB165" s="42">
        <f>+' (1) Cap Res.2009-2010'!AB165</f>
        <v>0</v>
      </c>
      <c r="AC165" s="42">
        <f>+' (1) Cap Res.2009-2010'!AC165</f>
        <v>0</v>
      </c>
      <c r="AD165" s="42">
        <f>+' (1) Cap Res.2009-2010'!AD165</f>
        <v>0</v>
      </c>
      <c r="AE165" s="42">
        <f>+' (1) Cap Res.2009-2010'!AE165</f>
        <v>0</v>
      </c>
      <c r="AF165" s="42">
        <f>+' (1) Cap Res.2009-2010'!AF165</f>
        <v>0</v>
      </c>
      <c r="AG165" s="42">
        <f>+' (1) Cap Res.2009-2010'!AG165</f>
        <v>0</v>
      </c>
      <c r="AH165" s="42">
        <f>+' (1) Cap Res.2009-2010'!AH165</f>
        <v>0</v>
      </c>
      <c r="AI165" s="42">
        <f>+' (1) Cap Res.2009-2010'!AI165</f>
        <v>0</v>
      </c>
      <c r="AJ165" s="42">
        <f>+' (1) Cap Res.2009-2010'!AJ165</f>
        <v>0</v>
      </c>
      <c r="AK165" s="42">
        <f>+' (1) Cap Res.2009-2010'!AK165</f>
        <v>0</v>
      </c>
      <c r="AL165" s="42">
        <f>+' (1) Cap Res.2009-2010'!AL165</f>
        <v>0</v>
      </c>
      <c r="AM165" s="42">
        <f>+' (1) Cap Res.2009-2010'!AM165</f>
        <v>0</v>
      </c>
      <c r="AN165" s="42">
        <f>+' (1) Cap Res.2009-2010'!AN165</f>
        <v>0</v>
      </c>
      <c r="AO165" s="42">
        <f>+' (1) Cap Res.2009-2010'!AO165</f>
        <v>0</v>
      </c>
      <c r="AP165" s="42">
        <f>+' (1) Cap Res.2009-2010'!AP165</f>
        <v>0</v>
      </c>
      <c r="AQ165" s="42">
        <f>+' (1) Cap Res.2009-2010'!AQ165</f>
        <v>0</v>
      </c>
      <c r="AR165" s="42">
        <f>+' (1) Cap Res.2009-2010'!AR165</f>
        <v>0</v>
      </c>
      <c r="AS165" s="42">
        <f>+' (1) Cap Res.2009-2010'!AS165</f>
        <v>0</v>
      </c>
      <c r="AT165" s="42">
        <f>+' (1) Cap Res.2009-2010'!AT165</f>
        <v>0</v>
      </c>
      <c r="AU165" s="42">
        <f>+' (1) Cap Res.2009-2010'!AU165</f>
        <v>0</v>
      </c>
      <c r="AV165" s="42"/>
      <c r="AW165" s="42"/>
      <c r="AX165" s="42"/>
      <c r="AY165" s="42"/>
      <c r="AZ165" s="42"/>
      <c r="BA165" s="42"/>
      <c r="BB165" s="42"/>
    </row>
    <row r="166" spans="1:54" ht="13.5" hidden="1">
      <c r="A166" s="39">
        <f>+' (1) Cap Res.2009-2010'!BF166</f>
        <v>37873</v>
      </c>
      <c r="B166" s="42">
        <f>+' (1) Cap Res.2009-2010'!B166</f>
        <v>0</v>
      </c>
      <c r="C166" s="42">
        <f>+' (1) Cap Res.2009-2010'!C166</f>
        <v>0</v>
      </c>
      <c r="D166" s="42">
        <f>+' (1) Cap Res.2009-2010'!D166</f>
        <v>0</v>
      </c>
      <c r="E166" s="42">
        <f>+' (1) Cap Res.2009-2010'!E166</f>
        <v>0</v>
      </c>
      <c r="F166" s="42">
        <f>+' (1) Cap Res.2009-2010'!F166</f>
        <v>0</v>
      </c>
      <c r="G166" s="42">
        <f>+' (1) Cap Res.2009-2010'!G166</f>
        <v>0</v>
      </c>
      <c r="H166" s="42">
        <f>+' (1) Cap Res.2009-2010'!H166</f>
        <v>0</v>
      </c>
      <c r="I166" s="42">
        <f>+' (1) Cap Res.2009-2010'!I166</f>
        <v>0</v>
      </c>
      <c r="J166" s="42">
        <f>+' (1) Cap Res.2009-2010'!J166</f>
        <v>0</v>
      </c>
      <c r="K166" s="42">
        <f>+' (1) Cap Res.2009-2010'!K166</f>
        <v>0</v>
      </c>
      <c r="L166" s="42">
        <f>+' (1) Cap Res.2009-2010'!L166</f>
        <v>0</v>
      </c>
      <c r="M166" s="42">
        <f>+' (1) Cap Res.2009-2010'!M166</f>
        <v>0</v>
      </c>
      <c r="N166" s="42">
        <f>+' (1) Cap Res.2009-2010'!N166</f>
        <v>0</v>
      </c>
      <c r="O166" s="42">
        <f>+' (1) Cap Res.2009-2010'!O166</f>
        <v>0</v>
      </c>
      <c r="P166" s="42">
        <f>+' (1) Cap Res.2009-2010'!P166</f>
        <v>0</v>
      </c>
      <c r="Q166" s="42">
        <f>+' (1) Cap Res.2009-2010'!Q166</f>
        <v>0</v>
      </c>
      <c r="R166" s="42">
        <f>+' (1) Cap Res.2009-2010'!R166</f>
        <v>0</v>
      </c>
      <c r="S166" s="42">
        <f>+' (1) Cap Res.2009-2010'!S166</f>
        <v>0</v>
      </c>
      <c r="T166" s="42">
        <f>+' (1) Cap Res.2009-2010'!T166</f>
        <v>0</v>
      </c>
      <c r="U166" s="42">
        <f>+' (1) Cap Res.2009-2010'!U166</f>
        <v>-85.5</v>
      </c>
      <c r="V166" s="42">
        <f>+' (1) Cap Res.2009-2010'!V166</f>
        <v>0</v>
      </c>
      <c r="W166" s="42">
        <f>+' (1) Cap Res.2009-2010'!W166</f>
        <v>0</v>
      </c>
      <c r="X166" s="42">
        <f>+' (1) Cap Res.2009-2010'!X166</f>
        <v>0</v>
      </c>
      <c r="Y166" s="42">
        <f>+' (1) Cap Res.2009-2010'!Y166</f>
        <v>0</v>
      </c>
      <c r="Z166" s="42">
        <f>+' (1) Cap Res.2009-2010'!Z166</f>
        <v>0</v>
      </c>
      <c r="AA166" s="42">
        <f>+' (1) Cap Res.2009-2010'!AA166</f>
        <v>0</v>
      </c>
      <c r="AB166" s="42">
        <f>+' (1) Cap Res.2009-2010'!AB166</f>
        <v>0</v>
      </c>
      <c r="AC166" s="42">
        <f>+' (1) Cap Res.2009-2010'!AC166</f>
        <v>0</v>
      </c>
      <c r="AD166" s="42">
        <f>+' (1) Cap Res.2009-2010'!AD166</f>
        <v>0</v>
      </c>
      <c r="AE166" s="42">
        <f>+' (1) Cap Res.2009-2010'!AE166</f>
        <v>0</v>
      </c>
      <c r="AF166" s="42">
        <f>+' (1) Cap Res.2009-2010'!AF166</f>
        <v>0</v>
      </c>
      <c r="AG166" s="42">
        <f>+' (1) Cap Res.2009-2010'!AG166</f>
        <v>0</v>
      </c>
      <c r="AH166" s="42">
        <f>+' (1) Cap Res.2009-2010'!AH166</f>
        <v>0</v>
      </c>
      <c r="AI166" s="42">
        <f>+' (1) Cap Res.2009-2010'!AI166</f>
        <v>0</v>
      </c>
      <c r="AJ166" s="42">
        <f>+' (1) Cap Res.2009-2010'!AJ166</f>
        <v>0</v>
      </c>
      <c r="AK166" s="42">
        <f>+' (1) Cap Res.2009-2010'!AK166</f>
        <v>0</v>
      </c>
      <c r="AL166" s="42">
        <f>+' (1) Cap Res.2009-2010'!AL166</f>
        <v>0</v>
      </c>
      <c r="AM166" s="42">
        <f>+' (1) Cap Res.2009-2010'!AM166</f>
        <v>0</v>
      </c>
      <c r="AN166" s="42">
        <f>+' (1) Cap Res.2009-2010'!AN166</f>
        <v>0</v>
      </c>
      <c r="AO166" s="42">
        <f>+' (1) Cap Res.2009-2010'!AO166</f>
        <v>0</v>
      </c>
      <c r="AP166" s="42">
        <f>+' (1) Cap Res.2009-2010'!AP166</f>
        <v>0</v>
      </c>
      <c r="AQ166" s="42">
        <f>+' (1) Cap Res.2009-2010'!AQ166</f>
        <v>0</v>
      </c>
      <c r="AR166" s="42">
        <f>+' (1) Cap Res.2009-2010'!AR166</f>
        <v>0</v>
      </c>
      <c r="AS166" s="42">
        <f>+' (1) Cap Res.2009-2010'!AS166</f>
        <v>0</v>
      </c>
      <c r="AT166" s="42">
        <f>+' (1) Cap Res.2009-2010'!AT166</f>
        <v>0</v>
      </c>
      <c r="AU166" s="42">
        <f>+' (1) Cap Res.2009-2010'!AU166</f>
        <v>0</v>
      </c>
      <c r="AV166" s="42"/>
      <c r="AW166" s="42"/>
      <c r="AX166" s="42"/>
      <c r="AY166" s="42"/>
      <c r="AZ166" s="42"/>
      <c r="BA166" s="42"/>
      <c r="BB166" s="42"/>
    </row>
    <row r="167" spans="1:54" ht="13.5" hidden="1">
      <c r="A167" s="39">
        <f>+' (1) Cap Res.2009-2010'!BF167</f>
        <v>37873</v>
      </c>
      <c r="B167" s="42">
        <f>+' (1) Cap Res.2009-2010'!B167</f>
        <v>0</v>
      </c>
      <c r="C167" s="42">
        <f>+' (1) Cap Res.2009-2010'!C167</f>
        <v>0</v>
      </c>
      <c r="D167" s="42">
        <f>+' (1) Cap Res.2009-2010'!D167</f>
        <v>0</v>
      </c>
      <c r="E167" s="42">
        <f>+' (1) Cap Res.2009-2010'!E167</f>
        <v>0</v>
      </c>
      <c r="F167" s="42">
        <f>+' (1) Cap Res.2009-2010'!F167</f>
        <v>0</v>
      </c>
      <c r="G167" s="42">
        <f>+' (1) Cap Res.2009-2010'!G167</f>
        <v>0</v>
      </c>
      <c r="H167" s="42">
        <f>+' (1) Cap Res.2009-2010'!H167</f>
        <v>0</v>
      </c>
      <c r="I167" s="42">
        <f>+' (1) Cap Res.2009-2010'!I167</f>
        <v>0</v>
      </c>
      <c r="J167" s="42">
        <f>+' (1) Cap Res.2009-2010'!J167</f>
        <v>0</v>
      </c>
      <c r="K167" s="42">
        <f>+' (1) Cap Res.2009-2010'!K167</f>
        <v>0</v>
      </c>
      <c r="L167" s="42">
        <f>+' (1) Cap Res.2009-2010'!L167</f>
        <v>0</v>
      </c>
      <c r="M167" s="42">
        <f>+' (1) Cap Res.2009-2010'!M167</f>
        <v>0</v>
      </c>
      <c r="N167" s="42">
        <f>+' (1) Cap Res.2009-2010'!N167</f>
        <v>0</v>
      </c>
      <c r="O167" s="42">
        <f>+' (1) Cap Res.2009-2010'!O167</f>
        <v>0</v>
      </c>
      <c r="P167" s="42">
        <f>+' (1) Cap Res.2009-2010'!P167</f>
        <v>0</v>
      </c>
      <c r="Q167" s="42">
        <f>+' (1) Cap Res.2009-2010'!Q167</f>
        <v>0</v>
      </c>
      <c r="R167" s="42">
        <f>+' (1) Cap Res.2009-2010'!R167</f>
        <v>-205.15</v>
      </c>
      <c r="S167" s="42">
        <f>+' (1) Cap Res.2009-2010'!S167</f>
        <v>0</v>
      </c>
      <c r="T167" s="42">
        <f>+' (1) Cap Res.2009-2010'!T167</f>
        <v>0</v>
      </c>
      <c r="U167" s="42">
        <f>+' (1) Cap Res.2009-2010'!U167</f>
        <v>0</v>
      </c>
      <c r="V167" s="42">
        <f>+' (1) Cap Res.2009-2010'!V167</f>
        <v>0</v>
      </c>
      <c r="W167" s="42">
        <f>+' (1) Cap Res.2009-2010'!W167</f>
        <v>0</v>
      </c>
      <c r="X167" s="42">
        <f>+' (1) Cap Res.2009-2010'!X167</f>
        <v>0</v>
      </c>
      <c r="Y167" s="42">
        <f>+' (1) Cap Res.2009-2010'!Y167</f>
        <v>0</v>
      </c>
      <c r="Z167" s="42">
        <f>+' (1) Cap Res.2009-2010'!Z167</f>
        <v>0</v>
      </c>
      <c r="AA167" s="42">
        <f>+' (1) Cap Res.2009-2010'!AA167</f>
        <v>0</v>
      </c>
      <c r="AB167" s="42">
        <f>+' (1) Cap Res.2009-2010'!AB167</f>
        <v>0</v>
      </c>
      <c r="AC167" s="42">
        <f>+' (1) Cap Res.2009-2010'!AC167</f>
        <v>0</v>
      </c>
      <c r="AD167" s="42">
        <f>+' (1) Cap Res.2009-2010'!AD167</f>
        <v>0</v>
      </c>
      <c r="AE167" s="42">
        <f>+' (1) Cap Res.2009-2010'!AE167</f>
        <v>0</v>
      </c>
      <c r="AF167" s="42">
        <f>+' (1) Cap Res.2009-2010'!AF167</f>
        <v>0</v>
      </c>
      <c r="AG167" s="42">
        <f>+' (1) Cap Res.2009-2010'!AG167</f>
        <v>0</v>
      </c>
      <c r="AH167" s="42">
        <f>+' (1) Cap Res.2009-2010'!AH167</f>
        <v>0</v>
      </c>
      <c r="AI167" s="42">
        <f>+' (1) Cap Res.2009-2010'!AI167</f>
        <v>0</v>
      </c>
      <c r="AJ167" s="42">
        <f>+' (1) Cap Res.2009-2010'!AJ167</f>
        <v>0</v>
      </c>
      <c r="AK167" s="42">
        <f>+' (1) Cap Res.2009-2010'!AK167</f>
        <v>0</v>
      </c>
      <c r="AL167" s="42">
        <f>+' (1) Cap Res.2009-2010'!AL167</f>
        <v>0</v>
      </c>
      <c r="AM167" s="42">
        <f>+' (1) Cap Res.2009-2010'!AM167</f>
        <v>0</v>
      </c>
      <c r="AN167" s="42">
        <f>+' (1) Cap Res.2009-2010'!AN167</f>
        <v>0</v>
      </c>
      <c r="AO167" s="42">
        <f>+' (1) Cap Res.2009-2010'!AO167</f>
        <v>0</v>
      </c>
      <c r="AP167" s="42">
        <f>+' (1) Cap Res.2009-2010'!AP167</f>
        <v>0</v>
      </c>
      <c r="AQ167" s="42">
        <f>+' (1) Cap Res.2009-2010'!AQ167</f>
        <v>0</v>
      </c>
      <c r="AR167" s="42">
        <f>+' (1) Cap Res.2009-2010'!AR167</f>
        <v>0</v>
      </c>
      <c r="AS167" s="42">
        <f>+' (1) Cap Res.2009-2010'!AS167</f>
        <v>0</v>
      </c>
      <c r="AT167" s="42">
        <f>+' (1) Cap Res.2009-2010'!AT167</f>
        <v>0</v>
      </c>
      <c r="AU167" s="42">
        <f>+' (1) Cap Res.2009-2010'!AU167</f>
        <v>0</v>
      </c>
      <c r="AV167" s="42"/>
      <c r="AW167" s="42"/>
      <c r="AX167" s="42"/>
      <c r="AY167" s="42"/>
      <c r="AZ167" s="42"/>
      <c r="BA167" s="42"/>
      <c r="BB167" s="42"/>
    </row>
    <row r="168" spans="1:54" ht="13.5" hidden="1">
      <c r="A168" s="39">
        <f>+' (1) Cap Res.2009-2010'!BF168</f>
        <v>37881</v>
      </c>
      <c r="B168" s="42">
        <f>+' (1) Cap Res.2009-2010'!B168</f>
        <v>0</v>
      </c>
      <c r="C168" s="42">
        <f>+' (1) Cap Res.2009-2010'!C168</f>
        <v>0</v>
      </c>
      <c r="D168" s="42">
        <f>+' (1) Cap Res.2009-2010'!D168</f>
        <v>0</v>
      </c>
      <c r="E168" s="42">
        <f>+' (1) Cap Res.2009-2010'!E168</f>
        <v>0</v>
      </c>
      <c r="F168" s="42">
        <f>+' (1) Cap Res.2009-2010'!F168</f>
        <v>0</v>
      </c>
      <c r="G168" s="42">
        <f>+' (1) Cap Res.2009-2010'!G168</f>
        <v>0</v>
      </c>
      <c r="H168" s="42">
        <f>+' (1) Cap Res.2009-2010'!H168</f>
        <v>0</v>
      </c>
      <c r="I168" s="42">
        <f>+' (1) Cap Res.2009-2010'!I168</f>
        <v>0</v>
      </c>
      <c r="J168" s="42">
        <f>+' (1) Cap Res.2009-2010'!J168</f>
        <v>0</v>
      </c>
      <c r="K168" s="42">
        <f>+' (1) Cap Res.2009-2010'!K168</f>
        <v>0</v>
      </c>
      <c r="L168" s="42">
        <f>+' (1) Cap Res.2009-2010'!L168</f>
        <v>0</v>
      </c>
      <c r="M168" s="42">
        <f>+' (1) Cap Res.2009-2010'!M168</f>
        <v>0</v>
      </c>
      <c r="N168" s="42">
        <f>+' (1) Cap Res.2009-2010'!N168</f>
        <v>0</v>
      </c>
      <c r="O168" s="42">
        <f>+' (1) Cap Res.2009-2010'!O168</f>
        <v>0</v>
      </c>
      <c r="P168" s="42">
        <f>+' (1) Cap Res.2009-2010'!P168</f>
        <v>-75756</v>
      </c>
      <c r="Q168" s="42">
        <f>+' (1) Cap Res.2009-2010'!Q168</f>
        <v>0</v>
      </c>
      <c r="R168" s="42">
        <f>+' (1) Cap Res.2009-2010'!R168</f>
        <v>0</v>
      </c>
      <c r="S168" s="42">
        <f>+' (1) Cap Res.2009-2010'!S168</f>
        <v>0</v>
      </c>
      <c r="T168" s="42">
        <f>+' (1) Cap Res.2009-2010'!T168</f>
        <v>0</v>
      </c>
      <c r="U168" s="42">
        <f>+' (1) Cap Res.2009-2010'!U168</f>
        <v>0</v>
      </c>
      <c r="V168" s="42">
        <f>+' (1) Cap Res.2009-2010'!V168</f>
        <v>0</v>
      </c>
      <c r="W168" s="42">
        <f>+' (1) Cap Res.2009-2010'!W168</f>
        <v>0</v>
      </c>
      <c r="X168" s="42">
        <f>+' (1) Cap Res.2009-2010'!X168</f>
        <v>0</v>
      </c>
      <c r="Y168" s="42">
        <f>+' (1) Cap Res.2009-2010'!Y168</f>
        <v>0</v>
      </c>
      <c r="Z168" s="42">
        <f>+' (1) Cap Res.2009-2010'!Z168</f>
        <v>0</v>
      </c>
      <c r="AA168" s="42">
        <f>+' (1) Cap Res.2009-2010'!AA168</f>
        <v>0</v>
      </c>
      <c r="AB168" s="42">
        <f>+' (1) Cap Res.2009-2010'!AB168</f>
        <v>0</v>
      </c>
      <c r="AC168" s="42">
        <f>+' (1) Cap Res.2009-2010'!AC168</f>
        <v>0</v>
      </c>
      <c r="AD168" s="42">
        <f>+' (1) Cap Res.2009-2010'!AD168</f>
        <v>0</v>
      </c>
      <c r="AE168" s="42">
        <f>+' (1) Cap Res.2009-2010'!AE168</f>
        <v>0</v>
      </c>
      <c r="AF168" s="42">
        <f>+' (1) Cap Res.2009-2010'!AF168</f>
        <v>0</v>
      </c>
      <c r="AG168" s="42">
        <f>+' (1) Cap Res.2009-2010'!AG168</f>
        <v>0</v>
      </c>
      <c r="AH168" s="42">
        <f>+' (1) Cap Res.2009-2010'!AH168</f>
        <v>0</v>
      </c>
      <c r="AI168" s="42">
        <f>+' (1) Cap Res.2009-2010'!AI168</f>
        <v>0</v>
      </c>
      <c r="AJ168" s="42">
        <f>+' (1) Cap Res.2009-2010'!AJ168</f>
        <v>0</v>
      </c>
      <c r="AK168" s="42">
        <f>+' (1) Cap Res.2009-2010'!AK168</f>
        <v>0</v>
      </c>
      <c r="AL168" s="42">
        <f>+' (1) Cap Res.2009-2010'!AL168</f>
        <v>0</v>
      </c>
      <c r="AM168" s="42">
        <f>+' (1) Cap Res.2009-2010'!AM168</f>
        <v>0</v>
      </c>
      <c r="AN168" s="42">
        <f>+' (1) Cap Res.2009-2010'!AN168</f>
        <v>0</v>
      </c>
      <c r="AO168" s="42">
        <f>+' (1) Cap Res.2009-2010'!AO168</f>
        <v>0</v>
      </c>
      <c r="AP168" s="42">
        <f>+' (1) Cap Res.2009-2010'!AP168</f>
        <v>0</v>
      </c>
      <c r="AQ168" s="42">
        <f>+' (1) Cap Res.2009-2010'!AQ168</f>
        <v>0</v>
      </c>
      <c r="AR168" s="42">
        <f>+' (1) Cap Res.2009-2010'!AR168</f>
        <v>0</v>
      </c>
      <c r="AS168" s="42">
        <f>+' (1) Cap Res.2009-2010'!AS168</f>
        <v>0</v>
      </c>
      <c r="AT168" s="42">
        <f>+' (1) Cap Res.2009-2010'!AT168</f>
        <v>0</v>
      </c>
      <c r="AU168" s="42">
        <f>+' (1) Cap Res.2009-2010'!AU168</f>
        <v>0</v>
      </c>
      <c r="AV168" s="42"/>
      <c r="AW168" s="42"/>
      <c r="AX168" s="42"/>
      <c r="AY168" s="42"/>
      <c r="AZ168" s="42"/>
      <c r="BA168" s="42"/>
      <c r="BB168" s="42"/>
    </row>
    <row r="169" spans="1:54" ht="13.5" hidden="1">
      <c r="A169" s="39">
        <f>+' (1) Cap Res.2009-2010'!BF169</f>
        <v>37884</v>
      </c>
      <c r="B169" s="42">
        <f>+' (1) Cap Res.2009-2010'!B169</f>
        <v>0</v>
      </c>
      <c r="C169" s="42">
        <f>+' (1) Cap Res.2009-2010'!C169</f>
        <v>0</v>
      </c>
      <c r="D169" s="42">
        <f>+' (1) Cap Res.2009-2010'!D169</f>
        <v>0</v>
      </c>
      <c r="E169" s="42">
        <f>+' (1) Cap Res.2009-2010'!E169</f>
        <v>0</v>
      </c>
      <c r="F169" s="42">
        <f>+' (1) Cap Res.2009-2010'!F169</f>
        <v>0</v>
      </c>
      <c r="G169" s="42">
        <f>+' (1) Cap Res.2009-2010'!G169</f>
        <v>0</v>
      </c>
      <c r="H169" s="42">
        <f>+' (1) Cap Res.2009-2010'!H169</f>
        <v>0</v>
      </c>
      <c r="I169" s="42">
        <f>+' (1) Cap Res.2009-2010'!I169</f>
        <v>0</v>
      </c>
      <c r="J169" s="42">
        <f>+' (1) Cap Res.2009-2010'!J169</f>
        <v>0</v>
      </c>
      <c r="K169" s="42">
        <f>+' (1) Cap Res.2009-2010'!K169</f>
        <v>0</v>
      </c>
      <c r="L169" s="42">
        <f>+' (1) Cap Res.2009-2010'!L169</f>
        <v>0</v>
      </c>
      <c r="M169" s="42">
        <f>+' (1) Cap Res.2009-2010'!M169</f>
        <v>0</v>
      </c>
      <c r="N169" s="42">
        <f>+' (1) Cap Res.2009-2010'!N169</f>
        <v>0</v>
      </c>
      <c r="O169" s="42">
        <f>+' (1) Cap Res.2009-2010'!O169</f>
        <v>0</v>
      </c>
      <c r="P169" s="42">
        <f>+' (1) Cap Res.2009-2010'!P169</f>
        <v>0</v>
      </c>
      <c r="Q169" s="42">
        <f>+' (1) Cap Res.2009-2010'!Q169</f>
        <v>0</v>
      </c>
      <c r="R169" s="42">
        <f>+' (1) Cap Res.2009-2010'!R169</f>
        <v>0</v>
      </c>
      <c r="S169" s="42">
        <f>+' (1) Cap Res.2009-2010'!S169</f>
        <v>0</v>
      </c>
      <c r="T169" s="42">
        <f>+' (1) Cap Res.2009-2010'!T169</f>
        <v>0</v>
      </c>
      <c r="U169" s="42">
        <f>+' (1) Cap Res.2009-2010'!U169</f>
        <v>-85.5</v>
      </c>
      <c r="V169" s="42">
        <f>+' (1) Cap Res.2009-2010'!V169</f>
        <v>0</v>
      </c>
      <c r="W169" s="42">
        <f>+' (1) Cap Res.2009-2010'!W169</f>
        <v>0</v>
      </c>
      <c r="X169" s="42">
        <f>+' (1) Cap Res.2009-2010'!X169</f>
        <v>0</v>
      </c>
      <c r="Y169" s="42">
        <f>+' (1) Cap Res.2009-2010'!Y169</f>
        <v>0</v>
      </c>
      <c r="Z169" s="42">
        <f>+' (1) Cap Res.2009-2010'!Z169</f>
        <v>0</v>
      </c>
      <c r="AA169" s="42">
        <f>+' (1) Cap Res.2009-2010'!AA169</f>
        <v>0</v>
      </c>
      <c r="AB169" s="42">
        <f>+' (1) Cap Res.2009-2010'!AB169</f>
        <v>0</v>
      </c>
      <c r="AC169" s="42">
        <f>+' (1) Cap Res.2009-2010'!AC169</f>
        <v>0</v>
      </c>
      <c r="AD169" s="42">
        <f>+' (1) Cap Res.2009-2010'!AD169</f>
        <v>0</v>
      </c>
      <c r="AE169" s="42">
        <f>+' (1) Cap Res.2009-2010'!AE169</f>
        <v>0</v>
      </c>
      <c r="AF169" s="42">
        <f>+' (1) Cap Res.2009-2010'!AF169</f>
        <v>0</v>
      </c>
      <c r="AG169" s="42">
        <f>+' (1) Cap Res.2009-2010'!AG169</f>
        <v>0</v>
      </c>
      <c r="AH169" s="42">
        <f>+' (1) Cap Res.2009-2010'!AH169</f>
        <v>0</v>
      </c>
      <c r="AI169" s="42">
        <f>+' (1) Cap Res.2009-2010'!AI169</f>
        <v>0</v>
      </c>
      <c r="AJ169" s="42">
        <f>+' (1) Cap Res.2009-2010'!AJ169</f>
        <v>0</v>
      </c>
      <c r="AK169" s="42">
        <f>+' (1) Cap Res.2009-2010'!AK169</f>
        <v>0</v>
      </c>
      <c r="AL169" s="42">
        <f>+' (1) Cap Res.2009-2010'!AL169</f>
        <v>0</v>
      </c>
      <c r="AM169" s="42">
        <f>+' (1) Cap Res.2009-2010'!AM169</f>
        <v>0</v>
      </c>
      <c r="AN169" s="42">
        <f>+' (1) Cap Res.2009-2010'!AN169</f>
        <v>0</v>
      </c>
      <c r="AO169" s="42">
        <f>+' (1) Cap Res.2009-2010'!AO169</f>
        <v>0</v>
      </c>
      <c r="AP169" s="42">
        <f>+' (1) Cap Res.2009-2010'!AP169</f>
        <v>0</v>
      </c>
      <c r="AQ169" s="42">
        <f>+' (1) Cap Res.2009-2010'!AQ169</f>
        <v>0</v>
      </c>
      <c r="AR169" s="42">
        <f>+' (1) Cap Res.2009-2010'!AR169</f>
        <v>0</v>
      </c>
      <c r="AS169" s="42">
        <f>+' (1) Cap Res.2009-2010'!AS169</f>
        <v>0</v>
      </c>
      <c r="AT169" s="42">
        <f>+' (1) Cap Res.2009-2010'!AT169</f>
        <v>0</v>
      </c>
      <c r="AU169" s="42">
        <f>+' (1) Cap Res.2009-2010'!AU169</f>
        <v>0</v>
      </c>
      <c r="AV169" s="42"/>
      <c r="AW169" s="42"/>
      <c r="AX169" s="42"/>
      <c r="AY169" s="42"/>
      <c r="AZ169" s="42"/>
      <c r="BA169" s="42"/>
      <c r="BB169" s="42"/>
    </row>
    <row r="170" spans="1:54" ht="13.5" hidden="1">
      <c r="A170" s="39">
        <f>+' (1) Cap Res.2009-2010'!BF170</f>
        <v>37884</v>
      </c>
      <c r="B170" s="42">
        <f>+' (1) Cap Res.2009-2010'!B170</f>
        <v>0</v>
      </c>
      <c r="C170" s="42">
        <f>+' (1) Cap Res.2009-2010'!C170</f>
        <v>0</v>
      </c>
      <c r="D170" s="42">
        <f>+' (1) Cap Res.2009-2010'!D170</f>
        <v>0</v>
      </c>
      <c r="E170" s="42">
        <f>+' (1) Cap Res.2009-2010'!E170</f>
        <v>0</v>
      </c>
      <c r="F170" s="42">
        <f>+' (1) Cap Res.2009-2010'!F170</f>
        <v>0</v>
      </c>
      <c r="G170" s="42">
        <f>+' (1) Cap Res.2009-2010'!G170</f>
        <v>0</v>
      </c>
      <c r="H170" s="42">
        <f>+' (1) Cap Res.2009-2010'!H170</f>
        <v>0</v>
      </c>
      <c r="I170" s="42">
        <f>+' (1) Cap Res.2009-2010'!I170</f>
        <v>0</v>
      </c>
      <c r="J170" s="42">
        <f>+' (1) Cap Res.2009-2010'!J170</f>
        <v>0</v>
      </c>
      <c r="K170" s="42">
        <f>+' (1) Cap Res.2009-2010'!K170</f>
        <v>0</v>
      </c>
      <c r="L170" s="42">
        <f>+' (1) Cap Res.2009-2010'!L170</f>
        <v>0</v>
      </c>
      <c r="M170" s="42">
        <f>+' (1) Cap Res.2009-2010'!M170</f>
        <v>0</v>
      </c>
      <c r="N170" s="42">
        <f>+' (1) Cap Res.2009-2010'!N170</f>
        <v>0</v>
      </c>
      <c r="O170" s="42">
        <f>+' (1) Cap Res.2009-2010'!O170</f>
        <v>0</v>
      </c>
      <c r="P170" s="42">
        <f>+' (1) Cap Res.2009-2010'!P170</f>
        <v>0</v>
      </c>
      <c r="Q170" s="42">
        <f>+' (1) Cap Res.2009-2010'!Q170</f>
        <v>0</v>
      </c>
      <c r="R170" s="42">
        <f>+' (1) Cap Res.2009-2010'!R170</f>
        <v>0</v>
      </c>
      <c r="S170" s="42">
        <f>+' (1) Cap Res.2009-2010'!S170</f>
        <v>0</v>
      </c>
      <c r="T170" s="42">
        <f>+' (1) Cap Res.2009-2010'!T170</f>
        <v>0</v>
      </c>
      <c r="U170" s="42">
        <f>+' (1) Cap Res.2009-2010'!U170</f>
        <v>-76617.899999999994</v>
      </c>
      <c r="V170" s="42">
        <f>+' (1) Cap Res.2009-2010'!V170</f>
        <v>0</v>
      </c>
      <c r="W170" s="42">
        <f>+' (1) Cap Res.2009-2010'!W170</f>
        <v>0</v>
      </c>
      <c r="X170" s="42">
        <f>+' (1) Cap Res.2009-2010'!X170</f>
        <v>0</v>
      </c>
      <c r="Y170" s="42">
        <f>+' (1) Cap Res.2009-2010'!Y170</f>
        <v>0</v>
      </c>
      <c r="Z170" s="42">
        <f>+' (1) Cap Res.2009-2010'!Z170</f>
        <v>0</v>
      </c>
      <c r="AA170" s="42">
        <f>+' (1) Cap Res.2009-2010'!AA170</f>
        <v>0</v>
      </c>
      <c r="AB170" s="42">
        <f>+' (1) Cap Res.2009-2010'!AB170</f>
        <v>0</v>
      </c>
      <c r="AC170" s="42">
        <f>+' (1) Cap Res.2009-2010'!AC170</f>
        <v>0</v>
      </c>
      <c r="AD170" s="42">
        <f>+' (1) Cap Res.2009-2010'!AD170</f>
        <v>0</v>
      </c>
      <c r="AE170" s="42">
        <f>+' (1) Cap Res.2009-2010'!AE170</f>
        <v>0</v>
      </c>
      <c r="AF170" s="42">
        <f>+' (1) Cap Res.2009-2010'!AF170</f>
        <v>0</v>
      </c>
      <c r="AG170" s="42">
        <f>+' (1) Cap Res.2009-2010'!AG170</f>
        <v>0</v>
      </c>
      <c r="AH170" s="42">
        <f>+' (1) Cap Res.2009-2010'!AH170</f>
        <v>0</v>
      </c>
      <c r="AI170" s="42">
        <f>+' (1) Cap Res.2009-2010'!AI170</f>
        <v>0</v>
      </c>
      <c r="AJ170" s="42">
        <f>+' (1) Cap Res.2009-2010'!AJ170</f>
        <v>0</v>
      </c>
      <c r="AK170" s="42">
        <f>+' (1) Cap Res.2009-2010'!AK170</f>
        <v>0</v>
      </c>
      <c r="AL170" s="42">
        <f>+' (1) Cap Res.2009-2010'!AL170</f>
        <v>0</v>
      </c>
      <c r="AM170" s="42">
        <f>+' (1) Cap Res.2009-2010'!AM170</f>
        <v>0</v>
      </c>
      <c r="AN170" s="42">
        <f>+' (1) Cap Res.2009-2010'!AN170</f>
        <v>0</v>
      </c>
      <c r="AO170" s="42">
        <f>+' (1) Cap Res.2009-2010'!AO170</f>
        <v>0</v>
      </c>
      <c r="AP170" s="42">
        <f>+' (1) Cap Res.2009-2010'!AP170</f>
        <v>0</v>
      </c>
      <c r="AQ170" s="42">
        <f>+' (1) Cap Res.2009-2010'!AQ170</f>
        <v>0</v>
      </c>
      <c r="AR170" s="42">
        <f>+' (1) Cap Res.2009-2010'!AR170</f>
        <v>0</v>
      </c>
      <c r="AS170" s="42">
        <f>+' (1) Cap Res.2009-2010'!AS170</f>
        <v>0</v>
      </c>
      <c r="AT170" s="42">
        <f>+' (1) Cap Res.2009-2010'!AT170</f>
        <v>0</v>
      </c>
      <c r="AU170" s="42">
        <f>+' (1) Cap Res.2009-2010'!AU170</f>
        <v>0</v>
      </c>
      <c r="AV170" s="42"/>
      <c r="AW170" s="42"/>
      <c r="AX170" s="42"/>
      <c r="AY170" s="42"/>
      <c r="AZ170" s="42"/>
      <c r="BA170" s="42"/>
      <c r="BB170" s="42"/>
    </row>
    <row r="171" spans="1:54" ht="13.5" hidden="1">
      <c r="A171" s="39">
        <f>+' (1) Cap Res.2009-2010'!BF171</f>
        <v>37884</v>
      </c>
      <c r="B171" s="42">
        <f>+' (1) Cap Res.2009-2010'!B171</f>
        <v>0</v>
      </c>
      <c r="C171" s="42">
        <f>+' (1) Cap Res.2009-2010'!C171</f>
        <v>0</v>
      </c>
      <c r="D171" s="42">
        <f>+' (1) Cap Res.2009-2010'!D171</f>
        <v>0</v>
      </c>
      <c r="E171" s="42">
        <f>+' (1) Cap Res.2009-2010'!E171</f>
        <v>0</v>
      </c>
      <c r="F171" s="42">
        <f>+' (1) Cap Res.2009-2010'!F171</f>
        <v>0</v>
      </c>
      <c r="G171" s="42">
        <f>+' (1) Cap Res.2009-2010'!G171</f>
        <v>0</v>
      </c>
      <c r="H171" s="42">
        <f>+' (1) Cap Res.2009-2010'!H171</f>
        <v>0</v>
      </c>
      <c r="I171" s="42">
        <f>+' (1) Cap Res.2009-2010'!I171</f>
        <v>0</v>
      </c>
      <c r="J171" s="42">
        <f>+' (1) Cap Res.2009-2010'!J171</f>
        <v>0</v>
      </c>
      <c r="K171" s="42">
        <f>+' (1) Cap Res.2009-2010'!K171</f>
        <v>0</v>
      </c>
      <c r="L171" s="42">
        <f>+' (1) Cap Res.2009-2010'!L171</f>
        <v>0</v>
      </c>
      <c r="M171" s="42">
        <f>+' (1) Cap Res.2009-2010'!M171</f>
        <v>0</v>
      </c>
      <c r="N171" s="42">
        <f>+' (1) Cap Res.2009-2010'!N171</f>
        <v>0</v>
      </c>
      <c r="O171" s="42">
        <f>+' (1) Cap Res.2009-2010'!O171</f>
        <v>0</v>
      </c>
      <c r="P171" s="42">
        <f>+' (1) Cap Res.2009-2010'!P171</f>
        <v>0</v>
      </c>
      <c r="Q171" s="42">
        <f>+' (1) Cap Res.2009-2010'!Q171</f>
        <v>0</v>
      </c>
      <c r="R171" s="42">
        <f>+' (1) Cap Res.2009-2010'!R171</f>
        <v>0</v>
      </c>
      <c r="S171" s="42">
        <f>+' (1) Cap Res.2009-2010'!S171</f>
        <v>0</v>
      </c>
      <c r="T171" s="42">
        <f>+' (1) Cap Res.2009-2010'!T171</f>
        <v>0</v>
      </c>
      <c r="U171" s="42">
        <f>+' (1) Cap Res.2009-2010'!U171</f>
        <v>-20119.5</v>
      </c>
      <c r="V171" s="42">
        <f>+' (1) Cap Res.2009-2010'!V171</f>
        <v>0</v>
      </c>
      <c r="W171" s="42">
        <f>+' (1) Cap Res.2009-2010'!W171</f>
        <v>0</v>
      </c>
      <c r="X171" s="42">
        <f>+' (1) Cap Res.2009-2010'!X171</f>
        <v>0</v>
      </c>
      <c r="Y171" s="42">
        <f>+' (1) Cap Res.2009-2010'!Y171</f>
        <v>0</v>
      </c>
      <c r="Z171" s="42">
        <f>+' (1) Cap Res.2009-2010'!Z171</f>
        <v>0</v>
      </c>
      <c r="AA171" s="42">
        <f>+' (1) Cap Res.2009-2010'!AA171</f>
        <v>0</v>
      </c>
      <c r="AB171" s="42">
        <f>+' (1) Cap Res.2009-2010'!AB171</f>
        <v>0</v>
      </c>
      <c r="AC171" s="42">
        <f>+' (1) Cap Res.2009-2010'!AC171</f>
        <v>0</v>
      </c>
      <c r="AD171" s="42">
        <f>+' (1) Cap Res.2009-2010'!AD171</f>
        <v>0</v>
      </c>
      <c r="AE171" s="42">
        <f>+' (1) Cap Res.2009-2010'!AE171</f>
        <v>0</v>
      </c>
      <c r="AF171" s="42">
        <f>+' (1) Cap Res.2009-2010'!AF171</f>
        <v>0</v>
      </c>
      <c r="AG171" s="42">
        <f>+' (1) Cap Res.2009-2010'!AG171</f>
        <v>0</v>
      </c>
      <c r="AH171" s="42">
        <f>+' (1) Cap Res.2009-2010'!AH171</f>
        <v>0</v>
      </c>
      <c r="AI171" s="42">
        <f>+' (1) Cap Res.2009-2010'!AI171</f>
        <v>0</v>
      </c>
      <c r="AJ171" s="42">
        <f>+' (1) Cap Res.2009-2010'!AJ171</f>
        <v>0</v>
      </c>
      <c r="AK171" s="42">
        <f>+' (1) Cap Res.2009-2010'!AK171</f>
        <v>0</v>
      </c>
      <c r="AL171" s="42">
        <f>+' (1) Cap Res.2009-2010'!AL171</f>
        <v>0</v>
      </c>
      <c r="AM171" s="42">
        <f>+' (1) Cap Res.2009-2010'!AM171</f>
        <v>0</v>
      </c>
      <c r="AN171" s="42">
        <f>+' (1) Cap Res.2009-2010'!AN171</f>
        <v>0</v>
      </c>
      <c r="AO171" s="42">
        <f>+' (1) Cap Res.2009-2010'!AO171</f>
        <v>0</v>
      </c>
      <c r="AP171" s="42">
        <f>+' (1) Cap Res.2009-2010'!AP171</f>
        <v>0</v>
      </c>
      <c r="AQ171" s="42">
        <f>+' (1) Cap Res.2009-2010'!AQ171</f>
        <v>0</v>
      </c>
      <c r="AR171" s="42">
        <f>+' (1) Cap Res.2009-2010'!AR171</f>
        <v>0</v>
      </c>
      <c r="AS171" s="42">
        <f>+' (1) Cap Res.2009-2010'!AS171</f>
        <v>0</v>
      </c>
      <c r="AT171" s="42">
        <f>+' (1) Cap Res.2009-2010'!AT171</f>
        <v>0</v>
      </c>
      <c r="AU171" s="42">
        <f>+' (1) Cap Res.2009-2010'!AU171</f>
        <v>0</v>
      </c>
      <c r="AV171" s="42"/>
      <c r="AW171" s="42"/>
      <c r="AX171" s="42"/>
      <c r="AY171" s="42"/>
      <c r="AZ171" s="42"/>
      <c r="BA171" s="42"/>
      <c r="BB171" s="42"/>
    </row>
    <row r="172" spans="1:54" ht="13.5" hidden="1">
      <c r="A172" s="39">
        <f>+' (1) Cap Res.2009-2010'!BF172</f>
        <v>37893</v>
      </c>
      <c r="B172" s="42">
        <f>+' (1) Cap Res.2009-2010'!B172</f>
        <v>0</v>
      </c>
      <c r="C172" s="42">
        <f>+' (1) Cap Res.2009-2010'!C172</f>
        <v>0</v>
      </c>
      <c r="D172" s="42">
        <f>+' (1) Cap Res.2009-2010'!D172</f>
        <v>0</v>
      </c>
      <c r="E172" s="42">
        <f>+' (1) Cap Res.2009-2010'!E172</f>
        <v>0</v>
      </c>
      <c r="F172" s="42">
        <f>+' (1) Cap Res.2009-2010'!F172</f>
        <v>0</v>
      </c>
      <c r="G172" s="42">
        <f>+' (1) Cap Res.2009-2010'!G172</f>
        <v>0</v>
      </c>
      <c r="H172" s="42">
        <f>+' (1) Cap Res.2009-2010'!H172</f>
        <v>0</v>
      </c>
      <c r="I172" s="42">
        <f>+' (1) Cap Res.2009-2010'!I172</f>
        <v>0</v>
      </c>
      <c r="J172" s="42">
        <f>+' (1) Cap Res.2009-2010'!J172</f>
        <v>0</v>
      </c>
      <c r="K172" s="42">
        <f>+' (1) Cap Res.2009-2010'!K172</f>
        <v>0</v>
      </c>
      <c r="L172" s="42">
        <f>+' (1) Cap Res.2009-2010'!L172</f>
        <v>0</v>
      </c>
      <c r="M172" s="42">
        <f>+' (1) Cap Res.2009-2010'!M172</f>
        <v>0</v>
      </c>
      <c r="N172" s="42">
        <f>+' (1) Cap Res.2009-2010'!N172</f>
        <v>0</v>
      </c>
      <c r="O172" s="42">
        <f>+' (1) Cap Res.2009-2010'!O172</f>
        <v>0</v>
      </c>
      <c r="P172" s="42">
        <f>+' (1) Cap Res.2009-2010'!P172</f>
        <v>0</v>
      </c>
      <c r="Q172" s="42">
        <f>+' (1) Cap Res.2009-2010'!Q172</f>
        <v>0</v>
      </c>
      <c r="R172" s="42">
        <f>+' (1) Cap Res.2009-2010'!R172</f>
        <v>0</v>
      </c>
      <c r="S172" s="42">
        <f>+' (1) Cap Res.2009-2010'!S172</f>
        <v>0</v>
      </c>
      <c r="T172" s="42">
        <f>+' (1) Cap Res.2009-2010'!T172</f>
        <v>0</v>
      </c>
      <c r="U172" s="42">
        <f>+' (1) Cap Res.2009-2010'!U172</f>
        <v>0</v>
      </c>
      <c r="V172" s="42">
        <f>+' (1) Cap Res.2009-2010'!V172</f>
        <v>0</v>
      </c>
      <c r="W172" s="42">
        <f>+' (1) Cap Res.2009-2010'!W172</f>
        <v>0</v>
      </c>
      <c r="X172" s="42">
        <f>+' (1) Cap Res.2009-2010'!X172</f>
        <v>0</v>
      </c>
      <c r="Y172" s="42">
        <f>+' (1) Cap Res.2009-2010'!Y172</f>
        <v>0</v>
      </c>
      <c r="Z172" s="42">
        <f>+' (1) Cap Res.2009-2010'!Z172</f>
        <v>0</v>
      </c>
      <c r="AA172" s="42">
        <f>+' (1) Cap Res.2009-2010'!AA172</f>
        <v>0</v>
      </c>
      <c r="AB172" s="42">
        <f>+' (1) Cap Res.2009-2010'!AB172</f>
        <v>0</v>
      </c>
      <c r="AC172" s="42">
        <f>+' (1) Cap Res.2009-2010'!AC172</f>
        <v>0</v>
      </c>
      <c r="AD172" s="42">
        <f>+' (1) Cap Res.2009-2010'!AD172</f>
        <v>0</v>
      </c>
      <c r="AE172" s="42">
        <f>+' (1) Cap Res.2009-2010'!AE172</f>
        <v>0</v>
      </c>
      <c r="AF172" s="42">
        <f>+' (1) Cap Res.2009-2010'!AF172</f>
        <v>0</v>
      </c>
      <c r="AG172" s="42">
        <f>+' (1) Cap Res.2009-2010'!AG172</f>
        <v>0</v>
      </c>
      <c r="AH172" s="42">
        <f>+' (1) Cap Res.2009-2010'!AH172</f>
        <v>0</v>
      </c>
      <c r="AI172" s="42">
        <f>+' (1) Cap Res.2009-2010'!AI172</f>
        <v>0</v>
      </c>
      <c r="AJ172" s="42">
        <f>+' (1) Cap Res.2009-2010'!AJ172</f>
        <v>0</v>
      </c>
      <c r="AK172" s="42">
        <f>+' (1) Cap Res.2009-2010'!AK172</f>
        <v>0</v>
      </c>
      <c r="AL172" s="42">
        <f>+' (1) Cap Res.2009-2010'!AL172</f>
        <v>0</v>
      </c>
      <c r="AM172" s="42">
        <f>+' (1) Cap Res.2009-2010'!AM172</f>
        <v>0</v>
      </c>
      <c r="AN172" s="42">
        <f>+' (1) Cap Res.2009-2010'!AN172</f>
        <v>0</v>
      </c>
      <c r="AO172" s="42">
        <f>+' (1) Cap Res.2009-2010'!AO172</f>
        <v>0</v>
      </c>
      <c r="AP172" s="42">
        <f>+' (1) Cap Res.2009-2010'!AP172</f>
        <v>0</v>
      </c>
      <c r="AQ172" s="42">
        <f>+' (1) Cap Res.2009-2010'!AQ172</f>
        <v>0</v>
      </c>
      <c r="AR172" s="42">
        <f>+' (1) Cap Res.2009-2010'!AR172</f>
        <v>0</v>
      </c>
      <c r="AS172" s="42">
        <f>+' (1) Cap Res.2009-2010'!AS172</f>
        <v>0</v>
      </c>
      <c r="AT172" s="42">
        <f>+' (1) Cap Res.2009-2010'!AT172</f>
        <v>0</v>
      </c>
      <c r="AU172" s="42">
        <f>+' (1) Cap Res.2009-2010'!AU172</f>
        <v>0</v>
      </c>
      <c r="AV172" s="42"/>
      <c r="AW172" s="42"/>
      <c r="AX172" s="42"/>
      <c r="AY172" s="42"/>
      <c r="AZ172" s="42"/>
      <c r="BA172" s="42"/>
      <c r="BB172" s="42"/>
    </row>
    <row r="173" spans="1:54" ht="13.5" hidden="1">
      <c r="A173" s="39">
        <f>+' (1) Cap Res.2009-2010'!BF173</f>
        <v>37895</v>
      </c>
      <c r="B173" s="42">
        <f>+' (1) Cap Res.2009-2010'!B173</f>
        <v>0</v>
      </c>
      <c r="C173" s="42">
        <f>+' (1) Cap Res.2009-2010'!C173</f>
        <v>0</v>
      </c>
      <c r="D173" s="42">
        <f>+' (1) Cap Res.2009-2010'!D173</f>
        <v>0</v>
      </c>
      <c r="E173" s="42">
        <f>+' (1) Cap Res.2009-2010'!E173</f>
        <v>0</v>
      </c>
      <c r="F173" s="42">
        <f>+' (1) Cap Res.2009-2010'!F173</f>
        <v>0</v>
      </c>
      <c r="G173" s="42">
        <f>+' (1) Cap Res.2009-2010'!G173</f>
        <v>0</v>
      </c>
      <c r="H173" s="42">
        <f>+' (1) Cap Res.2009-2010'!H173</f>
        <v>0</v>
      </c>
      <c r="I173" s="42">
        <f>+' (1) Cap Res.2009-2010'!I173</f>
        <v>0</v>
      </c>
      <c r="J173" s="42">
        <f>+' (1) Cap Res.2009-2010'!J173</f>
        <v>0</v>
      </c>
      <c r="K173" s="42">
        <f>+' (1) Cap Res.2009-2010'!K173</f>
        <v>0</v>
      </c>
      <c r="L173" s="42">
        <f>+' (1) Cap Res.2009-2010'!L173</f>
        <v>0</v>
      </c>
      <c r="M173" s="42">
        <f>+' (1) Cap Res.2009-2010'!M173</f>
        <v>0</v>
      </c>
      <c r="N173" s="42">
        <f>+' (1) Cap Res.2009-2010'!N173</f>
        <v>0</v>
      </c>
      <c r="O173" s="42">
        <f>+' (1) Cap Res.2009-2010'!O173</f>
        <v>-12968.05</v>
      </c>
      <c r="P173" s="42">
        <f>+' (1) Cap Res.2009-2010'!P173</f>
        <v>0</v>
      </c>
      <c r="Q173" s="42">
        <f>+' (1) Cap Res.2009-2010'!Q173</f>
        <v>0</v>
      </c>
      <c r="R173" s="42">
        <f>+' (1) Cap Res.2009-2010'!R173</f>
        <v>0</v>
      </c>
      <c r="S173" s="42">
        <f>+' (1) Cap Res.2009-2010'!S173</f>
        <v>0</v>
      </c>
      <c r="T173" s="42">
        <f>+' (1) Cap Res.2009-2010'!T173</f>
        <v>0</v>
      </c>
      <c r="U173" s="42">
        <f>+' (1) Cap Res.2009-2010'!U173</f>
        <v>0</v>
      </c>
      <c r="V173" s="42">
        <f>+' (1) Cap Res.2009-2010'!V173</f>
        <v>0</v>
      </c>
      <c r="W173" s="42">
        <f>+' (1) Cap Res.2009-2010'!W173</f>
        <v>0</v>
      </c>
      <c r="X173" s="42">
        <f>+' (1) Cap Res.2009-2010'!X173</f>
        <v>0</v>
      </c>
      <c r="Y173" s="42">
        <f>+' (1) Cap Res.2009-2010'!Y173</f>
        <v>0</v>
      </c>
      <c r="Z173" s="42">
        <f>+' (1) Cap Res.2009-2010'!Z173</f>
        <v>0</v>
      </c>
      <c r="AA173" s="42">
        <f>+' (1) Cap Res.2009-2010'!AA173</f>
        <v>0</v>
      </c>
      <c r="AB173" s="42">
        <f>+' (1) Cap Res.2009-2010'!AB173</f>
        <v>0</v>
      </c>
      <c r="AC173" s="42">
        <f>+' (1) Cap Res.2009-2010'!AC173</f>
        <v>0</v>
      </c>
      <c r="AD173" s="42">
        <f>+' (1) Cap Res.2009-2010'!AD173</f>
        <v>0</v>
      </c>
      <c r="AE173" s="42">
        <f>+' (1) Cap Res.2009-2010'!AE173</f>
        <v>0</v>
      </c>
      <c r="AF173" s="42">
        <f>+' (1) Cap Res.2009-2010'!AF173</f>
        <v>0</v>
      </c>
      <c r="AG173" s="42">
        <f>+' (1) Cap Res.2009-2010'!AG173</f>
        <v>0</v>
      </c>
      <c r="AH173" s="42">
        <f>+' (1) Cap Res.2009-2010'!AH173</f>
        <v>0</v>
      </c>
      <c r="AI173" s="42">
        <f>+' (1) Cap Res.2009-2010'!AI173</f>
        <v>0</v>
      </c>
      <c r="AJ173" s="42">
        <f>+' (1) Cap Res.2009-2010'!AJ173</f>
        <v>0</v>
      </c>
      <c r="AK173" s="42">
        <f>+' (1) Cap Res.2009-2010'!AK173</f>
        <v>0</v>
      </c>
      <c r="AL173" s="42">
        <f>+' (1) Cap Res.2009-2010'!AL173</f>
        <v>0</v>
      </c>
      <c r="AM173" s="42">
        <f>+' (1) Cap Res.2009-2010'!AM173</f>
        <v>0</v>
      </c>
      <c r="AN173" s="42">
        <f>+' (1) Cap Res.2009-2010'!AN173</f>
        <v>0</v>
      </c>
      <c r="AO173" s="42">
        <f>+' (1) Cap Res.2009-2010'!AO173</f>
        <v>0</v>
      </c>
      <c r="AP173" s="42">
        <f>+' (1) Cap Res.2009-2010'!AP173</f>
        <v>0</v>
      </c>
      <c r="AQ173" s="42">
        <f>+' (1) Cap Res.2009-2010'!AQ173</f>
        <v>0</v>
      </c>
      <c r="AR173" s="42">
        <f>+' (1) Cap Res.2009-2010'!AR173</f>
        <v>0</v>
      </c>
      <c r="AS173" s="42">
        <f>+' (1) Cap Res.2009-2010'!AS173</f>
        <v>0</v>
      </c>
      <c r="AT173" s="42">
        <f>+' (1) Cap Res.2009-2010'!AT173</f>
        <v>0</v>
      </c>
      <c r="AU173" s="42">
        <f>+' (1) Cap Res.2009-2010'!AU173</f>
        <v>0</v>
      </c>
      <c r="AV173" s="42"/>
      <c r="AW173" s="42"/>
      <c r="AX173" s="42"/>
      <c r="AY173" s="42"/>
      <c r="AZ173" s="42"/>
      <c r="BA173" s="42"/>
      <c r="BB173" s="42"/>
    </row>
    <row r="174" spans="1:54" ht="13.5" hidden="1">
      <c r="A174" s="39">
        <f>+' (1) Cap Res.2009-2010'!BF174</f>
        <v>37895</v>
      </c>
      <c r="B174" s="42">
        <f>+' (1) Cap Res.2009-2010'!B174</f>
        <v>0</v>
      </c>
      <c r="C174" s="42">
        <f>+' (1) Cap Res.2009-2010'!C174</f>
        <v>0</v>
      </c>
      <c r="D174" s="42">
        <f>+' (1) Cap Res.2009-2010'!D174</f>
        <v>0</v>
      </c>
      <c r="E174" s="42">
        <f>+' (1) Cap Res.2009-2010'!E174</f>
        <v>0</v>
      </c>
      <c r="F174" s="42">
        <f>+' (1) Cap Res.2009-2010'!F174</f>
        <v>0</v>
      </c>
      <c r="G174" s="42">
        <f>+' (1) Cap Res.2009-2010'!G174</f>
        <v>0</v>
      </c>
      <c r="H174" s="42">
        <f>+' (1) Cap Res.2009-2010'!H174</f>
        <v>0</v>
      </c>
      <c r="I174" s="42">
        <f>+' (1) Cap Res.2009-2010'!I174</f>
        <v>0</v>
      </c>
      <c r="J174" s="42">
        <f>+' (1) Cap Res.2009-2010'!J174</f>
        <v>0</v>
      </c>
      <c r="K174" s="42">
        <f>+' (1) Cap Res.2009-2010'!K174</f>
        <v>0</v>
      </c>
      <c r="L174" s="42">
        <f>+' (1) Cap Res.2009-2010'!L174</f>
        <v>0</v>
      </c>
      <c r="M174" s="42">
        <f>+' (1) Cap Res.2009-2010'!M174</f>
        <v>0</v>
      </c>
      <c r="N174" s="42">
        <f>+' (1) Cap Res.2009-2010'!N174</f>
        <v>0</v>
      </c>
      <c r="O174" s="42">
        <f>+' (1) Cap Res.2009-2010'!O174</f>
        <v>0</v>
      </c>
      <c r="P174" s="42">
        <f>+' (1) Cap Res.2009-2010'!P174</f>
        <v>0</v>
      </c>
      <c r="Q174" s="42">
        <f>+' (1) Cap Res.2009-2010'!Q174</f>
        <v>0</v>
      </c>
      <c r="R174" s="42">
        <f>+' (1) Cap Res.2009-2010'!R174</f>
        <v>0</v>
      </c>
      <c r="S174" s="42">
        <f>+' (1) Cap Res.2009-2010'!S174</f>
        <v>0</v>
      </c>
      <c r="T174" s="42">
        <f>+' (1) Cap Res.2009-2010'!T174</f>
        <v>0</v>
      </c>
      <c r="U174" s="42">
        <f>+' (1) Cap Res.2009-2010'!U174</f>
        <v>0</v>
      </c>
      <c r="V174" s="42">
        <f>+' (1) Cap Res.2009-2010'!V174</f>
        <v>0</v>
      </c>
      <c r="W174" s="42">
        <f>+' (1) Cap Res.2009-2010'!W174</f>
        <v>0</v>
      </c>
      <c r="X174" s="42">
        <f>+' (1) Cap Res.2009-2010'!X174</f>
        <v>0</v>
      </c>
      <c r="Y174" s="42">
        <f>+' (1) Cap Res.2009-2010'!Y174</f>
        <v>0</v>
      </c>
      <c r="Z174" s="42">
        <f>+' (1) Cap Res.2009-2010'!Z174</f>
        <v>0</v>
      </c>
      <c r="AA174" s="42">
        <f>+' (1) Cap Res.2009-2010'!AA174</f>
        <v>0</v>
      </c>
      <c r="AB174" s="42">
        <f>+' (1) Cap Res.2009-2010'!AB174</f>
        <v>0</v>
      </c>
      <c r="AC174" s="42">
        <f>+' (1) Cap Res.2009-2010'!AC174</f>
        <v>0</v>
      </c>
      <c r="AD174" s="42">
        <f>+' (1) Cap Res.2009-2010'!AD174</f>
        <v>0</v>
      </c>
      <c r="AE174" s="42">
        <f>+' (1) Cap Res.2009-2010'!AE174</f>
        <v>0</v>
      </c>
      <c r="AF174" s="42">
        <f>+' (1) Cap Res.2009-2010'!AF174</f>
        <v>0</v>
      </c>
      <c r="AG174" s="42">
        <f>+' (1) Cap Res.2009-2010'!AG174</f>
        <v>0</v>
      </c>
      <c r="AH174" s="42">
        <f>+' (1) Cap Res.2009-2010'!AH174</f>
        <v>0</v>
      </c>
      <c r="AI174" s="42">
        <f>+' (1) Cap Res.2009-2010'!AI174</f>
        <v>0</v>
      </c>
      <c r="AJ174" s="42">
        <f>+' (1) Cap Res.2009-2010'!AJ174</f>
        <v>0</v>
      </c>
      <c r="AK174" s="42">
        <f>+' (1) Cap Res.2009-2010'!AK174</f>
        <v>0</v>
      </c>
      <c r="AL174" s="42">
        <f>+' (1) Cap Res.2009-2010'!AL174</f>
        <v>0</v>
      </c>
      <c r="AM174" s="42">
        <f>+' (1) Cap Res.2009-2010'!AM174</f>
        <v>0</v>
      </c>
      <c r="AN174" s="42">
        <f>+' (1) Cap Res.2009-2010'!AN174</f>
        <v>0</v>
      </c>
      <c r="AO174" s="42">
        <f>+' (1) Cap Res.2009-2010'!AO174</f>
        <v>0</v>
      </c>
      <c r="AP174" s="42">
        <f>+' (1) Cap Res.2009-2010'!AP174</f>
        <v>0</v>
      </c>
      <c r="AQ174" s="42">
        <f>+' (1) Cap Res.2009-2010'!AQ174</f>
        <v>0</v>
      </c>
      <c r="AR174" s="42">
        <f>+' (1) Cap Res.2009-2010'!AR174</f>
        <v>0</v>
      </c>
      <c r="AS174" s="42">
        <f>+' (1) Cap Res.2009-2010'!AS174</f>
        <v>0</v>
      </c>
      <c r="AT174" s="42">
        <f>+' (1) Cap Res.2009-2010'!AT174</f>
        <v>0</v>
      </c>
      <c r="AU174" s="42">
        <f>+' (1) Cap Res.2009-2010'!AU174</f>
        <v>0</v>
      </c>
      <c r="AV174" s="42"/>
      <c r="AW174" s="42"/>
      <c r="AX174" s="42"/>
      <c r="AY174" s="42"/>
      <c r="AZ174" s="42"/>
      <c r="BA174" s="42"/>
      <c r="BB174" s="42"/>
    </row>
    <row r="175" spans="1:54" ht="13.5" hidden="1">
      <c r="A175" s="39">
        <f>+' (1) Cap Res.2009-2010'!BF175</f>
        <v>37902</v>
      </c>
      <c r="B175" s="42">
        <f>+' (1) Cap Res.2009-2010'!B175</f>
        <v>0</v>
      </c>
      <c r="C175" s="42">
        <f>+' (1) Cap Res.2009-2010'!C175</f>
        <v>0</v>
      </c>
      <c r="D175" s="42">
        <f>+' (1) Cap Res.2009-2010'!D175</f>
        <v>0</v>
      </c>
      <c r="E175" s="42">
        <f>+' (1) Cap Res.2009-2010'!E175</f>
        <v>-42045</v>
      </c>
      <c r="F175" s="42">
        <f>+' (1) Cap Res.2009-2010'!F175</f>
        <v>0</v>
      </c>
      <c r="G175" s="42">
        <f>+' (1) Cap Res.2009-2010'!G175</f>
        <v>0</v>
      </c>
      <c r="H175" s="42">
        <f>+' (1) Cap Res.2009-2010'!H175</f>
        <v>0</v>
      </c>
      <c r="I175" s="42">
        <f>+' (1) Cap Res.2009-2010'!I175</f>
        <v>0</v>
      </c>
      <c r="J175" s="42">
        <f>+' (1) Cap Res.2009-2010'!J175</f>
        <v>0</v>
      </c>
      <c r="K175" s="42">
        <f>+' (1) Cap Res.2009-2010'!K175</f>
        <v>0</v>
      </c>
      <c r="L175" s="42">
        <f>+' (1) Cap Res.2009-2010'!L175</f>
        <v>0</v>
      </c>
      <c r="M175" s="42">
        <f>+' (1) Cap Res.2009-2010'!M175</f>
        <v>0</v>
      </c>
      <c r="N175" s="42">
        <f>+' (1) Cap Res.2009-2010'!N175</f>
        <v>0</v>
      </c>
      <c r="O175" s="42">
        <f>+' (1) Cap Res.2009-2010'!O175</f>
        <v>0</v>
      </c>
      <c r="P175" s="42">
        <f>+' (1) Cap Res.2009-2010'!P175</f>
        <v>0</v>
      </c>
      <c r="Q175" s="42">
        <f>+' (1) Cap Res.2009-2010'!Q175</f>
        <v>0</v>
      </c>
      <c r="R175" s="42">
        <f>+' (1) Cap Res.2009-2010'!R175</f>
        <v>0</v>
      </c>
      <c r="S175" s="42">
        <f>+' (1) Cap Res.2009-2010'!S175</f>
        <v>0</v>
      </c>
      <c r="T175" s="42">
        <f>+' (1) Cap Res.2009-2010'!T175</f>
        <v>0</v>
      </c>
      <c r="U175" s="42">
        <f>+' (1) Cap Res.2009-2010'!U175</f>
        <v>0</v>
      </c>
      <c r="V175" s="42">
        <f>+' (1) Cap Res.2009-2010'!V175</f>
        <v>0</v>
      </c>
      <c r="W175" s="42">
        <f>+' (1) Cap Res.2009-2010'!W175</f>
        <v>0</v>
      </c>
      <c r="X175" s="42">
        <f>+' (1) Cap Res.2009-2010'!X175</f>
        <v>0</v>
      </c>
      <c r="Y175" s="42">
        <f>+' (1) Cap Res.2009-2010'!Y175</f>
        <v>0</v>
      </c>
      <c r="Z175" s="42">
        <f>+' (1) Cap Res.2009-2010'!Z175</f>
        <v>0</v>
      </c>
      <c r="AA175" s="42">
        <f>+' (1) Cap Res.2009-2010'!AA175</f>
        <v>0</v>
      </c>
      <c r="AB175" s="42">
        <f>+' (1) Cap Res.2009-2010'!AB175</f>
        <v>0</v>
      </c>
      <c r="AC175" s="42">
        <f>+' (1) Cap Res.2009-2010'!AC175</f>
        <v>0</v>
      </c>
      <c r="AD175" s="42">
        <f>+' (1) Cap Res.2009-2010'!AD175</f>
        <v>0</v>
      </c>
      <c r="AE175" s="42">
        <f>+' (1) Cap Res.2009-2010'!AE175</f>
        <v>0</v>
      </c>
      <c r="AF175" s="42">
        <f>+' (1) Cap Res.2009-2010'!AF175</f>
        <v>0</v>
      </c>
      <c r="AG175" s="42">
        <f>+' (1) Cap Res.2009-2010'!AG175</f>
        <v>0</v>
      </c>
      <c r="AH175" s="42">
        <f>+' (1) Cap Res.2009-2010'!AH175</f>
        <v>0</v>
      </c>
      <c r="AI175" s="42">
        <f>+' (1) Cap Res.2009-2010'!AI175</f>
        <v>0</v>
      </c>
      <c r="AJ175" s="42">
        <f>+' (1) Cap Res.2009-2010'!AJ175</f>
        <v>0</v>
      </c>
      <c r="AK175" s="42">
        <f>+' (1) Cap Res.2009-2010'!AK175</f>
        <v>0</v>
      </c>
      <c r="AL175" s="42">
        <f>+' (1) Cap Res.2009-2010'!AL175</f>
        <v>0</v>
      </c>
      <c r="AM175" s="42">
        <f>+' (1) Cap Res.2009-2010'!AM175</f>
        <v>0</v>
      </c>
      <c r="AN175" s="42">
        <f>+' (1) Cap Res.2009-2010'!AN175</f>
        <v>0</v>
      </c>
      <c r="AO175" s="42">
        <f>+' (1) Cap Res.2009-2010'!AO175</f>
        <v>0</v>
      </c>
      <c r="AP175" s="42">
        <f>+' (1) Cap Res.2009-2010'!AP175</f>
        <v>0</v>
      </c>
      <c r="AQ175" s="42">
        <f>+' (1) Cap Res.2009-2010'!AQ175</f>
        <v>0</v>
      </c>
      <c r="AR175" s="42">
        <f>+' (1) Cap Res.2009-2010'!AR175</f>
        <v>0</v>
      </c>
      <c r="AS175" s="42">
        <f>+' (1) Cap Res.2009-2010'!AS175</f>
        <v>0</v>
      </c>
      <c r="AT175" s="42">
        <f>+' (1) Cap Res.2009-2010'!AT175</f>
        <v>0</v>
      </c>
      <c r="AU175" s="42">
        <f>+' (1) Cap Res.2009-2010'!AU175</f>
        <v>0</v>
      </c>
      <c r="AV175" s="42"/>
      <c r="AW175" s="42"/>
      <c r="AX175" s="42"/>
      <c r="AY175" s="42"/>
      <c r="AZ175" s="42"/>
      <c r="BA175" s="42"/>
      <c r="BB175" s="42"/>
    </row>
    <row r="176" spans="1:54" ht="13.5" hidden="1">
      <c r="A176" s="39">
        <f>+' (1) Cap Res.2009-2010'!BF176</f>
        <v>37902</v>
      </c>
      <c r="B176" s="42">
        <f>+' (1) Cap Res.2009-2010'!B176</f>
        <v>0</v>
      </c>
      <c r="C176" s="42">
        <f>+' (1) Cap Res.2009-2010'!C176</f>
        <v>0</v>
      </c>
      <c r="D176" s="42">
        <f>+' (1) Cap Res.2009-2010'!D176</f>
        <v>0</v>
      </c>
      <c r="E176" s="42">
        <f>+' (1) Cap Res.2009-2010'!E176</f>
        <v>0</v>
      </c>
      <c r="F176" s="42">
        <f>+' (1) Cap Res.2009-2010'!F176</f>
        <v>0</v>
      </c>
      <c r="G176" s="42">
        <f>+' (1) Cap Res.2009-2010'!G176</f>
        <v>0</v>
      </c>
      <c r="H176" s="42">
        <f>+' (1) Cap Res.2009-2010'!H176</f>
        <v>0</v>
      </c>
      <c r="I176" s="42">
        <f>+' (1) Cap Res.2009-2010'!I176</f>
        <v>0</v>
      </c>
      <c r="J176" s="42">
        <f>+' (1) Cap Res.2009-2010'!J176</f>
        <v>0</v>
      </c>
      <c r="K176" s="42">
        <f>+' (1) Cap Res.2009-2010'!K176</f>
        <v>0</v>
      </c>
      <c r="L176" s="42">
        <f>+' (1) Cap Res.2009-2010'!L176</f>
        <v>0</v>
      </c>
      <c r="M176" s="42">
        <f>+' (1) Cap Res.2009-2010'!M176</f>
        <v>0</v>
      </c>
      <c r="N176" s="42">
        <f>+' (1) Cap Res.2009-2010'!N176</f>
        <v>0</v>
      </c>
      <c r="O176" s="42">
        <f>+' (1) Cap Res.2009-2010'!O176</f>
        <v>0</v>
      </c>
      <c r="P176" s="42">
        <f>+' (1) Cap Res.2009-2010'!P176</f>
        <v>0</v>
      </c>
      <c r="Q176" s="42">
        <f>+' (1) Cap Res.2009-2010'!Q176</f>
        <v>0</v>
      </c>
      <c r="R176" s="42">
        <f>+' (1) Cap Res.2009-2010'!R176</f>
        <v>0</v>
      </c>
      <c r="S176" s="42">
        <f>+' (1) Cap Res.2009-2010'!S176</f>
        <v>0</v>
      </c>
      <c r="T176" s="42">
        <f>+' (1) Cap Res.2009-2010'!T176</f>
        <v>-5500</v>
      </c>
      <c r="U176" s="42">
        <f>+' (1) Cap Res.2009-2010'!U176</f>
        <v>0</v>
      </c>
      <c r="V176" s="42">
        <f>+' (1) Cap Res.2009-2010'!V176</f>
        <v>0</v>
      </c>
      <c r="W176" s="42">
        <f>+' (1) Cap Res.2009-2010'!W176</f>
        <v>0</v>
      </c>
      <c r="X176" s="42">
        <f>+' (1) Cap Res.2009-2010'!X176</f>
        <v>0</v>
      </c>
      <c r="Y176" s="42">
        <f>+' (1) Cap Res.2009-2010'!Y176</f>
        <v>0</v>
      </c>
      <c r="Z176" s="42">
        <f>+' (1) Cap Res.2009-2010'!Z176</f>
        <v>0</v>
      </c>
      <c r="AA176" s="42">
        <f>+' (1) Cap Res.2009-2010'!AA176</f>
        <v>0</v>
      </c>
      <c r="AB176" s="42">
        <f>+' (1) Cap Res.2009-2010'!AB176</f>
        <v>0</v>
      </c>
      <c r="AC176" s="42">
        <f>+' (1) Cap Res.2009-2010'!AC176</f>
        <v>0</v>
      </c>
      <c r="AD176" s="42">
        <f>+' (1) Cap Res.2009-2010'!AD176</f>
        <v>0</v>
      </c>
      <c r="AE176" s="42">
        <f>+' (1) Cap Res.2009-2010'!AE176</f>
        <v>0</v>
      </c>
      <c r="AF176" s="42">
        <f>+' (1) Cap Res.2009-2010'!AF176</f>
        <v>0</v>
      </c>
      <c r="AG176" s="42">
        <f>+' (1) Cap Res.2009-2010'!AG176</f>
        <v>0</v>
      </c>
      <c r="AH176" s="42">
        <f>+' (1) Cap Res.2009-2010'!AH176</f>
        <v>0</v>
      </c>
      <c r="AI176" s="42">
        <f>+' (1) Cap Res.2009-2010'!AI176</f>
        <v>0</v>
      </c>
      <c r="AJ176" s="42">
        <f>+' (1) Cap Res.2009-2010'!AJ176</f>
        <v>0</v>
      </c>
      <c r="AK176" s="42">
        <f>+' (1) Cap Res.2009-2010'!AK176</f>
        <v>0</v>
      </c>
      <c r="AL176" s="42">
        <f>+' (1) Cap Res.2009-2010'!AL176</f>
        <v>0</v>
      </c>
      <c r="AM176" s="42">
        <f>+' (1) Cap Res.2009-2010'!AM176</f>
        <v>0</v>
      </c>
      <c r="AN176" s="42">
        <f>+' (1) Cap Res.2009-2010'!AN176</f>
        <v>0</v>
      </c>
      <c r="AO176" s="42">
        <f>+' (1) Cap Res.2009-2010'!AO176</f>
        <v>0</v>
      </c>
      <c r="AP176" s="42">
        <f>+' (1) Cap Res.2009-2010'!AP176</f>
        <v>0</v>
      </c>
      <c r="AQ176" s="42">
        <f>+' (1) Cap Res.2009-2010'!AQ176</f>
        <v>0</v>
      </c>
      <c r="AR176" s="42">
        <f>+' (1) Cap Res.2009-2010'!AR176</f>
        <v>0</v>
      </c>
      <c r="AS176" s="42">
        <f>+' (1) Cap Res.2009-2010'!AS176</f>
        <v>0</v>
      </c>
      <c r="AT176" s="42">
        <f>+' (1) Cap Res.2009-2010'!AT176</f>
        <v>0</v>
      </c>
      <c r="AU176" s="42">
        <f>+' (1) Cap Res.2009-2010'!AU176</f>
        <v>0</v>
      </c>
      <c r="AV176" s="42"/>
      <c r="AW176" s="42"/>
      <c r="AX176" s="42"/>
      <c r="AY176" s="42"/>
      <c r="AZ176" s="42"/>
      <c r="BA176" s="42"/>
      <c r="BB176" s="42"/>
    </row>
    <row r="177" spans="1:54" ht="13.5" hidden="1">
      <c r="A177" s="39">
        <f>+' (1) Cap Res.2009-2010'!BF177</f>
        <v>37905</v>
      </c>
      <c r="B177" s="42">
        <f>+' (1) Cap Res.2009-2010'!B177</f>
        <v>0</v>
      </c>
      <c r="C177" s="42">
        <f>+' (1) Cap Res.2009-2010'!C177</f>
        <v>0</v>
      </c>
      <c r="D177" s="42">
        <f>+' (1) Cap Res.2009-2010'!D177</f>
        <v>0</v>
      </c>
      <c r="E177" s="42">
        <f>+' (1) Cap Res.2009-2010'!E177</f>
        <v>0</v>
      </c>
      <c r="F177" s="42">
        <f>+' (1) Cap Res.2009-2010'!F177</f>
        <v>0</v>
      </c>
      <c r="G177" s="42">
        <f>+' (1) Cap Res.2009-2010'!G177</f>
        <v>0</v>
      </c>
      <c r="H177" s="42">
        <f>+' (1) Cap Res.2009-2010'!H177</f>
        <v>0</v>
      </c>
      <c r="I177" s="42">
        <f>+' (1) Cap Res.2009-2010'!I177</f>
        <v>0</v>
      </c>
      <c r="J177" s="42">
        <f>+' (1) Cap Res.2009-2010'!J177</f>
        <v>0</v>
      </c>
      <c r="K177" s="42">
        <f>+' (1) Cap Res.2009-2010'!K177</f>
        <v>0</v>
      </c>
      <c r="L177" s="42">
        <f>+' (1) Cap Res.2009-2010'!L177</f>
        <v>0</v>
      </c>
      <c r="M177" s="42">
        <f>+' (1) Cap Res.2009-2010'!M177</f>
        <v>0</v>
      </c>
      <c r="N177" s="42">
        <f>+' (1) Cap Res.2009-2010'!N177</f>
        <v>0</v>
      </c>
      <c r="O177" s="42">
        <f>+' (1) Cap Res.2009-2010'!O177</f>
        <v>0</v>
      </c>
      <c r="P177" s="42">
        <f>+' (1) Cap Res.2009-2010'!P177</f>
        <v>0</v>
      </c>
      <c r="Q177" s="42">
        <f>+' (1) Cap Res.2009-2010'!Q177</f>
        <v>0</v>
      </c>
      <c r="R177" s="42">
        <f>+' (1) Cap Res.2009-2010'!R177</f>
        <v>0</v>
      </c>
      <c r="S177" s="42">
        <f>+' (1) Cap Res.2009-2010'!S177</f>
        <v>0</v>
      </c>
      <c r="T177" s="42">
        <f>+' (1) Cap Res.2009-2010'!T177</f>
        <v>0</v>
      </c>
      <c r="U177" s="42">
        <f>+' (1) Cap Res.2009-2010'!U177</f>
        <v>-171</v>
      </c>
      <c r="V177" s="42">
        <f>+' (1) Cap Res.2009-2010'!V177</f>
        <v>0</v>
      </c>
      <c r="W177" s="42">
        <f>+' (1) Cap Res.2009-2010'!W177</f>
        <v>0</v>
      </c>
      <c r="X177" s="42">
        <f>+' (1) Cap Res.2009-2010'!X177</f>
        <v>0</v>
      </c>
      <c r="Y177" s="42">
        <f>+' (1) Cap Res.2009-2010'!Y177</f>
        <v>0</v>
      </c>
      <c r="Z177" s="42">
        <f>+' (1) Cap Res.2009-2010'!Z177</f>
        <v>0</v>
      </c>
      <c r="AA177" s="42">
        <f>+' (1) Cap Res.2009-2010'!AA177</f>
        <v>0</v>
      </c>
      <c r="AB177" s="42">
        <f>+' (1) Cap Res.2009-2010'!AB177</f>
        <v>0</v>
      </c>
      <c r="AC177" s="42">
        <f>+' (1) Cap Res.2009-2010'!AC177</f>
        <v>0</v>
      </c>
      <c r="AD177" s="42">
        <f>+' (1) Cap Res.2009-2010'!AD177</f>
        <v>0</v>
      </c>
      <c r="AE177" s="42">
        <f>+' (1) Cap Res.2009-2010'!AE177</f>
        <v>0</v>
      </c>
      <c r="AF177" s="42">
        <f>+' (1) Cap Res.2009-2010'!AF177</f>
        <v>0</v>
      </c>
      <c r="AG177" s="42">
        <f>+' (1) Cap Res.2009-2010'!AG177</f>
        <v>0</v>
      </c>
      <c r="AH177" s="42">
        <f>+' (1) Cap Res.2009-2010'!AH177</f>
        <v>0</v>
      </c>
      <c r="AI177" s="42">
        <f>+' (1) Cap Res.2009-2010'!AI177</f>
        <v>0</v>
      </c>
      <c r="AJ177" s="42">
        <f>+' (1) Cap Res.2009-2010'!AJ177</f>
        <v>0</v>
      </c>
      <c r="AK177" s="42">
        <f>+' (1) Cap Res.2009-2010'!AK177</f>
        <v>0</v>
      </c>
      <c r="AL177" s="42">
        <f>+' (1) Cap Res.2009-2010'!AL177</f>
        <v>0</v>
      </c>
      <c r="AM177" s="42">
        <f>+' (1) Cap Res.2009-2010'!AM177</f>
        <v>0</v>
      </c>
      <c r="AN177" s="42">
        <f>+' (1) Cap Res.2009-2010'!AN177</f>
        <v>0</v>
      </c>
      <c r="AO177" s="42">
        <f>+' (1) Cap Res.2009-2010'!AO177</f>
        <v>0</v>
      </c>
      <c r="AP177" s="42">
        <f>+' (1) Cap Res.2009-2010'!AP177</f>
        <v>0</v>
      </c>
      <c r="AQ177" s="42">
        <f>+' (1) Cap Res.2009-2010'!AQ177</f>
        <v>0</v>
      </c>
      <c r="AR177" s="42">
        <f>+' (1) Cap Res.2009-2010'!AR177</f>
        <v>0</v>
      </c>
      <c r="AS177" s="42">
        <f>+' (1) Cap Res.2009-2010'!AS177</f>
        <v>0</v>
      </c>
      <c r="AT177" s="42">
        <f>+' (1) Cap Res.2009-2010'!AT177</f>
        <v>0</v>
      </c>
      <c r="AU177" s="42">
        <f>+' (1) Cap Res.2009-2010'!AU177</f>
        <v>0</v>
      </c>
      <c r="AV177" s="42"/>
      <c r="AW177" s="42"/>
      <c r="AX177" s="42"/>
      <c r="AY177" s="42"/>
      <c r="AZ177" s="42"/>
      <c r="BA177" s="42"/>
      <c r="BB177" s="42"/>
    </row>
    <row r="178" spans="1:54" ht="13.5" hidden="1">
      <c r="A178" s="39">
        <f>+' (1) Cap Res.2009-2010'!BF178</f>
        <v>37915</v>
      </c>
      <c r="B178" s="42">
        <f>+' (1) Cap Res.2009-2010'!B178</f>
        <v>0</v>
      </c>
      <c r="C178" s="42">
        <f>+' (1) Cap Res.2009-2010'!C178</f>
        <v>0</v>
      </c>
      <c r="D178" s="42">
        <f>+' (1) Cap Res.2009-2010'!D178</f>
        <v>0</v>
      </c>
      <c r="E178" s="42">
        <f>+' (1) Cap Res.2009-2010'!E178</f>
        <v>0</v>
      </c>
      <c r="F178" s="42">
        <f>+' (1) Cap Res.2009-2010'!F178</f>
        <v>0</v>
      </c>
      <c r="G178" s="42">
        <f>+' (1) Cap Res.2009-2010'!G178</f>
        <v>0</v>
      </c>
      <c r="H178" s="42">
        <f>+' (1) Cap Res.2009-2010'!H178</f>
        <v>0</v>
      </c>
      <c r="I178" s="42">
        <f>+' (1) Cap Res.2009-2010'!I178</f>
        <v>0</v>
      </c>
      <c r="J178" s="42">
        <f>+' (1) Cap Res.2009-2010'!J178</f>
        <v>0</v>
      </c>
      <c r="K178" s="42">
        <f>+' (1) Cap Res.2009-2010'!K178</f>
        <v>0</v>
      </c>
      <c r="L178" s="42">
        <f>+' (1) Cap Res.2009-2010'!L178</f>
        <v>0</v>
      </c>
      <c r="M178" s="42">
        <f>+' (1) Cap Res.2009-2010'!M178</f>
        <v>0</v>
      </c>
      <c r="N178" s="42">
        <f>+' (1) Cap Res.2009-2010'!N178</f>
        <v>0</v>
      </c>
      <c r="O178" s="42">
        <f>+' (1) Cap Res.2009-2010'!O178</f>
        <v>0</v>
      </c>
      <c r="P178" s="42">
        <f>+' (1) Cap Res.2009-2010'!P178</f>
        <v>0</v>
      </c>
      <c r="Q178" s="42">
        <f>+' (1) Cap Res.2009-2010'!Q178</f>
        <v>0</v>
      </c>
      <c r="R178" s="42">
        <f>+' (1) Cap Res.2009-2010'!R178</f>
        <v>0</v>
      </c>
      <c r="S178" s="42">
        <f>+' (1) Cap Res.2009-2010'!S178</f>
        <v>0</v>
      </c>
      <c r="T178" s="42">
        <f>+' (1) Cap Res.2009-2010'!T178</f>
        <v>-440</v>
      </c>
      <c r="U178" s="42">
        <f>+' (1) Cap Res.2009-2010'!U178</f>
        <v>0</v>
      </c>
      <c r="V178" s="42">
        <f>+' (1) Cap Res.2009-2010'!V178</f>
        <v>0</v>
      </c>
      <c r="W178" s="42">
        <f>+' (1) Cap Res.2009-2010'!W178</f>
        <v>0</v>
      </c>
      <c r="X178" s="42">
        <f>+' (1) Cap Res.2009-2010'!X178</f>
        <v>0</v>
      </c>
      <c r="Y178" s="42">
        <f>+' (1) Cap Res.2009-2010'!Y178</f>
        <v>0</v>
      </c>
      <c r="Z178" s="42">
        <f>+' (1) Cap Res.2009-2010'!Z178</f>
        <v>0</v>
      </c>
      <c r="AA178" s="42">
        <f>+' (1) Cap Res.2009-2010'!AA178</f>
        <v>0</v>
      </c>
      <c r="AB178" s="42">
        <f>+' (1) Cap Res.2009-2010'!AB178</f>
        <v>0</v>
      </c>
      <c r="AC178" s="42">
        <f>+' (1) Cap Res.2009-2010'!AC178</f>
        <v>0</v>
      </c>
      <c r="AD178" s="42">
        <f>+' (1) Cap Res.2009-2010'!AD178</f>
        <v>0</v>
      </c>
      <c r="AE178" s="42">
        <f>+' (1) Cap Res.2009-2010'!AE178</f>
        <v>0</v>
      </c>
      <c r="AF178" s="42">
        <f>+' (1) Cap Res.2009-2010'!AF178</f>
        <v>0</v>
      </c>
      <c r="AG178" s="42">
        <f>+' (1) Cap Res.2009-2010'!AG178</f>
        <v>0</v>
      </c>
      <c r="AH178" s="42">
        <f>+' (1) Cap Res.2009-2010'!AH178</f>
        <v>0</v>
      </c>
      <c r="AI178" s="42">
        <f>+' (1) Cap Res.2009-2010'!AI178</f>
        <v>0</v>
      </c>
      <c r="AJ178" s="42">
        <f>+' (1) Cap Res.2009-2010'!AJ178</f>
        <v>0</v>
      </c>
      <c r="AK178" s="42">
        <f>+' (1) Cap Res.2009-2010'!AK178</f>
        <v>0</v>
      </c>
      <c r="AL178" s="42">
        <f>+' (1) Cap Res.2009-2010'!AL178</f>
        <v>0</v>
      </c>
      <c r="AM178" s="42">
        <f>+' (1) Cap Res.2009-2010'!AM178</f>
        <v>0</v>
      </c>
      <c r="AN178" s="42">
        <f>+' (1) Cap Res.2009-2010'!AN178</f>
        <v>0</v>
      </c>
      <c r="AO178" s="42">
        <f>+' (1) Cap Res.2009-2010'!AO178</f>
        <v>0</v>
      </c>
      <c r="AP178" s="42">
        <f>+' (1) Cap Res.2009-2010'!AP178</f>
        <v>0</v>
      </c>
      <c r="AQ178" s="42">
        <f>+' (1) Cap Res.2009-2010'!AQ178</f>
        <v>0</v>
      </c>
      <c r="AR178" s="42">
        <f>+' (1) Cap Res.2009-2010'!AR178</f>
        <v>0</v>
      </c>
      <c r="AS178" s="42">
        <f>+' (1) Cap Res.2009-2010'!AS178</f>
        <v>0</v>
      </c>
      <c r="AT178" s="42">
        <f>+' (1) Cap Res.2009-2010'!AT178</f>
        <v>0</v>
      </c>
      <c r="AU178" s="42">
        <f>+' (1) Cap Res.2009-2010'!AU178</f>
        <v>0</v>
      </c>
      <c r="AV178" s="42"/>
      <c r="AW178" s="42"/>
      <c r="AX178" s="42"/>
      <c r="AY178" s="42"/>
      <c r="AZ178" s="42"/>
      <c r="BA178" s="42"/>
      <c r="BB178" s="42"/>
    </row>
    <row r="179" spans="1:54" ht="13.5" hidden="1">
      <c r="A179" s="39">
        <f>+' (1) Cap Res.2009-2010'!BF179</f>
        <v>37915</v>
      </c>
      <c r="B179" s="42">
        <f>+' (1) Cap Res.2009-2010'!B179</f>
        <v>0</v>
      </c>
      <c r="C179" s="42">
        <f>+' (1) Cap Res.2009-2010'!C179</f>
        <v>0</v>
      </c>
      <c r="D179" s="42">
        <f>+' (1) Cap Res.2009-2010'!D179</f>
        <v>0</v>
      </c>
      <c r="E179" s="42">
        <f>+' (1) Cap Res.2009-2010'!E179</f>
        <v>0</v>
      </c>
      <c r="F179" s="42">
        <f>+' (1) Cap Res.2009-2010'!F179</f>
        <v>0</v>
      </c>
      <c r="G179" s="42">
        <f>+' (1) Cap Res.2009-2010'!G179</f>
        <v>0</v>
      </c>
      <c r="H179" s="42">
        <f>+' (1) Cap Res.2009-2010'!H179</f>
        <v>0</v>
      </c>
      <c r="I179" s="42">
        <f>+' (1) Cap Res.2009-2010'!I179</f>
        <v>0</v>
      </c>
      <c r="J179" s="42">
        <f>+' (1) Cap Res.2009-2010'!J179</f>
        <v>0</v>
      </c>
      <c r="K179" s="42">
        <f>+' (1) Cap Res.2009-2010'!K179</f>
        <v>0</v>
      </c>
      <c r="L179" s="42">
        <f>+' (1) Cap Res.2009-2010'!L179</f>
        <v>0</v>
      </c>
      <c r="M179" s="42">
        <f>+' (1) Cap Res.2009-2010'!M179</f>
        <v>0</v>
      </c>
      <c r="N179" s="42">
        <f>+' (1) Cap Res.2009-2010'!N179</f>
        <v>0</v>
      </c>
      <c r="O179" s="42">
        <f>+' (1) Cap Res.2009-2010'!O179</f>
        <v>0</v>
      </c>
      <c r="P179" s="42">
        <f>+' (1) Cap Res.2009-2010'!P179</f>
        <v>0</v>
      </c>
      <c r="Q179" s="42">
        <f>+' (1) Cap Res.2009-2010'!Q179</f>
        <v>0</v>
      </c>
      <c r="R179" s="42">
        <f>+' (1) Cap Res.2009-2010'!R179</f>
        <v>0</v>
      </c>
      <c r="S179" s="42">
        <f>+' (1) Cap Res.2009-2010'!S179</f>
        <v>0</v>
      </c>
      <c r="T179" s="42">
        <f>+' (1) Cap Res.2009-2010'!T179</f>
        <v>0</v>
      </c>
      <c r="U179" s="42">
        <f>+' (1) Cap Res.2009-2010'!U179</f>
        <v>-85</v>
      </c>
      <c r="V179" s="42">
        <f>+' (1) Cap Res.2009-2010'!V179</f>
        <v>0</v>
      </c>
      <c r="W179" s="42">
        <f>+' (1) Cap Res.2009-2010'!W179</f>
        <v>0</v>
      </c>
      <c r="X179" s="42">
        <f>+' (1) Cap Res.2009-2010'!X179</f>
        <v>0</v>
      </c>
      <c r="Y179" s="42">
        <f>+' (1) Cap Res.2009-2010'!Y179</f>
        <v>0</v>
      </c>
      <c r="Z179" s="42">
        <f>+' (1) Cap Res.2009-2010'!Z179</f>
        <v>0</v>
      </c>
      <c r="AA179" s="42">
        <f>+' (1) Cap Res.2009-2010'!AA179</f>
        <v>0</v>
      </c>
      <c r="AB179" s="42">
        <f>+' (1) Cap Res.2009-2010'!AB179</f>
        <v>0</v>
      </c>
      <c r="AC179" s="42">
        <f>+' (1) Cap Res.2009-2010'!AC179</f>
        <v>0</v>
      </c>
      <c r="AD179" s="42">
        <f>+' (1) Cap Res.2009-2010'!AD179</f>
        <v>0</v>
      </c>
      <c r="AE179" s="42">
        <f>+' (1) Cap Res.2009-2010'!AE179</f>
        <v>0</v>
      </c>
      <c r="AF179" s="42">
        <f>+' (1) Cap Res.2009-2010'!AF179</f>
        <v>0</v>
      </c>
      <c r="AG179" s="42">
        <f>+' (1) Cap Res.2009-2010'!AG179</f>
        <v>0</v>
      </c>
      <c r="AH179" s="42">
        <f>+' (1) Cap Res.2009-2010'!AH179</f>
        <v>0</v>
      </c>
      <c r="AI179" s="42">
        <f>+' (1) Cap Res.2009-2010'!AI179</f>
        <v>0</v>
      </c>
      <c r="AJ179" s="42">
        <f>+' (1) Cap Res.2009-2010'!AJ179</f>
        <v>0</v>
      </c>
      <c r="AK179" s="42">
        <f>+' (1) Cap Res.2009-2010'!AK179</f>
        <v>0</v>
      </c>
      <c r="AL179" s="42">
        <f>+' (1) Cap Res.2009-2010'!AL179</f>
        <v>0</v>
      </c>
      <c r="AM179" s="42">
        <f>+' (1) Cap Res.2009-2010'!AM179</f>
        <v>0</v>
      </c>
      <c r="AN179" s="42">
        <f>+' (1) Cap Res.2009-2010'!AN179</f>
        <v>0</v>
      </c>
      <c r="AO179" s="42">
        <f>+' (1) Cap Res.2009-2010'!AO179</f>
        <v>0</v>
      </c>
      <c r="AP179" s="42">
        <f>+' (1) Cap Res.2009-2010'!AP179</f>
        <v>0</v>
      </c>
      <c r="AQ179" s="42">
        <f>+' (1) Cap Res.2009-2010'!AQ179</f>
        <v>0</v>
      </c>
      <c r="AR179" s="42">
        <f>+' (1) Cap Res.2009-2010'!AR179</f>
        <v>0</v>
      </c>
      <c r="AS179" s="42">
        <f>+' (1) Cap Res.2009-2010'!AS179</f>
        <v>0</v>
      </c>
      <c r="AT179" s="42">
        <f>+' (1) Cap Res.2009-2010'!AT179</f>
        <v>0</v>
      </c>
      <c r="AU179" s="42">
        <f>+' (1) Cap Res.2009-2010'!AU179</f>
        <v>0</v>
      </c>
      <c r="AV179" s="42"/>
      <c r="AW179" s="42"/>
      <c r="AX179" s="42"/>
      <c r="AY179" s="42"/>
      <c r="AZ179" s="42"/>
      <c r="BA179" s="42"/>
      <c r="BB179" s="42"/>
    </row>
    <row r="180" spans="1:54" ht="13.5" hidden="1">
      <c r="A180" s="39">
        <f>+' (1) Cap Res.2009-2010'!BF180</f>
        <v>37918</v>
      </c>
      <c r="B180" s="42">
        <f>+' (1) Cap Res.2009-2010'!B180</f>
        <v>0</v>
      </c>
      <c r="C180" s="42">
        <f>+' (1) Cap Res.2009-2010'!C180</f>
        <v>0</v>
      </c>
      <c r="D180" s="42">
        <f>+' (1) Cap Res.2009-2010'!D180</f>
        <v>0</v>
      </c>
      <c r="E180" s="42">
        <f>+' (1) Cap Res.2009-2010'!E180</f>
        <v>0</v>
      </c>
      <c r="F180" s="42">
        <f>+' (1) Cap Res.2009-2010'!F180</f>
        <v>0</v>
      </c>
      <c r="G180" s="42">
        <f>+' (1) Cap Res.2009-2010'!G180</f>
        <v>0</v>
      </c>
      <c r="H180" s="42">
        <f>+' (1) Cap Res.2009-2010'!H180</f>
        <v>0</v>
      </c>
      <c r="I180" s="42">
        <f>+' (1) Cap Res.2009-2010'!I180</f>
        <v>0</v>
      </c>
      <c r="J180" s="42">
        <f>+' (1) Cap Res.2009-2010'!J180</f>
        <v>0</v>
      </c>
      <c r="K180" s="42">
        <f>+' (1) Cap Res.2009-2010'!K180</f>
        <v>0</v>
      </c>
      <c r="L180" s="42">
        <f>+' (1) Cap Res.2009-2010'!L180</f>
        <v>0</v>
      </c>
      <c r="M180" s="42">
        <f>+' (1) Cap Res.2009-2010'!M180</f>
        <v>0</v>
      </c>
      <c r="N180" s="42">
        <f>+' (1) Cap Res.2009-2010'!N180</f>
        <v>0</v>
      </c>
      <c r="O180" s="42">
        <f>+' (1) Cap Res.2009-2010'!O180</f>
        <v>0</v>
      </c>
      <c r="P180" s="42">
        <f>+' (1) Cap Res.2009-2010'!P180</f>
        <v>0</v>
      </c>
      <c r="Q180" s="42">
        <f>+' (1) Cap Res.2009-2010'!Q180</f>
        <v>0</v>
      </c>
      <c r="R180" s="42">
        <f>+' (1) Cap Res.2009-2010'!R180</f>
        <v>0</v>
      </c>
      <c r="S180" s="42">
        <f>+' (1) Cap Res.2009-2010'!S180</f>
        <v>0</v>
      </c>
      <c r="T180" s="42">
        <f>+' (1) Cap Res.2009-2010'!T180</f>
        <v>0</v>
      </c>
      <c r="U180" s="42">
        <f>+' (1) Cap Res.2009-2010'!U180</f>
        <v>0</v>
      </c>
      <c r="V180" s="42">
        <f>+' (1) Cap Res.2009-2010'!V180</f>
        <v>0</v>
      </c>
      <c r="W180" s="42">
        <f>+' (1) Cap Res.2009-2010'!W180</f>
        <v>0</v>
      </c>
      <c r="X180" s="42">
        <f>+' (1) Cap Res.2009-2010'!X180</f>
        <v>0</v>
      </c>
      <c r="Y180" s="42">
        <f>+' (1) Cap Res.2009-2010'!Y180</f>
        <v>0</v>
      </c>
      <c r="Z180" s="42">
        <f>+' (1) Cap Res.2009-2010'!Z180</f>
        <v>0</v>
      </c>
      <c r="AA180" s="42">
        <f>+' (1) Cap Res.2009-2010'!AA180</f>
        <v>0</v>
      </c>
      <c r="AB180" s="42">
        <f>+' (1) Cap Res.2009-2010'!AB180</f>
        <v>0</v>
      </c>
      <c r="AC180" s="42">
        <f>+' (1) Cap Res.2009-2010'!AC180</f>
        <v>0</v>
      </c>
      <c r="AD180" s="42">
        <f>+' (1) Cap Res.2009-2010'!AD180</f>
        <v>0</v>
      </c>
      <c r="AE180" s="42">
        <f>+' (1) Cap Res.2009-2010'!AE180</f>
        <v>0</v>
      </c>
      <c r="AF180" s="42">
        <f>+' (1) Cap Res.2009-2010'!AF180</f>
        <v>0</v>
      </c>
      <c r="AG180" s="42">
        <f>+' (1) Cap Res.2009-2010'!AG180</f>
        <v>0</v>
      </c>
      <c r="AH180" s="42">
        <f>+' (1) Cap Res.2009-2010'!AH180</f>
        <v>0</v>
      </c>
      <c r="AI180" s="42">
        <f>+' (1) Cap Res.2009-2010'!AI180</f>
        <v>0</v>
      </c>
      <c r="AJ180" s="42">
        <f>+' (1) Cap Res.2009-2010'!AJ180</f>
        <v>0</v>
      </c>
      <c r="AK180" s="42">
        <f>+' (1) Cap Res.2009-2010'!AK180</f>
        <v>0</v>
      </c>
      <c r="AL180" s="42">
        <f>+' (1) Cap Res.2009-2010'!AL180</f>
        <v>0</v>
      </c>
      <c r="AM180" s="42">
        <f>+' (1) Cap Res.2009-2010'!AM180</f>
        <v>0</v>
      </c>
      <c r="AN180" s="42">
        <f>+' (1) Cap Res.2009-2010'!AN180</f>
        <v>0</v>
      </c>
      <c r="AO180" s="42">
        <f>+' (1) Cap Res.2009-2010'!AO180</f>
        <v>0</v>
      </c>
      <c r="AP180" s="42">
        <f>+' (1) Cap Res.2009-2010'!AP180</f>
        <v>0</v>
      </c>
      <c r="AQ180" s="42">
        <f>+' (1) Cap Res.2009-2010'!AQ180</f>
        <v>0</v>
      </c>
      <c r="AR180" s="42">
        <f>+' (1) Cap Res.2009-2010'!AR180</f>
        <v>0</v>
      </c>
      <c r="AS180" s="42">
        <f>+' (1) Cap Res.2009-2010'!AS180</f>
        <v>0</v>
      </c>
      <c r="AT180" s="42">
        <f>+' (1) Cap Res.2009-2010'!AT180</f>
        <v>0</v>
      </c>
      <c r="AU180" s="42">
        <f>+' (1) Cap Res.2009-2010'!AU180</f>
        <v>0</v>
      </c>
      <c r="AV180" s="42"/>
      <c r="AW180" s="42"/>
      <c r="AX180" s="42"/>
      <c r="AY180" s="42"/>
      <c r="AZ180" s="42"/>
      <c r="BA180" s="42"/>
      <c r="BB180" s="42"/>
    </row>
    <row r="181" spans="1:54" ht="13.5" hidden="1">
      <c r="A181" s="39">
        <f>+' (1) Cap Res.2009-2010'!BF181</f>
        <v>37922</v>
      </c>
      <c r="B181" s="42">
        <f>+' (1) Cap Res.2009-2010'!B181</f>
        <v>0</v>
      </c>
      <c r="C181" s="42">
        <f>+' (1) Cap Res.2009-2010'!C181</f>
        <v>0</v>
      </c>
      <c r="D181" s="42">
        <f>+' (1) Cap Res.2009-2010'!D181</f>
        <v>0</v>
      </c>
      <c r="E181" s="42">
        <f>+' (1) Cap Res.2009-2010'!E181</f>
        <v>0</v>
      </c>
      <c r="F181" s="42">
        <f>+' (1) Cap Res.2009-2010'!F181</f>
        <v>0</v>
      </c>
      <c r="G181" s="42">
        <f>+' (1) Cap Res.2009-2010'!G181</f>
        <v>0</v>
      </c>
      <c r="H181" s="42">
        <f>+' (1) Cap Res.2009-2010'!H181</f>
        <v>0</v>
      </c>
      <c r="I181" s="42">
        <f>+' (1) Cap Res.2009-2010'!I181</f>
        <v>0</v>
      </c>
      <c r="J181" s="42">
        <f>+' (1) Cap Res.2009-2010'!J181</f>
        <v>0</v>
      </c>
      <c r="K181" s="42">
        <f>+' (1) Cap Res.2009-2010'!K181</f>
        <v>0</v>
      </c>
      <c r="L181" s="42">
        <f>+' (1) Cap Res.2009-2010'!L181</f>
        <v>0</v>
      </c>
      <c r="M181" s="42">
        <f>+' (1) Cap Res.2009-2010'!M181</f>
        <v>0</v>
      </c>
      <c r="N181" s="42">
        <f>+' (1) Cap Res.2009-2010'!N181</f>
        <v>0</v>
      </c>
      <c r="O181" s="42">
        <f>+' (1) Cap Res.2009-2010'!O181</f>
        <v>0</v>
      </c>
      <c r="P181" s="42">
        <f>+' (1) Cap Res.2009-2010'!P181</f>
        <v>0</v>
      </c>
      <c r="Q181" s="42">
        <f>+' (1) Cap Res.2009-2010'!Q181</f>
        <v>0</v>
      </c>
      <c r="R181" s="42">
        <f>+' (1) Cap Res.2009-2010'!R181</f>
        <v>0</v>
      </c>
      <c r="S181" s="42">
        <f>+' (1) Cap Res.2009-2010'!S181</f>
        <v>0</v>
      </c>
      <c r="T181" s="42">
        <f>+' (1) Cap Res.2009-2010'!T181</f>
        <v>0</v>
      </c>
      <c r="U181" s="42">
        <f>+' (1) Cap Res.2009-2010'!U181</f>
        <v>-19611</v>
      </c>
      <c r="V181" s="42">
        <f>+' (1) Cap Res.2009-2010'!V181</f>
        <v>0</v>
      </c>
      <c r="W181" s="42">
        <f>+' (1) Cap Res.2009-2010'!W181</f>
        <v>0</v>
      </c>
      <c r="X181" s="42">
        <f>+' (1) Cap Res.2009-2010'!X181</f>
        <v>0</v>
      </c>
      <c r="Y181" s="42">
        <f>+' (1) Cap Res.2009-2010'!Y181</f>
        <v>0</v>
      </c>
      <c r="Z181" s="42">
        <f>+' (1) Cap Res.2009-2010'!Z181</f>
        <v>0</v>
      </c>
      <c r="AA181" s="42">
        <f>+' (1) Cap Res.2009-2010'!AA181</f>
        <v>0</v>
      </c>
      <c r="AB181" s="42">
        <f>+' (1) Cap Res.2009-2010'!AB181</f>
        <v>0</v>
      </c>
      <c r="AC181" s="42">
        <f>+' (1) Cap Res.2009-2010'!AC181</f>
        <v>0</v>
      </c>
      <c r="AD181" s="42">
        <f>+' (1) Cap Res.2009-2010'!AD181</f>
        <v>0</v>
      </c>
      <c r="AE181" s="42">
        <f>+' (1) Cap Res.2009-2010'!AE181</f>
        <v>0</v>
      </c>
      <c r="AF181" s="42">
        <f>+' (1) Cap Res.2009-2010'!AF181</f>
        <v>0</v>
      </c>
      <c r="AG181" s="42">
        <f>+' (1) Cap Res.2009-2010'!AG181</f>
        <v>0</v>
      </c>
      <c r="AH181" s="42">
        <f>+' (1) Cap Res.2009-2010'!AH181</f>
        <v>0</v>
      </c>
      <c r="AI181" s="42">
        <f>+' (1) Cap Res.2009-2010'!AI181</f>
        <v>0</v>
      </c>
      <c r="AJ181" s="42">
        <f>+' (1) Cap Res.2009-2010'!AJ181</f>
        <v>0</v>
      </c>
      <c r="AK181" s="42">
        <f>+' (1) Cap Res.2009-2010'!AK181</f>
        <v>0</v>
      </c>
      <c r="AL181" s="42">
        <f>+' (1) Cap Res.2009-2010'!AL181</f>
        <v>0</v>
      </c>
      <c r="AM181" s="42">
        <f>+' (1) Cap Res.2009-2010'!AM181</f>
        <v>0</v>
      </c>
      <c r="AN181" s="42">
        <f>+' (1) Cap Res.2009-2010'!AN181</f>
        <v>0</v>
      </c>
      <c r="AO181" s="42">
        <f>+' (1) Cap Res.2009-2010'!AO181</f>
        <v>0</v>
      </c>
      <c r="AP181" s="42">
        <f>+' (1) Cap Res.2009-2010'!AP181</f>
        <v>0</v>
      </c>
      <c r="AQ181" s="42">
        <f>+' (1) Cap Res.2009-2010'!AQ181</f>
        <v>0</v>
      </c>
      <c r="AR181" s="42">
        <f>+' (1) Cap Res.2009-2010'!AR181</f>
        <v>0</v>
      </c>
      <c r="AS181" s="42">
        <f>+' (1) Cap Res.2009-2010'!AS181</f>
        <v>0</v>
      </c>
      <c r="AT181" s="42">
        <f>+' (1) Cap Res.2009-2010'!AT181</f>
        <v>0</v>
      </c>
      <c r="AU181" s="42">
        <f>+' (1) Cap Res.2009-2010'!AU181</f>
        <v>0</v>
      </c>
      <c r="AV181" s="42"/>
      <c r="AW181" s="42"/>
      <c r="AX181" s="42"/>
      <c r="AY181" s="42"/>
      <c r="AZ181" s="42"/>
      <c r="BA181" s="42"/>
      <c r="BB181" s="42"/>
    </row>
    <row r="182" spans="1:54" ht="13.5" hidden="1">
      <c r="A182" s="39">
        <f>+' (1) Cap Res.2009-2010'!BF182</f>
        <v>37922</v>
      </c>
      <c r="B182" s="42">
        <f>+' (1) Cap Res.2009-2010'!B182</f>
        <v>0</v>
      </c>
      <c r="C182" s="42">
        <f>+' (1) Cap Res.2009-2010'!C182</f>
        <v>0</v>
      </c>
      <c r="D182" s="42">
        <f>+' (1) Cap Res.2009-2010'!D182</f>
        <v>0</v>
      </c>
      <c r="E182" s="42">
        <f>+' (1) Cap Res.2009-2010'!E182</f>
        <v>0</v>
      </c>
      <c r="F182" s="42">
        <f>+' (1) Cap Res.2009-2010'!F182</f>
        <v>0</v>
      </c>
      <c r="G182" s="42">
        <f>+' (1) Cap Res.2009-2010'!G182</f>
        <v>0</v>
      </c>
      <c r="H182" s="42">
        <f>+' (1) Cap Res.2009-2010'!H182</f>
        <v>0</v>
      </c>
      <c r="I182" s="42">
        <f>+' (1) Cap Res.2009-2010'!I182</f>
        <v>0</v>
      </c>
      <c r="J182" s="42">
        <f>+' (1) Cap Res.2009-2010'!J182</f>
        <v>0</v>
      </c>
      <c r="K182" s="42">
        <f>+' (1) Cap Res.2009-2010'!K182</f>
        <v>0</v>
      </c>
      <c r="L182" s="42">
        <f>+' (1) Cap Res.2009-2010'!L182</f>
        <v>0</v>
      </c>
      <c r="M182" s="42">
        <f>+' (1) Cap Res.2009-2010'!M182</f>
        <v>0</v>
      </c>
      <c r="N182" s="42">
        <f>+' (1) Cap Res.2009-2010'!N182</f>
        <v>0</v>
      </c>
      <c r="O182" s="42">
        <f>+' (1) Cap Res.2009-2010'!O182</f>
        <v>-12161</v>
      </c>
      <c r="P182" s="42">
        <f>+' (1) Cap Res.2009-2010'!P182</f>
        <v>0</v>
      </c>
      <c r="Q182" s="42">
        <f>+' (1) Cap Res.2009-2010'!Q182</f>
        <v>0</v>
      </c>
      <c r="R182" s="42">
        <f>+' (1) Cap Res.2009-2010'!R182</f>
        <v>0</v>
      </c>
      <c r="S182" s="42">
        <f>+' (1) Cap Res.2009-2010'!S182</f>
        <v>0</v>
      </c>
      <c r="T182" s="42">
        <f>+' (1) Cap Res.2009-2010'!T182</f>
        <v>0</v>
      </c>
      <c r="U182" s="42">
        <f>+' (1) Cap Res.2009-2010'!U182</f>
        <v>0</v>
      </c>
      <c r="V182" s="42">
        <f>+' (1) Cap Res.2009-2010'!V182</f>
        <v>0</v>
      </c>
      <c r="W182" s="42">
        <f>+' (1) Cap Res.2009-2010'!W182</f>
        <v>0</v>
      </c>
      <c r="X182" s="42">
        <f>+' (1) Cap Res.2009-2010'!X182</f>
        <v>0</v>
      </c>
      <c r="Y182" s="42">
        <f>+' (1) Cap Res.2009-2010'!Y182</f>
        <v>0</v>
      </c>
      <c r="Z182" s="42">
        <f>+' (1) Cap Res.2009-2010'!Z182</f>
        <v>0</v>
      </c>
      <c r="AA182" s="42">
        <f>+' (1) Cap Res.2009-2010'!AA182</f>
        <v>0</v>
      </c>
      <c r="AB182" s="42">
        <f>+' (1) Cap Res.2009-2010'!AB182</f>
        <v>0</v>
      </c>
      <c r="AC182" s="42">
        <f>+' (1) Cap Res.2009-2010'!AC182</f>
        <v>0</v>
      </c>
      <c r="AD182" s="42">
        <f>+' (1) Cap Res.2009-2010'!AD182</f>
        <v>0</v>
      </c>
      <c r="AE182" s="42">
        <f>+' (1) Cap Res.2009-2010'!AE182</f>
        <v>0</v>
      </c>
      <c r="AF182" s="42">
        <f>+' (1) Cap Res.2009-2010'!AF182</f>
        <v>0</v>
      </c>
      <c r="AG182" s="42">
        <f>+' (1) Cap Res.2009-2010'!AG182</f>
        <v>0</v>
      </c>
      <c r="AH182" s="42">
        <f>+' (1) Cap Res.2009-2010'!AH182</f>
        <v>0</v>
      </c>
      <c r="AI182" s="42">
        <f>+' (1) Cap Res.2009-2010'!AI182</f>
        <v>0</v>
      </c>
      <c r="AJ182" s="42">
        <f>+' (1) Cap Res.2009-2010'!AJ182</f>
        <v>0</v>
      </c>
      <c r="AK182" s="42">
        <f>+' (1) Cap Res.2009-2010'!AK182</f>
        <v>0</v>
      </c>
      <c r="AL182" s="42">
        <f>+' (1) Cap Res.2009-2010'!AL182</f>
        <v>0</v>
      </c>
      <c r="AM182" s="42">
        <f>+' (1) Cap Res.2009-2010'!AM182</f>
        <v>0</v>
      </c>
      <c r="AN182" s="42">
        <f>+' (1) Cap Res.2009-2010'!AN182</f>
        <v>0</v>
      </c>
      <c r="AO182" s="42">
        <f>+' (1) Cap Res.2009-2010'!AO182</f>
        <v>0</v>
      </c>
      <c r="AP182" s="42">
        <f>+' (1) Cap Res.2009-2010'!AP182</f>
        <v>0</v>
      </c>
      <c r="AQ182" s="42">
        <f>+' (1) Cap Res.2009-2010'!AQ182</f>
        <v>0</v>
      </c>
      <c r="AR182" s="42">
        <f>+' (1) Cap Res.2009-2010'!AR182</f>
        <v>0</v>
      </c>
      <c r="AS182" s="42">
        <f>+' (1) Cap Res.2009-2010'!AS182</f>
        <v>0</v>
      </c>
      <c r="AT182" s="42">
        <f>+' (1) Cap Res.2009-2010'!AT182</f>
        <v>0</v>
      </c>
      <c r="AU182" s="42">
        <f>+' (1) Cap Res.2009-2010'!AU182</f>
        <v>0</v>
      </c>
      <c r="AV182" s="42"/>
      <c r="AW182" s="42"/>
      <c r="AX182" s="42"/>
      <c r="AY182" s="42"/>
      <c r="AZ182" s="42"/>
      <c r="BA182" s="42"/>
      <c r="BB182" s="42"/>
    </row>
    <row r="183" spans="1:54" ht="13.5" hidden="1">
      <c r="A183" s="39">
        <f>+' (1) Cap Res.2009-2010'!BF183</f>
        <v>37922</v>
      </c>
      <c r="B183" s="42">
        <f>+' (1) Cap Res.2009-2010'!B183</f>
        <v>0</v>
      </c>
      <c r="C183" s="42">
        <f>+' (1) Cap Res.2009-2010'!C183</f>
        <v>0</v>
      </c>
      <c r="D183" s="42">
        <f>+' (1) Cap Res.2009-2010'!D183</f>
        <v>0</v>
      </c>
      <c r="E183" s="42">
        <f>+' (1) Cap Res.2009-2010'!E183</f>
        <v>0</v>
      </c>
      <c r="F183" s="42">
        <f>+' (1) Cap Res.2009-2010'!F183</f>
        <v>0</v>
      </c>
      <c r="G183" s="42">
        <f>+' (1) Cap Res.2009-2010'!G183</f>
        <v>0</v>
      </c>
      <c r="H183" s="42">
        <f>+' (1) Cap Res.2009-2010'!H183</f>
        <v>0</v>
      </c>
      <c r="I183" s="42">
        <f>+' (1) Cap Res.2009-2010'!I183</f>
        <v>0</v>
      </c>
      <c r="J183" s="42">
        <f>+' (1) Cap Res.2009-2010'!J183</f>
        <v>0</v>
      </c>
      <c r="K183" s="42">
        <f>+' (1) Cap Res.2009-2010'!K183</f>
        <v>0</v>
      </c>
      <c r="L183" s="42">
        <f>+' (1) Cap Res.2009-2010'!L183</f>
        <v>0</v>
      </c>
      <c r="M183" s="42">
        <f>+' (1) Cap Res.2009-2010'!M183</f>
        <v>0</v>
      </c>
      <c r="N183" s="42">
        <f>+' (1) Cap Res.2009-2010'!N183</f>
        <v>0</v>
      </c>
      <c r="O183" s="42">
        <f>+' (1) Cap Res.2009-2010'!O183</f>
        <v>0</v>
      </c>
      <c r="P183" s="42">
        <f>+' (1) Cap Res.2009-2010'!P183</f>
        <v>0</v>
      </c>
      <c r="Q183" s="42">
        <f>+' (1) Cap Res.2009-2010'!Q183</f>
        <v>0</v>
      </c>
      <c r="R183" s="42">
        <f>+' (1) Cap Res.2009-2010'!R183</f>
        <v>0</v>
      </c>
      <c r="S183" s="42">
        <f>+' (1) Cap Res.2009-2010'!S183</f>
        <v>0</v>
      </c>
      <c r="T183" s="42">
        <f>+' (1) Cap Res.2009-2010'!T183</f>
        <v>0</v>
      </c>
      <c r="U183" s="42">
        <f>+' (1) Cap Res.2009-2010'!U183</f>
        <v>-21483</v>
      </c>
      <c r="V183" s="42">
        <f>+' (1) Cap Res.2009-2010'!V183</f>
        <v>0</v>
      </c>
      <c r="W183" s="42">
        <f>+' (1) Cap Res.2009-2010'!W183</f>
        <v>0</v>
      </c>
      <c r="X183" s="42">
        <f>+' (1) Cap Res.2009-2010'!X183</f>
        <v>0</v>
      </c>
      <c r="Y183" s="42">
        <f>+' (1) Cap Res.2009-2010'!Y183</f>
        <v>0</v>
      </c>
      <c r="Z183" s="42">
        <f>+' (1) Cap Res.2009-2010'!Z183</f>
        <v>0</v>
      </c>
      <c r="AA183" s="42">
        <f>+' (1) Cap Res.2009-2010'!AA183</f>
        <v>0</v>
      </c>
      <c r="AB183" s="42">
        <f>+' (1) Cap Res.2009-2010'!AB183</f>
        <v>0</v>
      </c>
      <c r="AC183" s="42">
        <f>+' (1) Cap Res.2009-2010'!AC183</f>
        <v>0</v>
      </c>
      <c r="AD183" s="42">
        <f>+' (1) Cap Res.2009-2010'!AD183</f>
        <v>0</v>
      </c>
      <c r="AE183" s="42">
        <f>+' (1) Cap Res.2009-2010'!AE183</f>
        <v>0</v>
      </c>
      <c r="AF183" s="42">
        <f>+' (1) Cap Res.2009-2010'!AF183</f>
        <v>0</v>
      </c>
      <c r="AG183" s="42">
        <f>+' (1) Cap Res.2009-2010'!AG183</f>
        <v>0</v>
      </c>
      <c r="AH183" s="42">
        <f>+' (1) Cap Res.2009-2010'!AH183</f>
        <v>0</v>
      </c>
      <c r="AI183" s="42">
        <f>+' (1) Cap Res.2009-2010'!AI183</f>
        <v>0</v>
      </c>
      <c r="AJ183" s="42">
        <f>+' (1) Cap Res.2009-2010'!AJ183</f>
        <v>0</v>
      </c>
      <c r="AK183" s="42">
        <f>+' (1) Cap Res.2009-2010'!AK183</f>
        <v>0</v>
      </c>
      <c r="AL183" s="42">
        <f>+' (1) Cap Res.2009-2010'!AL183</f>
        <v>0</v>
      </c>
      <c r="AM183" s="42">
        <f>+' (1) Cap Res.2009-2010'!AM183</f>
        <v>0</v>
      </c>
      <c r="AN183" s="42">
        <f>+' (1) Cap Res.2009-2010'!AN183</f>
        <v>0</v>
      </c>
      <c r="AO183" s="42">
        <f>+' (1) Cap Res.2009-2010'!AO183</f>
        <v>0</v>
      </c>
      <c r="AP183" s="42">
        <f>+' (1) Cap Res.2009-2010'!AP183</f>
        <v>0</v>
      </c>
      <c r="AQ183" s="42">
        <f>+' (1) Cap Res.2009-2010'!AQ183</f>
        <v>0</v>
      </c>
      <c r="AR183" s="42">
        <f>+' (1) Cap Res.2009-2010'!AR183</f>
        <v>0</v>
      </c>
      <c r="AS183" s="42">
        <f>+' (1) Cap Res.2009-2010'!AS183</f>
        <v>0</v>
      </c>
      <c r="AT183" s="42">
        <f>+' (1) Cap Res.2009-2010'!AT183</f>
        <v>0</v>
      </c>
      <c r="AU183" s="42">
        <f>+' (1) Cap Res.2009-2010'!AU183</f>
        <v>0</v>
      </c>
      <c r="AV183" s="42"/>
      <c r="AW183" s="42"/>
      <c r="AX183" s="42"/>
      <c r="AY183" s="42"/>
      <c r="AZ183" s="42"/>
      <c r="BA183" s="42"/>
      <c r="BB183" s="42"/>
    </row>
    <row r="184" spans="1:54" ht="13.5" hidden="1">
      <c r="A184" s="39">
        <f>+' (1) Cap Res.2009-2010'!BF184</f>
        <v>37924</v>
      </c>
      <c r="B184" s="42">
        <f>+' (1) Cap Res.2009-2010'!B184</f>
        <v>0</v>
      </c>
      <c r="C184" s="42">
        <f>+' (1) Cap Res.2009-2010'!C184</f>
        <v>0</v>
      </c>
      <c r="D184" s="42">
        <f>+' (1) Cap Res.2009-2010'!D184</f>
        <v>0</v>
      </c>
      <c r="E184" s="42">
        <f>+' (1) Cap Res.2009-2010'!E184</f>
        <v>0</v>
      </c>
      <c r="F184" s="42">
        <f>+' (1) Cap Res.2009-2010'!F184</f>
        <v>0</v>
      </c>
      <c r="G184" s="42">
        <f>+' (1) Cap Res.2009-2010'!G184</f>
        <v>0</v>
      </c>
      <c r="H184" s="42">
        <f>+' (1) Cap Res.2009-2010'!H184</f>
        <v>0</v>
      </c>
      <c r="I184" s="42">
        <f>+' (1) Cap Res.2009-2010'!I184</f>
        <v>0</v>
      </c>
      <c r="J184" s="42">
        <f>+' (1) Cap Res.2009-2010'!J184</f>
        <v>0</v>
      </c>
      <c r="K184" s="42">
        <f>+' (1) Cap Res.2009-2010'!K184</f>
        <v>0</v>
      </c>
      <c r="L184" s="42">
        <f>+' (1) Cap Res.2009-2010'!L184</f>
        <v>0</v>
      </c>
      <c r="M184" s="42">
        <f>+' (1) Cap Res.2009-2010'!M184</f>
        <v>0</v>
      </c>
      <c r="N184" s="42">
        <f>+' (1) Cap Res.2009-2010'!N184</f>
        <v>0</v>
      </c>
      <c r="O184" s="42">
        <f>+' (1) Cap Res.2009-2010'!O184</f>
        <v>0</v>
      </c>
      <c r="P184" s="42">
        <f>+' (1) Cap Res.2009-2010'!P184</f>
        <v>0</v>
      </c>
      <c r="Q184" s="42">
        <f>+' (1) Cap Res.2009-2010'!Q184</f>
        <v>0</v>
      </c>
      <c r="R184" s="42">
        <f>+' (1) Cap Res.2009-2010'!R184</f>
        <v>0</v>
      </c>
      <c r="S184" s="42">
        <f>+' (1) Cap Res.2009-2010'!S184</f>
        <v>0</v>
      </c>
      <c r="T184" s="42">
        <f>+' (1) Cap Res.2009-2010'!T184</f>
        <v>0</v>
      </c>
      <c r="U184" s="42">
        <f>+' (1) Cap Res.2009-2010'!U184</f>
        <v>0</v>
      </c>
      <c r="V184" s="42">
        <f>+' (1) Cap Res.2009-2010'!V184</f>
        <v>0</v>
      </c>
      <c r="W184" s="42">
        <f>+' (1) Cap Res.2009-2010'!W184</f>
        <v>0</v>
      </c>
      <c r="X184" s="42">
        <f>+' (1) Cap Res.2009-2010'!X184</f>
        <v>0</v>
      </c>
      <c r="Y184" s="42">
        <f>+' (1) Cap Res.2009-2010'!Y184</f>
        <v>0</v>
      </c>
      <c r="Z184" s="42">
        <f>+' (1) Cap Res.2009-2010'!Z184</f>
        <v>0</v>
      </c>
      <c r="AA184" s="42">
        <f>+' (1) Cap Res.2009-2010'!AA184</f>
        <v>0</v>
      </c>
      <c r="AB184" s="42">
        <f>+' (1) Cap Res.2009-2010'!AB184</f>
        <v>0</v>
      </c>
      <c r="AC184" s="42">
        <f>+' (1) Cap Res.2009-2010'!AC184</f>
        <v>0</v>
      </c>
      <c r="AD184" s="42">
        <f>+' (1) Cap Res.2009-2010'!AD184</f>
        <v>0</v>
      </c>
      <c r="AE184" s="42">
        <f>+' (1) Cap Res.2009-2010'!AE184</f>
        <v>0</v>
      </c>
      <c r="AF184" s="42">
        <f>+' (1) Cap Res.2009-2010'!AF184</f>
        <v>0</v>
      </c>
      <c r="AG184" s="42">
        <f>+' (1) Cap Res.2009-2010'!AG184</f>
        <v>0</v>
      </c>
      <c r="AH184" s="42">
        <f>+' (1) Cap Res.2009-2010'!AH184</f>
        <v>0</v>
      </c>
      <c r="AI184" s="42">
        <f>+' (1) Cap Res.2009-2010'!AI184</f>
        <v>0</v>
      </c>
      <c r="AJ184" s="42">
        <f>+' (1) Cap Res.2009-2010'!AJ184</f>
        <v>0</v>
      </c>
      <c r="AK184" s="42">
        <f>+' (1) Cap Res.2009-2010'!AK184</f>
        <v>0</v>
      </c>
      <c r="AL184" s="42">
        <f>+' (1) Cap Res.2009-2010'!AL184</f>
        <v>0</v>
      </c>
      <c r="AM184" s="42">
        <f>+' (1) Cap Res.2009-2010'!AM184</f>
        <v>0</v>
      </c>
      <c r="AN184" s="42">
        <f>+' (1) Cap Res.2009-2010'!AN184</f>
        <v>0</v>
      </c>
      <c r="AO184" s="42">
        <f>+' (1) Cap Res.2009-2010'!AO184</f>
        <v>0</v>
      </c>
      <c r="AP184" s="42">
        <f>+' (1) Cap Res.2009-2010'!AP184</f>
        <v>0</v>
      </c>
      <c r="AQ184" s="42">
        <f>+' (1) Cap Res.2009-2010'!AQ184</f>
        <v>0</v>
      </c>
      <c r="AR184" s="42">
        <f>+' (1) Cap Res.2009-2010'!AR184</f>
        <v>0</v>
      </c>
      <c r="AS184" s="42">
        <f>+' (1) Cap Res.2009-2010'!AS184</f>
        <v>0</v>
      </c>
      <c r="AT184" s="42">
        <f>+' (1) Cap Res.2009-2010'!AT184</f>
        <v>0</v>
      </c>
      <c r="AU184" s="42">
        <f>+' (1) Cap Res.2009-2010'!AU184</f>
        <v>0</v>
      </c>
      <c r="AV184" s="42"/>
      <c r="AW184" s="42"/>
      <c r="AX184" s="42"/>
      <c r="AY184" s="42"/>
      <c r="AZ184" s="42"/>
      <c r="BA184" s="42"/>
      <c r="BB184" s="42"/>
    </row>
    <row r="185" spans="1:54" ht="13.5" hidden="1">
      <c r="A185" s="39">
        <f>+' (1) Cap Res.2009-2010'!BF185</f>
        <v>37929</v>
      </c>
      <c r="B185" s="42">
        <f>+' (1) Cap Res.2009-2010'!B185</f>
        <v>0</v>
      </c>
      <c r="C185" s="42">
        <f>+' (1) Cap Res.2009-2010'!C185</f>
        <v>0</v>
      </c>
      <c r="D185" s="42">
        <f>+' (1) Cap Res.2009-2010'!D185</f>
        <v>0</v>
      </c>
      <c r="E185" s="42">
        <f>+' (1) Cap Res.2009-2010'!E185</f>
        <v>0</v>
      </c>
      <c r="F185" s="42">
        <f>+' (1) Cap Res.2009-2010'!F185</f>
        <v>0</v>
      </c>
      <c r="G185" s="42">
        <f>+' (1) Cap Res.2009-2010'!G185</f>
        <v>0</v>
      </c>
      <c r="H185" s="42">
        <f>+' (1) Cap Res.2009-2010'!H185</f>
        <v>0</v>
      </c>
      <c r="I185" s="42">
        <f>+' (1) Cap Res.2009-2010'!I185</f>
        <v>0</v>
      </c>
      <c r="J185" s="42">
        <f>+' (1) Cap Res.2009-2010'!J185</f>
        <v>0</v>
      </c>
      <c r="K185" s="42">
        <f>+' (1) Cap Res.2009-2010'!K185</f>
        <v>0</v>
      </c>
      <c r="L185" s="42">
        <f>+' (1) Cap Res.2009-2010'!L185</f>
        <v>0</v>
      </c>
      <c r="M185" s="42">
        <f>+' (1) Cap Res.2009-2010'!M185</f>
        <v>0</v>
      </c>
      <c r="N185" s="42">
        <f>+' (1) Cap Res.2009-2010'!N185</f>
        <v>0</v>
      </c>
      <c r="O185" s="42">
        <f>+' (1) Cap Res.2009-2010'!O185</f>
        <v>0</v>
      </c>
      <c r="P185" s="42">
        <f>+' (1) Cap Res.2009-2010'!P185</f>
        <v>0</v>
      </c>
      <c r="Q185" s="42">
        <f>+' (1) Cap Res.2009-2010'!Q185</f>
        <v>0</v>
      </c>
      <c r="R185" s="42">
        <f>+' (1) Cap Res.2009-2010'!R185</f>
        <v>0</v>
      </c>
      <c r="S185" s="42">
        <f>+' (1) Cap Res.2009-2010'!S185</f>
        <v>0</v>
      </c>
      <c r="T185" s="42">
        <f>+' (1) Cap Res.2009-2010'!T185</f>
        <v>0</v>
      </c>
      <c r="U185" s="42">
        <f>+' (1) Cap Res.2009-2010'!U185</f>
        <v>-3435.07</v>
      </c>
      <c r="V185" s="42">
        <f>+' (1) Cap Res.2009-2010'!V185</f>
        <v>0</v>
      </c>
      <c r="W185" s="42">
        <f>+' (1) Cap Res.2009-2010'!W185</f>
        <v>0</v>
      </c>
      <c r="X185" s="42">
        <f>+' (1) Cap Res.2009-2010'!X185</f>
        <v>0</v>
      </c>
      <c r="Y185" s="42">
        <f>+' (1) Cap Res.2009-2010'!Y185</f>
        <v>0</v>
      </c>
      <c r="Z185" s="42">
        <f>+' (1) Cap Res.2009-2010'!Z185</f>
        <v>0</v>
      </c>
      <c r="AA185" s="42">
        <f>+' (1) Cap Res.2009-2010'!AA185</f>
        <v>0</v>
      </c>
      <c r="AB185" s="42">
        <f>+' (1) Cap Res.2009-2010'!AB185</f>
        <v>0</v>
      </c>
      <c r="AC185" s="42">
        <f>+' (1) Cap Res.2009-2010'!AC185</f>
        <v>0</v>
      </c>
      <c r="AD185" s="42">
        <f>+' (1) Cap Res.2009-2010'!AD185</f>
        <v>0</v>
      </c>
      <c r="AE185" s="42">
        <f>+' (1) Cap Res.2009-2010'!AE185</f>
        <v>0</v>
      </c>
      <c r="AF185" s="42">
        <f>+' (1) Cap Res.2009-2010'!AF185</f>
        <v>0</v>
      </c>
      <c r="AG185" s="42">
        <f>+' (1) Cap Res.2009-2010'!AG185</f>
        <v>0</v>
      </c>
      <c r="AH185" s="42">
        <f>+' (1) Cap Res.2009-2010'!AH185</f>
        <v>0</v>
      </c>
      <c r="AI185" s="42">
        <f>+' (1) Cap Res.2009-2010'!AI185</f>
        <v>0</v>
      </c>
      <c r="AJ185" s="42">
        <f>+' (1) Cap Res.2009-2010'!AJ185</f>
        <v>0</v>
      </c>
      <c r="AK185" s="42">
        <f>+' (1) Cap Res.2009-2010'!AK185</f>
        <v>0</v>
      </c>
      <c r="AL185" s="42">
        <f>+' (1) Cap Res.2009-2010'!AL185</f>
        <v>0</v>
      </c>
      <c r="AM185" s="42">
        <f>+' (1) Cap Res.2009-2010'!AM185</f>
        <v>0</v>
      </c>
      <c r="AN185" s="42">
        <f>+' (1) Cap Res.2009-2010'!AN185</f>
        <v>0</v>
      </c>
      <c r="AO185" s="42">
        <f>+' (1) Cap Res.2009-2010'!AO185</f>
        <v>0</v>
      </c>
      <c r="AP185" s="42">
        <f>+' (1) Cap Res.2009-2010'!AP185</f>
        <v>0</v>
      </c>
      <c r="AQ185" s="42">
        <f>+' (1) Cap Res.2009-2010'!AQ185</f>
        <v>0</v>
      </c>
      <c r="AR185" s="42">
        <f>+' (1) Cap Res.2009-2010'!AR185</f>
        <v>0</v>
      </c>
      <c r="AS185" s="42">
        <f>+' (1) Cap Res.2009-2010'!AS185</f>
        <v>0</v>
      </c>
      <c r="AT185" s="42">
        <f>+' (1) Cap Res.2009-2010'!AT185</f>
        <v>0</v>
      </c>
      <c r="AU185" s="42">
        <f>+' (1) Cap Res.2009-2010'!AU185</f>
        <v>0</v>
      </c>
      <c r="AV185" s="42"/>
      <c r="AW185" s="42"/>
      <c r="AX185" s="42"/>
      <c r="AY185" s="42"/>
      <c r="AZ185" s="42"/>
      <c r="BA185" s="42"/>
      <c r="BB185" s="42"/>
    </row>
    <row r="186" spans="1:54" ht="13.5" hidden="1">
      <c r="A186" s="39">
        <f>+' (1) Cap Res.2009-2010'!BF186</f>
        <v>37929</v>
      </c>
      <c r="B186" s="42">
        <f>+' (1) Cap Res.2009-2010'!B186</f>
        <v>0</v>
      </c>
      <c r="C186" s="42">
        <f>+' (1) Cap Res.2009-2010'!C186</f>
        <v>0</v>
      </c>
      <c r="D186" s="42">
        <f>+' (1) Cap Res.2009-2010'!D186</f>
        <v>0</v>
      </c>
      <c r="E186" s="42">
        <f>+' (1) Cap Res.2009-2010'!E186</f>
        <v>0</v>
      </c>
      <c r="F186" s="42">
        <f>+' (1) Cap Res.2009-2010'!F186</f>
        <v>0</v>
      </c>
      <c r="G186" s="42">
        <f>+' (1) Cap Res.2009-2010'!G186</f>
        <v>0</v>
      </c>
      <c r="H186" s="42">
        <f>+' (1) Cap Res.2009-2010'!H186</f>
        <v>0</v>
      </c>
      <c r="I186" s="42">
        <f>+' (1) Cap Res.2009-2010'!I186</f>
        <v>0</v>
      </c>
      <c r="J186" s="42">
        <f>+' (1) Cap Res.2009-2010'!J186</f>
        <v>0</v>
      </c>
      <c r="K186" s="42">
        <f>+' (1) Cap Res.2009-2010'!K186</f>
        <v>0</v>
      </c>
      <c r="L186" s="42">
        <f>+' (1) Cap Res.2009-2010'!L186</f>
        <v>0</v>
      </c>
      <c r="M186" s="42">
        <f>+' (1) Cap Res.2009-2010'!M186</f>
        <v>0</v>
      </c>
      <c r="N186" s="42">
        <f>+' (1) Cap Res.2009-2010'!N186</f>
        <v>0</v>
      </c>
      <c r="O186" s="42">
        <f>+' (1) Cap Res.2009-2010'!O186</f>
        <v>0</v>
      </c>
      <c r="P186" s="42">
        <f>+' (1) Cap Res.2009-2010'!P186</f>
        <v>0</v>
      </c>
      <c r="Q186" s="42">
        <f>+' (1) Cap Res.2009-2010'!Q186</f>
        <v>0</v>
      </c>
      <c r="R186" s="42">
        <f>+' (1) Cap Res.2009-2010'!R186</f>
        <v>0</v>
      </c>
      <c r="S186" s="42">
        <f>+' (1) Cap Res.2009-2010'!S186</f>
        <v>0</v>
      </c>
      <c r="T186" s="42">
        <f>+' (1) Cap Res.2009-2010'!T186</f>
        <v>0</v>
      </c>
      <c r="U186" s="42">
        <f>+' (1) Cap Res.2009-2010'!U186</f>
        <v>-46149.75</v>
      </c>
      <c r="V186" s="42">
        <f>+' (1) Cap Res.2009-2010'!V186</f>
        <v>0</v>
      </c>
      <c r="W186" s="42">
        <f>+' (1) Cap Res.2009-2010'!W186</f>
        <v>0</v>
      </c>
      <c r="X186" s="42">
        <f>+' (1) Cap Res.2009-2010'!X186</f>
        <v>0</v>
      </c>
      <c r="Y186" s="42">
        <f>+' (1) Cap Res.2009-2010'!Y186</f>
        <v>0</v>
      </c>
      <c r="Z186" s="42">
        <f>+' (1) Cap Res.2009-2010'!Z186</f>
        <v>0</v>
      </c>
      <c r="AA186" s="42">
        <f>+' (1) Cap Res.2009-2010'!AA186</f>
        <v>0</v>
      </c>
      <c r="AB186" s="42">
        <f>+' (1) Cap Res.2009-2010'!AB186</f>
        <v>0</v>
      </c>
      <c r="AC186" s="42">
        <f>+' (1) Cap Res.2009-2010'!AC186</f>
        <v>0</v>
      </c>
      <c r="AD186" s="42">
        <f>+' (1) Cap Res.2009-2010'!AD186</f>
        <v>0</v>
      </c>
      <c r="AE186" s="42">
        <f>+' (1) Cap Res.2009-2010'!AE186</f>
        <v>0</v>
      </c>
      <c r="AF186" s="42">
        <f>+' (1) Cap Res.2009-2010'!AF186</f>
        <v>0</v>
      </c>
      <c r="AG186" s="42">
        <f>+' (1) Cap Res.2009-2010'!AG186</f>
        <v>0</v>
      </c>
      <c r="AH186" s="42">
        <f>+' (1) Cap Res.2009-2010'!AH186</f>
        <v>0</v>
      </c>
      <c r="AI186" s="42">
        <f>+' (1) Cap Res.2009-2010'!AI186</f>
        <v>0</v>
      </c>
      <c r="AJ186" s="42">
        <f>+' (1) Cap Res.2009-2010'!AJ186</f>
        <v>0</v>
      </c>
      <c r="AK186" s="42">
        <f>+' (1) Cap Res.2009-2010'!AK186</f>
        <v>0</v>
      </c>
      <c r="AL186" s="42">
        <f>+' (1) Cap Res.2009-2010'!AL186</f>
        <v>0</v>
      </c>
      <c r="AM186" s="42">
        <f>+' (1) Cap Res.2009-2010'!AM186</f>
        <v>0</v>
      </c>
      <c r="AN186" s="42">
        <f>+' (1) Cap Res.2009-2010'!AN186</f>
        <v>0</v>
      </c>
      <c r="AO186" s="42">
        <f>+' (1) Cap Res.2009-2010'!AO186</f>
        <v>0</v>
      </c>
      <c r="AP186" s="42">
        <f>+' (1) Cap Res.2009-2010'!AP186</f>
        <v>0</v>
      </c>
      <c r="AQ186" s="42">
        <f>+' (1) Cap Res.2009-2010'!AQ186</f>
        <v>0</v>
      </c>
      <c r="AR186" s="42">
        <f>+' (1) Cap Res.2009-2010'!AR186</f>
        <v>0</v>
      </c>
      <c r="AS186" s="42">
        <f>+' (1) Cap Res.2009-2010'!AS186</f>
        <v>0</v>
      </c>
      <c r="AT186" s="42">
        <f>+' (1) Cap Res.2009-2010'!AT186</f>
        <v>0</v>
      </c>
      <c r="AU186" s="42">
        <f>+' (1) Cap Res.2009-2010'!AU186</f>
        <v>0</v>
      </c>
      <c r="AV186" s="42"/>
      <c r="AW186" s="42"/>
      <c r="AX186" s="42"/>
      <c r="AY186" s="42"/>
      <c r="AZ186" s="42"/>
      <c r="BA186" s="42"/>
      <c r="BB186" s="42"/>
    </row>
    <row r="187" spans="1:54" ht="13.5" hidden="1">
      <c r="A187" s="39">
        <f>+' (1) Cap Res.2009-2010'!BF187</f>
        <v>37929</v>
      </c>
      <c r="B187" s="42">
        <f>+' (1) Cap Res.2009-2010'!B187</f>
        <v>0</v>
      </c>
      <c r="C187" s="42">
        <f>+' (1) Cap Res.2009-2010'!C187</f>
        <v>0</v>
      </c>
      <c r="D187" s="42">
        <f>+' (1) Cap Res.2009-2010'!D187</f>
        <v>0</v>
      </c>
      <c r="E187" s="42">
        <f>+' (1) Cap Res.2009-2010'!E187</f>
        <v>0</v>
      </c>
      <c r="F187" s="42">
        <f>+' (1) Cap Res.2009-2010'!F187</f>
        <v>0</v>
      </c>
      <c r="G187" s="42">
        <f>+' (1) Cap Res.2009-2010'!G187</f>
        <v>0</v>
      </c>
      <c r="H187" s="42">
        <f>+' (1) Cap Res.2009-2010'!H187</f>
        <v>0</v>
      </c>
      <c r="I187" s="42">
        <f>+' (1) Cap Res.2009-2010'!I187</f>
        <v>0</v>
      </c>
      <c r="J187" s="42">
        <f>+' (1) Cap Res.2009-2010'!J187</f>
        <v>0</v>
      </c>
      <c r="K187" s="42">
        <f>+' (1) Cap Res.2009-2010'!K187</f>
        <v>0</v>
      </c>
      <c r="L187" s="42">
        <f>+' (1) Cap Res.2009-2010'!L187</f>
        <v>0</v>
      </c>
      <c r="M187" s="42">
        <f>+' (1) Cap Res.2009-2010'!M187</f>
        <v>0</v>
      </c>
      <c r="N187" s="42">
        <f>+' (1) Cap Res.2009-2010'!N187</f>
        <v>0</v>
      </c>
      <c r="O187" s="42">
        <f>+' (1) Cap Res.2009-2010'!O187</f>
        <v>0</v>
      </c>
      <c r="P187" s="42">
        <f>+' (1) Cap Res.2009-2010'!P187</f>
        <v>0</v>
      </c>
      <c r="Q187" s="42">
        <f>+' (1) Cap Res.2009-2010'!Q187</f>
        <v>0</v>
      </c>
      <c r="R187" s="42">
        <f>+' (1) Cap Res.2009-2010'!R187</f>
        <v>0</v>
      </c>
      <c r="S187" s="42">
        <f>+' (1) Cap Res.2009-2010'!S187</f>
        <v>0</v>
      </c>
      <c r="T187" s="42">
        <f>+' (1) Cap Res.2009-2010'!T187</f>
        <v>-3646.95</v>
      </c>
      <c r="U187" s="42">
        <f>+' (1) Cap Res.2009-2010'!U187</f>
        <v>0</v>
      </c>
      <c r="V187" s="42">
        <f>+' (1) Cap Res.2009-2010'!V187</f>
        <v>0</v>
      </c>
      <c r="W187" s="42">
        <f>+' (1) Cap Res.2009-2010'!W187</f>
        <v>0</v>
      </c>
      <c r="X187" s="42">
        <f>+' (1) Cap Res.2009-2010'!X187</f>
        <v>0</v>
      </c>
      <c r="Y187" s="42">
        <f>+' (1) Cap Res.2009-2010'!Y187</f>
        <v>0</v>
      </c>
      <c r="Z187" s="42">
        <f>+' (1) Cap Res.2009-2010'!Z187</f>
        <v>0</v>
      </c>
      <c r="AA187" s="42">
        <f>+' (1) Cap Res.2009-2010'!AA187</f>
        <v>0</v>
      </c>
      <c r="AB187" s="42">
        <f>+' (1) Cap Res.2009-2010'!AB187</f>
        <v>0</v>
      </c>
      <c r="AC187" s="42">
        <f>+' (1) Cap Res.2009-2010'!AC187</f>
        <v>0</v>
      </c>
      <c r="AD187" s="42">
        <f>+' (1) Cap Res.2009-2010'!AD187</f>
        <v>0</v>
      </c>
      <c r="AE187" s="42">
        <f>+' (1) Cap Res.2009-2010'!AE187</f>
        <v>0</v>
      </c>
      <c r="AF187" s="42">
        <f>+' (1) Cap Res.2009-2010'!AF187</f>
        <v>0</v>
      </c>
      <c r="AG187" s="42">
        <f>+' (1) Cap Res.2009-2010'!AG187</f>
        <v>0</v>
      </c>
      <c r="AH187" s="42">
        <f>+' (1) Cap Res.2009-2010'!AH187</f>
        <v>0</v>
      </c>
      <c r="AI187" s="42">
        <f>+' (1) Cap Res.2009-2010'!AI187</f>
        <v>0</v>
      </c>
      <c r="AJ187" s="42">
        <f>+' (1) Cap Res.2009-2010'!AJ187</f>
        <v>0</v>
      </c>
      <c r="AK187" s="42">
        <f>+' (1) Cap Res.2009-2010'!AK187</f>
        <v>0</v>
      </c>
      <c r="AL187" s="42">
        <f>+' (1) Cap Res.2009-2010'!AL187</f>
        <v>0</v>
      </c>
      <c r="AM187" s="42">
        <f>+' (1) Cap Res.2009-2010'!AM187</f>
        <v>0</v>
      </c>
      <c r="AN187" s="42">
        <f>+' (1) Cap Res.2009-2010'!AN187</f>
        <v>0</v>
      </c>
      <c r="AO187" s="42">
        <f>+' (1) Cap Res.2009-2010'!AO187</f>
        <v>0</v>
      </c>
      <c r="AP187" s="42">
        <f>+' (1) Cap Res.2009-2010'!AP187</f>
        <v>0</v>
      </c>
      <c r="AQ187" s="42">
        <f>+' (1) Cap Res.2009-2010'!AQ187</f>
        <v>0</v>
      </c>
      <c r="AR187" s="42">
        <f>+' (1) Cap Res.2009-2010'!AR187</f>
        <v>0</v>
      </c>
      <c r="AS187" s="42">
        <f>+' (1) Cap Res.2009-2010'!AS187</f>
        <v>0</v>
      </c>
      <c r="AT187" s="42">
        <f>+' (1) Cap Res.2009-2010'!AT187</f>
        <v>0</v>
      </c>
      <c r="AU187" s="42">
        <f>+' (1) Cap Res.2009-2010'!AU187</f>
        <v>0</v>
      </c>
      <c r="AV187" s="42"/>
      <c r="AW187" s="42"/>
      <c r="AX187" s="42"/>
      <c r="AY187" s="42"/>
      <c r="AZ187" s="42"/>
      <c r="BA187" s="42"/>
      <c r="BB187" s="42"/>
    </row>
    <row r="188" spans="1:54" ht="13.5" hidden="1">
      <c r="A188" s="39">
        <f>+' (1) Cap Res.2009-2010'!BF188</f>
        <v>37932</v>
      </c>
      <c r="B188" s="42">
        <f>+' (1) Cap Res.2009-2010'!B188</f>
        <v>0</v>
      </c>
      <c r="C188" s="42">
        <f>+' (1) Cap Res.2009-2010'!C188</f>
        <v>0</v>
      </c>
      <c r="D188" s="42">
        <f>+' (1) Cap Res.2009-2010'!D188</f>
        <v>0</v>
      </c>
      <c r="E188" s="42">
        <f>+' (1) Cap Res.2009-2010'!E188</f>
        <v>0</v>
      </c>
      <c r="F188" s="42">
        <f>+' (1) Cap Res.2009-2010'!F188</f>
        <v>0</v>
      </c>
      <c r="G188" s="42">
        <f>+' (1) Cap Res.2009-2010'!G188</f>
        <v>0</v>
      </c>
      <c r="H188" s="42">
        <f>+' (1) Cap Res.2009-2010'!H188</f>
        <v>0</v>
      </c>
      <c r="I188" s="42">
        <f>+' (1) Cap Res.2009-2010'!I188</f>
        <v>0</v>
      </c>
      <c r="J188" s="42">
        <f>+' (1) Cap Res.2009-2010'!J188</f>
        <v>0</v>
      </c>
      <c r="K188" s="42">
        <f>+' (1) Cap Res.2009-2010'!K188</f>
        <v>0</v>
      </c>
      <c r="L188" s="42">
        <f>+' (1) Cap Res.2009-2010'!L188</f>
        <v>0</v>
      </c>
      <c r="M188" s="42">
        <f>+' (1) Cap Res.2009-2010'!M188</f>
        <v>0</v>
      </c>
      <c r="N188" s="42">
        <f>+' (1) Cap Res.2009-2010'!N188</f>
        <v>0</v>
      </c>
      <c r="O188" s="42">
        <f>+' (1) Cap Res.2009-2010'!O188</f>
        <v>-1147.55</v>
      </c>
      <c r="P188" s="42">
        <f>+' (1) Cap Res.2009-2010'!P188</f>
        <v>-1033.2</v>
      </c>
      <c r="Q188" s="42">
        <f>+' (1) Cap Res.2009-2010'!Q188</f>
        <v>0</v>
      </c>
      <c r="R188" s="42">
        <f>+' (1) Cap Res.2009-2010'!R188</f>
        <v>0</v>
      </c>
      <c r="S188" s="42">
        <f>+' (1) Cap Res.2009-2010'!S188</f>
        <v>0</v>
      </c>
      <c r="T188" s="42">
        <f>+' (1) Cap Res.2009-2010'!T188</f>
        <v>0</v>
      </c>
      <c r="U188" s="42">
        <f>+' (1) Cap Res.2009-2010'!U188</f>
        <v>0</v>
      </c>
      <c r="V188" s="42">
        <f>+' (1) Cap Res.2009-2010'!V188</f>
        <v>0</v>
      </c>
      <c r="W188" s="42">
        <f>+' (1) Cap Res.2009-2010'!W188</f>
        <v>0</v>
      </c>
      <c r="X188" s="42">
        <f>+' (1) Cap Res.2009-2010'!X188</f>
        <v>0</v>
      </c>
      <c r="Y188" s="42">
        <f>+' (1) Cap Res.2009-2010'!Y188</f>
        <v>0</v>
      </c>
      <c r="Z188" s="42">
        <f>+' (1) Cap Res.2009-2010'!Z188</f>
        <v>0</v>
      </c>
      <c r="AA188" s="42">
        <f>+' (1) Cap Res.2009-2010'!AA188</f>
        <v>0</v>
      </c>
      <c r="AB188" s="42">
        <f>+' (1) Cap Res.2009-2010'!AB188</f>
        <v>0</v>
      </c>
      <c r="AC188" s="42">
        <f>+' (1) Cap Res.2009-2010'!AC188</f>
        <v>0</v>
      </c>
      <c r="AD188" s="42">
        <f>+' (1) Cap Res.2009-2010'!AD188</f>
        <v>0</v>
      </c>
      <c r="AE188" s="42">
        <f>+' (1) Cap Res.2009-2010'!AE188</f>
        <v>0</v>
      </c>
      <c r="AF188" s="42">
        <f>+' (1) Cap Res.2009-2010'!AF188</f>
        <v>0</v>
      </c>
      <c r="AG188" s="42">
        <f>+' (1) Cap Res.2009-2010'!AG188</f>
        <v>0</v>
      </c>
      <c r="AH188" s="42">
        <f>+' (1) Cap Res.2009-2010'!AH188</f>
        <v>0</v>
      </c>
      <c r="AI188" s="42">
        <f>+' (1) Cap Res.2009-2010'!AI188</f>
        <v>0</v>
      </c>
      <c r="AJ188" s="42">
        <f>+' (1) Cap Res.2009-2010'!AJ188</f>
        <v>0</v>
      </c>
      <c r="AK188" s="42">
        <f>+' (1) Cap Res.2009-2010'!AK188</f>
        <v>0</v>
      </c>
      <c r="AL188" s="42">
        <f>+' (1) Cap Res.2009-2010'!AL188</f>
        <v>0</v>
      </c>
      <c r="AM188" s="42">
        <f>+' (1) Cap Res.2009-2010'!AM188</f>
        <v>0</v>
      </c>
      <c r="AN188" s="42">
        <f>+' (1) Cap Res.2009-2010'!AN188</f>
        <v>0</v>
      </c>
      <c r="AO188" s="42">
        <f>+' (1) Cap Res.2009-2010'!AO188</f>
        <v>0</v>
      </c>
      <c r="AP188" s="42">
        <f>+' (1) Cap Res.2009-2010'!AP188</f>
        <v>0</v>
      </c>
      <c r="AQ188" s="42">
        <f>+' (1) Cap Res.2009-2010'!AQ188</f>
        <v>0</v>
      </c>
      <c r="AR188" s="42">
        <f>+' (1) Cap Res.2009-2010'!AR188</f>
        <v>0</v>
      </c>
      <c r="AS188" s="42">
        <f>+' (1) Cap Res.2009-2010'!AS188</f>
        <v>0</v>
      </c>
      <c r="AT188" s="42">
        <f>+' (1) Cap Res.2009-2010'!AT188</f>
        <v>0</v>
      </c>
      <c r="AU188" s="42">
        <f>+' (1) Cap Res.2009-2010'!AU188</f>
        <v>0</v>
      </c>
      <c r="AV188" s="42"/>
      <c r="AW188" s="42"/>
      <c r="AX188" s="42"/>
      <c r="AY188" s="42"/>
      <c r="AZ188" s="42"/>
      <c r="BA188" s="42"/>
      <c r="BB188" s="42"/>
    </row>
    <row r="189" spans="1:54" ht="13.5" hidden="1">
      <c r="A189" s="39">
        <f>+' (1) Cap Res.2009-2010'!BF189</f>
        <v>37954</v>
      </c>
      <c r="B189" s="42">
        <f>+' (1) Cap Res.2009-2010'!B189</f>
        <v>0</v>
      </c>
      <c r="C189" s="42">
        <f>+' (1) Cap Res.2009-2010'!C189</f>
        <v>0</v>
      </c>
      <c r="D189" s="42">
        <f>+' (1) Cap Res.2009-2010'!D189</f>
        <v>0</v>
      </c>
      <c r="E189" s="42">
        <f>+' (1) Cap Res.2009-2010'!E189</f>
        <v>0</v>
      </c>
      <c r="F189" s="42">
        <f>+' (1) Cap Res.2009-2010'!F189</f>
        <v>0</v>
      </c>
      <c r="G189" s="42">
        <f>+' (1) Cap Res.2009-2010'!G189</f>
        <v>0</v>
      </c>
      <c r="H189" s="42">
        <f>+' (1) Cap Res.2009-2010'!H189</f>
        <v>0</v>
      </c>
      <c r="I189" s="42">
        <f>+' (1) Cap Res.2009-2010'!I189</f>
        <v>0</v>
      </c>
      <c r="J189" s="42">
        <f>+' (1) Cap Res.2009-2010'!J189</f>
        <v>0</v>
      </c>
      <c r="K189" s="42">
        <f>+' (1) Cap Res.2009-2010'!K189</f>
        <v>0</v>
      </c>
      <c r="L189" s="42">
        <f>+' (1) Cap Res.2009-2010'!L189</f>
        <v>0</v>
      </c>
      <c r="M189" s="42">
        <f>+' (1) Cap Res.2009-2010'!M189</f>
        <v>0</v>
      </c>
      <c r="N189" s="42">
        <f>+' (1) Cap Res.2009-2010'!N189</f>
        <v>0</v>
      </c>
      <c r="O189" s="42">
        <f>+' (1) Cap Res.2009-2010'!O189</f>
        <v>0</v>
      </c>
      <c r="P189" s="42">
        <f>+' (1) Cap Res.2009-2010'!P189</f>
        <v>0</v>
      </c>
      <c r="Q189" s="42">
        <f>+' (1) Cap Res.2009-2010'!Q189</f>
        <v>0</v>
      </c>
      <c r="R189" s="42">
        <f>+' (1) Cap Res.2009-2010'!R189</f>
        <v>0</v>
      </c>
      <c r="S189" s="42">
        <f>+' (1) Cap Res.2009-2010'!S189</f>
        <v>0</v>
      </c>
      <c r="T189" s="42">
        <f>+' (1) Cap Res.2009-2010'!T189</f>
        <v>0</v>
      </c>
      <c r="U189" s="42">
        <f>+' (1) Cap Res.2009-2010'!U189</f>
        <v>0</v>
      </c>
      <c r="V189" s="42">
        <f>+' (1) Cap Res.2009-2010'!V189</f>
        <v>0</v>
      </c>
      <c r="W189" s="42">
        <f>+' (1) Cap Res.2009-2010'!W189</f>
        <v>0</v>
      </c>
      <c r="X189" s="42">
        <f>+' (1) Cap Res.2009-2010'!X189</f>
        <v>0</v>
      </c>
      <c r="Y189" s="42">
        <f>+' (1) Cap Res.2009-2010'!Y189</f>
        <v>0</v>
      </c>
      <c r="Z189" s="42">
        <f>+' (1) Cap Res.2009-2010'!Z189</f>
        <v>0</v>
      </c>
      <c r="AA189" s="42">
        <f>+' (1) Cap Res.2009-2010'!AA189</f>
        <v>0</v>
      </c>
      <c r="AB189" s="42">
        <f>+' (1) Cap Res.2009-2010'!AB189</f>
        <v>0</v>
      </c>
      <c r="AC189" s="42">
        <f>+' (1) Cap Res.2009-2010'!AC189</f>
        <v>0</v>
      </c>
      <c r="AD189" s="42">
        <f>+' (1) Cap Res.2009-2010'!AD189</f>
        <v>0</v>
      </c>
      <c r="AE189" s="42">
        <f>+' (1) Cap Res.2009-2010'!AE189</f>
        <v>0</v>
      </c>
      <c r="AF189" s="42">
        <f>+' (1) Cap Res.2009-2010'!AF189</f>
        <v>0</v>
      </c>
      <c r="AG189" s="42">
        <f>+' (1) Cap Res.2009-2010'!AG189</f>
        <v>0</v>
      </c>
      <c r="AH189" s="42">
        <f>+' (1) Cap Res.2009-2010'!AH189</f>
        <v>0</v>
      </c>
      <c r="AI189" s="42">
        <f>+' (1) Cap Res.2009-2010'!AI189</f>
        <v>0</v>
      </c>
      <c r="AJ189" s="42">
        <f>+' (1) Cap Res.2009-2010'!AJ189</f>
        <v>0</v>
      </c>
      <c r="AK189" s="42">
        <f>+' (1) Cap Res.2009-2010'!AK189</f>
        <v>0</v>
      </c>
      <c r="AL189" s="42">
        <f>+' (1) Cap Res.2009-2010'!AL189</f>
        <v>0</v>
      </c>
      <c r="AM189" s="42">
        <f>+' (1) Cap Res.2009-2010'!AM189</f>
        <v>0</v>
      </c>
      <c r="AN189" s="42">
        <f>+' (1) Cap Res.2009-2010'!AN189</f>
        <v>0</v>
      </c>
      <c r="AO189" s="42">
        <f>+' (1) Cap Res.2009-2010'!AO189</f>
        <v>0</v>
      </c>
      <c r="AP189" s="42">
        <f>+' (1) Cap Res.2009-2010'!AP189</f>
        <v>0</v>
      </c>
      <c r="AQ189" s="42">
        <f>+' (1) Cap Res.2009-2010'!AQ189</f>
        <v>0</v>
      </c>
      <c r="AR189" s="42">
        <f>+' (1) Cap Res.2009-2010'!AR189</f>
        <v>0</v>
      </c>
      <c r="AS189" s="42">
        <f>+' (1) Cap Res.2009-2010'!AS189</f>
        <v>0</v>
      </c>
      <c r="AT189" s="42">
        <f>+' (1) Cap Res.2009-2010'!AT189</f>
        <v>0</v>
      </c>
      <c r="AU189" s="42">
        <f>+' (1) Cap Res.2009-2010'!AU189</f>
        <v>0</v>
      </c>
      <c r="AV189" s="42"/>
      <c r="AW189" s="42"/>
      <c r="AX189" s="42"/>
      <c r="AY189" s="42"/>
      <c r="AZ189" s="42"/>
      <c r="BA189" s="42"/>
      <c r="BB189" s="42"/>
    </row>
    <row r="190" spans="1:54" ht="13.5" hidden="1">
      <c r="A190" s="39">
        <f>+' (1) Cap Res.2009-2010'!BF190</f>
        <v>37954</v>
      </c>
      <c r="B190" s="42">
        <f>+' (1) Cap Res.2009-2010'!B190</f>
        <v>0</v>
      </c>
      <c r="C190" s="42">
        <f>+' (1) Cap Res.2009-2010'!C190</f>
        <v>0</v>
      </c>
      <c r="D190" s="42">
        <f>+' (1) Cap Res.2009-2010'!D190</f>
        <v>0</v>
      </c>
      <c r="E190" s="42">
        <f>+' (1) Cap Res.2009-2010'!E190</f>
        <v>0</v>
      </c>
      <c r="F190" s="42">
        <f>+' (1) Cap Res.2009-2010'!F190</f>
        <v>0</v>
      </c>
      <c r="G190" s="42">
        <f>+' (1) Cap Res.2009-2010'!G190</f>
        <v>0</v>
      </c>
      <c r="H190" s="42">
        <f>+' (1) Cap Res.2009-2010'!H190</f>
        <v>0</v>
      </c>
      <c r="I190" s="42">
        <f>+' (1) Cap Res.2009-2010'!I190</f>
        <v>0</v>
      </c>
      <c r="J190" s="42">
        <f>+' (1) Cap Res.2009-2010'!J190</f>
        <v>0</v>
      </c>
      <c r="K190" s="42">
        <f>+' (1) Cap Res.2009-2010'!K190</f>
        <v>0</v>
      </c>
      <c r="L190" s="42">
        <f>+' (1) Cap Res.2009-2010'!L190</f>
        <v>0</v>
      </c>
      <c r="M190" s="42">
        <f>+' (1) Cap Res.2009-2010'!M190</f>
        <v>0</v>
      </c>
      <c r="N190" s="42">
        <f>+' (1) Cap Res.2009-2010'!N190</f>
        <v>0</v>
      </c>
      <c r="O190" s="42">
        <f>+' (1) Cap Res.2009-2010'!O190</f>
        <v>0</v>
      </c>
      <c r="P190" s="42">
        <f>+' (1) Cap Res.2009-2010'!P190</f>
        <v>0</v>
      </c>
      <c r="Q190" s="42">
        <f>+' (1) Cap Res.2009-2010'!Q190</f>
        <v>0</v>
      </c>
      <c r="R190" s="42">
        <f>+' (1) Cap Res.2009-2010'!R190</f>
        <v>0</v>
      </c>
      <c r="S190" s="42">
        <f>+' (1) Cap Res.2009-2010'!S190</f>
        <v>0</v>
      </c>
      <c r="T190" s="42">
        <f>+' (1) Cap Res.2009-2010'!T190</f>
        <v>0</v>
      </c>
      <c r="U190" s="42">
        <f>+' (1) Cap Res.2009-2010'!U190</f>
        <v>0</v>
      </c>
      <c r="V190" s="42">
        <f>+' (1) Cap Res.2009-2010'!V190</f>
        <v>0</v>
      </c>
      <c r="W190" s="42">
        <f>+' (1) Cap Res.2009-2010'!W190</f>
        <v>0</v>
      </c>
      <c r="X190" s="42">
        <f>+' (1) Cap Res.2009-2010'!X190</f>
        <v>0</v>
      </c>
      <c r="Y190" s="42">
        <f>+' (1) Cap Res.2009-2010'!Y190</f>
        <v>0</v>
      </c>
      <c r="Z190" s="42">
        <f>+' (1) Cap Res.2009-2010'!Z190</f>
        <v>0</v>
      </c>
      <c r="AA190" s="42">
        <f>+' (1) Cap Res.2009-2010'!AA190</f>
        <v>0</v>
      </c>
      <c r="AB190" s="42">
        <f>+' (1) Cap Res.2009-2010'!AB190</f>
        <v>0</v>
      </c>
      <c r="AC190" s="42">
        <f>+' (1) Cap Res.2009-2010'!AC190</f>
        <v>0</v>
      </c>
      <c r="AD190" s="42">
        <f>+' (1) Cap Res.2009-2010'!AD190</f>
        <v>0</v>
      </c>
      <c r="AE190" s="42">
        <f>+' (1) Cap Res.2009-2010'!AE190</f>
        <v>0</v>
      </c>
      <c r="AF190" s="42">
        <f>+' (1) Cap Res.2009-2010'!AF190</f>
        <v>0</v>
      </c>
      <c r="AG190" s="42">
        <f>+' (1) Cap Res.2009-2010'!AG190</f>
        <v>0</v>
      </c>
      <c r="AH190" s="42">
        <f>+' (1) Cap Res.2009-2010'!AH190</f>
        <v>0</v>
      </c>
      <c r="AI190" s="42">
        <f>+' (1) Cap Res.2009-2010'!AI190</f>
        <v>0</v>
      </c>
      <c r="AJ190" s="42">
        <f>+' (1) Cap Res.2009-2010'!AJ190</f>
        <v>0</v>
      </c>
      <c r="AK190" s="42">
        <f>+' (1) Cap Res.2009-2010'!AK190</f>
        <v>0</v>
      </c>
      <c r="AL190" s="42">
        <f>+' (1) Cap Res.2009-2010'!AL190</f>
        <v>0</v>
      </c>
      <c r="AM190" s="42">
        <f>+' (1) Cap Res.2009-2010'!AM190</f>
        <v>0</v>
      </c>
      <c r="AN190" s="42">
        <f>+' (1) Cap Res.2009-2010'!AN190</f>
        <v>0</v>
      </c>
      <c r="AO190" s="42">
        <f>+' (1) Cap Res.2009-2010'!AO190</f>
        <v>0</v>
      </c>
      <c r="AP190" s="42">
        <f>+' (1) Cap Res.2009-2010'!AP190</f>
        <v>0</v>
      </c>
      <c r="AQ190" s="42">
        <f>+' (1) Cap Res.2009-2010'!AQ190</f>
        <v>0</v>
      </c>
      <c r="AR190" s="42">
        <f>+' (1) Cap Res.2009-2010'!AR190</f>
        <v>0</v>
      </c>
      <c r="AS190" s="42">
        <f>+' (1) Cap Res.2009-2010'!AS190</f>
        <v>0</v>
      </c>
      <c r="AT190" s="42">
        <f>+' (1) Cap Res.2009-2010'!AT190</f>
        <v>0</v>
      </c>
      <c r="AU190" s="42">
        <f>+' (1) Cap Res.2009-2010'!AU190</f>
        <v>0</v>
      </c>
      <c r="AV190" s="42"/>
      <c r="AW190" s="42"/>
      <c r="AX190" s="42"/>
      <c r="AY190" s="42"/>
      <c r="AZ190" s="42"/>
      <c r="BA190" s="42"/>
      <c r="BB190" s="42"/>
    </row>
    <row r="191" spans="1:54" ht="13.5" hidden="1">
      <c r="A191" s="39">
        <f>+' (1) Cap Res.2009-2010'!BF191</f>
        <v>37957</v>
      </c>
      <c r="B191" s="42">
        <f>+' (1) Cap Res.2009-2010'!B191</f>
        <v>0</v>
      </c>
      <c r="C191" s="42">
        <f>+' (1) Cap Res.2009-2010'!C191</f>
        <v>0</v>
      </c>
      <c r="D191" s="42">
        <f>+' (1) Cap Res.2009-2010'!D191</f>
        <v>0</v>
      </c>
      <c r="E191" s="42">
        <f>+' (1) Cap Res.2009-2010'!E191</f>
        <v>0</v>
      </c>
      <c r="F191" s="42">
        <f>+' (1) Cap Res.2009-2010'!F191</f>
        <v>0</v>
      </c>
      <c r="G191" s="42">
        <f>+' (1) Cap Res.2009-2010'!G191</f>
        <v>0</v>
      </c>
      <c r="H191" s="42">
        <f>+' (1) Cap Res.2009-2010'!H191</f>
        <v>0</v>
      </c>
      <c r="I191" s="42">
        <f>+' (1) Cap Res.2009-2010'!I191</f>
        <v>0</v>
      </c>
      <c r="J191" s="42">
        <f>+' (1) Cap Res.2009-2010'!J191</f>
        <v>0</v>
      </c>
      <c r="K191" s="42">
        <f>+' (1) Cap Res.2009-2010'!K191</f>
        <v>0</v>
      </c>
      <c r="L191" s="42">
        <f>+' (1) Cap Res.2009-2010'!L191</f>
        <v>0</v>
      </c>
      <c r="M191" s="42">
        <f>+' (1) Cap Res.2009-2010'!M191</f>
        <v>-316</v>
      </c>
      <c r="N191" s="42">
        <f>+' (1) Cap Res.2009-2010'!N191</f>
        <v>0</v>
      </c>
      <c r="O191" s="42">
        <f>+' (1) Cap Res.2009-2010'!O191</f>
        <v>0</v>
      </c>
      <c r="P191" s="42">
        <f>+' (1) Cap Res.2009-2010'!P191</f>
        <v>0</v>
      </c>
      <c r="Q191" s="42">
        <f>+' (1) Cap Res.2009-2010'!Q191</f>
        <v>0</v>
      </c>
      <c r="R191" s="42">
        <f>+' (1) Cap Res.2009-2010'!R191</f>
        <v>0</v>
      </c>
      <c r="S191" s="42">
        <f>+' (1) Cap Res.2009-2010'!S191</f>
        <v>0</v>
      </c>
      <c r="T191" s="42">
        <f>+' (1) Cap Res.2009-2010'!T191</f>
        <v>0</v>
      </c>
      <c r="U191" s="42">
        <f>+' (1) Cap Res.2009-2010'!U191</f>
        <v>0</v>
      </c>
      <c r="V191" s="42">
        <f>+' (1) Cap Res.2009-2010'!V191</f>
        <v>0</v>
      </c>
      <c r="W191" s="42">
        <f>+' (1) Cap Res.2009-2010'!W191</f>
        <v>0</v>
      </c>
      <c r="X191" s="42">
        <f>+' (1) Cap Res.2009-2010'!X191</f>
        <v>0</v>
      </c>
      <c r="Y191" s="42">
        <f>+' (1) Cap Res.2009-2010'!Y191</f>
        <v>0</v>
      </c>
      <c r="Z191" s="42">
        <f>+' (1) Cap Res.2009-2010'!Z191</f>
        <v>0</v>
      </c>
      <c r="AA191" s="42">
        <f>+' (1) Cap Res.2009-2010'!AA191</f>
        <v>0</v>
      </c>
      <c r="AB191" s="42">
        <f>+' (1) Cap Res.2009-2010'!AB191</f>
        <v>0</v>
      </c>
      <c r="AC191" s="42">
        <f>+' (1) Cap Res.2009-2010'!AC191</f>
        <v>0</v>
      </c>
      <c r="AD191" s="42">
        <f>+' (1) Cap Res.2009-2010'!AD191</f>
        <v>0</v>
      </c>
      <c r="AE191" s="42">
        <f>+' (1) Cap Res.2009-2010'!AE191</f>
        <v>0</v>
      </c>
      <c r="AF191" s="42">
        <f>+' (1) Cap Res.2009-2010'!AF191</f>
        <v>0</v>
      </c>
      <c r="AG191" s="42">
        <f>+' (1) Cap Res.2009-2010'!AG191</f>
        <v>0</v>
      </c>
      <c r="AH191" s="42">
        <f>+' (1) Cap Res.2009-2010'!AH191</f>
        <v>0</v>
      </c>
      <c r="AI191" s="42">
        <f>+' (1) Cap Res.2009-2010'!AI191</f>
        <v>0</v>
      </c>
      <c r="AJ191" s="42">
        <f>+' (1) Cap Res.2009-2010'!AJ191</f>
        <v>0</v>
      </c>
      <c r="AK191" s="42">
        <f>+' (1) Cap Res.2009-2010'!AK191</f>
        <v>0</v>
      </c>
      <c r="AL191" s="42">
        <f>+' (1) Cap Res.2009-2010'!AL191</f>
        <v>0</v>
      </c>
      <c r="AM191" s="42">
        <f>+' (1) Cap Res.2009-2010'!AM191</f>
        <v>0</v>
      </c>
      <c r="AN191" s="42">
        <f>+' (1) Cap Res.2009-2010'!AN191</f>
        <v>0</v>
      </c>
      <c r="AO191" s="42">
        <f>+' (1) Cap Res.2009-2010'!AO191</f>
        <v>0</v>
      </c>
      <c r="AP191" s="42">
        <f>+' (1) Cap Res.2009-2010'!AP191</f>
        <v>0</v>
      </c>
      <c r="AQ191" s="42">
        <f>+' (1) Cap Res.2009-2010'!AQ191</f>
        <v>0</v>
      </c>
      <c r="AR191" s="42">
        <f>+' (1) Cap Res.2009-2010'!AR191</f>
        <v>0</v>
      </c>
      <c r="AS191" s="42">
        <f>+' (1) Cap Res.2009-2010'!AS191</f>
        <v>0</v>
      </c>
      <c r="AT191" s="42">
        <f>+' (1) Cap Res.2009-2010'!AT191</f>
        <v>0</v>
      </c>
      <c r="AU191" s="42">
        <f>+' (1) Cap Res.2009-2010'!AU191</f>
        <v>0</v>
      </c>
      <c r="AV191" s="42"/>
      <c r="AW191" s="42"/>
      <c r="AX191" s="42"/>
      <c r="AY191" s="42"/>
      <c r="AZ191" s="42"/>
      <c r="BA191" s="42"/>
      <c r="BB191" s="42"/>
    </row>
    <row r="192" spans="1:54" ht="13.5" hidden="1">
      <c r="A192" s="39">
        <f>+' (1) Cap Res.2009-2010'!BF192</f>
        <v>37957</v>
      </c>
      <c r="B192" s="42">
        <f>+' (1) Cap Res.2009-2010'!B192</f>
        <v>0</v>
      </c>
      <c r="C192" s="42">
        <f>+' (1) Cap Res.2009-2010'!C192</f>
        <v>0</v>
      </c>
      <c r="D192" s="42">
        <f>+' (1) Cap Res.2009-2010'!D192</f>
        <v>0</v>
      </c>
      <c r="E192" s="42">
        <f>+' (1) Cap Res.2009-2010'!E192</f>
        <v>0</v>
      </c>
      <c r="F192" s="42">
        <f>+' (1) Cap Res.2009-2010'!F192</f>
        <v>0</v>
      </c>
      <c r="G192" s="42">
        <f>+' (1) Cap Res.2009-2010'!G192</f>
        <v>0</v>
      </c>
      <c r="H192" s="42">
        <f>+' (1) Cap Res.2009-2010'!H192</f>
        <v>0</v>
      </c>
      <c r="I192" s="42">
        <f>+' (1) Cap Res.2009-2010'!I192</f>
        <v>0</v>
      </c>
      <c r="J192" s="42">
        <f>+' (1) Cap Res.2009-2010'!J192</f>
        <v>0</v>
      </c>
      <c r="K192" s="42">
        <f>+' (1) Cap Res.2009-2010'!K192</f>
        <v>0</v>
      </c>
      <c r="L192" s="42">
        <f>+' (1) Cap Res.2009-2010'!L192</f>
        <v>0</v>
      </c>
      <c r="M192" s="42">
        <f>+' (1) Cap Res.2009-2010'!M192</f>
        <v>0</v>
      </c>
      <c r="N192" s="42">
        <f>+' (1) Cap Res.2009-2010'!N192</f>
        <v>0</v>
      </c>
      <c r="O192" s="42">
        <f>+' (1) Cap Res.2009-2010'!O192</f>
        <v>0</v>
      </c>
      <c r="P192" s="42">
        <f>+' (1) Cap Res.2009-2010'!P192</f>
        <v>0</v>
      </c>
      <c r="Q192" s="42">
        <f>+' (1) Cap Res.2009-2010'!Q192</f>
        <v>0</v>
      </c>
      <c r="R192" s="42">
        <f>+' (1) Cap Res.2009-2010'!R192</f>
        <v>0</v>
      </c>
      <c r="S192" s="42">
        <f>+' (1) Cap Res.2009-2010'!S192</f>
        <v>0</v>
      </c>
      <c r="T192" s="42">
        <f>+' (1) Cap Res.2009-2010'!T192</f>
        <v>0</v>
      </c>
      <c r="U192" s="42">
        <f>+' (1) Cap Res.2009-2010'!U192</f>
        <v>0</v>
      </c>
      <c r="V192" s="42">
        <f>+' (1) Cap Res.2009-2010'!V192</f>
        <v>0</v>
      </c>
      <c r="W192" s="42">
        <f>+' (1) Cap Res.2009-2010'!W192</f>
        <v>0</v>
      </c>
      <c r="X192" s="42">
        <f>+' (1) Cap Res.2009-2010'!X192</f>
        <v>0</v>
      </c>
      <c r="Y192" s="42">
        <f>+' (1) Cap Res.2009-2010'!Y192</f>
        <v>0</v>
      </c>
      <c r="Z192" s="42">
        <f>+' (1) Cap Res.2009-2010'!Z192</f>
        <v>0</v>
      </c>
      <c r="AA192" s="42">
        <f>+' (1) Cap Res.2009-2010'!AA192</f>
        <v>0</v>
      </c>
      <c r="AB192" s="42">
        <f>+' (1) Cap Res.2009-2010'!AB192</f>
        <v>0</v>
      </c>
      <c r="AC192" s="42">
        <f>+' (1) Cap Res.2009-2010'!AC192</f>
        <v>0</v>
      </c>
      <c r="AD192" s="42">
        <f>+' (1) Cap Res.2009-2010'!AD192</f>
        <v>0</v>
      </c>
      <c r="AE192" s="42">
        <f>+' (1) Cap Res.2009-2010'!AE192</f>
        <v>0</v>
      </c>
      <c r="AF192" s="42">
        <f>+' (1) Cap Res.2009-2010'!AF192</f>
        <v>0</v>
      </c>
      <c r="AG192" s="42">
        <f>+' (1) Cap Res.2009-2010'!AG192</f>
        <v>0</v>
      </c>
      <c r="AH192" s="42">
        <f>+' (1) Cap Res.2009-2010'!AH192</f>
        <v>0</v>
      </c>
      <c r="AI192" s="42">
        <f>+' (1) Cap Res.2009-2010'!AI192</f>
        <v>0</v>
      </c>
      <c r="AJ192" s="42">
        <f>+' (1) Cap Res.2009-2010'!AJ192</f>
        <v>0</v>
      </c>
      <c r="AK192" s="42">
        <f>+' (1) Cap Res.2009-2010'!AK192</f>
        <v>0</v>
      </c>
      <c r="AL192" s="42">
        <f>+' (1) Cap Res.2009-2010'!AL192</f>
        <v>0</v>
      </c>
      <c r="AM192" s="42">
        <f>+' (1) Cap Res.2009-2010'!AM192</f>
        <v>0</v>
      </c>
      <c r="AN192" s="42">
        <f>+' (1) Cap Res.2009-2010'!AN192</f>
        <v>0</v>
      </c>
      <c r="AO192" s="42">
        <f>+' (1) Cap Res.2009-2010'!AO192</f>
        <v>0</v>
      </c>
      <c r="AP192" s="42">
        <f>+' (1) Cap Res.2009-2010'!AP192</f>
        <v>0</v>
      </c>
      <c r="AQ192" s="42">
        <f>+' (1) Cap Res.2009-2010'!AQ192</f>
        <v>0</v>
      </c>
      <c r="AR192" s="42">
        <f>+' (1) Cap Res.2009-2010'!AR192</f>
        <v>0</v>
      </c>
      <c r="AS192" s="42">
        <f>+' (1) Cap Res.2009-2010'!AS192</f>
        <v>0</v>
      </c>
      <c r="AT192" s="42">
        <f>+' (1) Cap Res.2009-2010'!AT192</f>
        <v>0</v>
      </c>
      <c r="AU192" s="42">
        <f>+' (1) Cap Res.2009-2010'!AU192</f>
        <v>0</v>
      </c>
      <c r="AV192" s="42"/>
      <c r="AW192" s="42"/>
      <c r="AX192" s="42"/>
      <c r="AY192" s="42"/>
      <c r="AZ192" s="42"/>
      <c r="BA192" s="42"/>
      <c r="BB192" s="42"/>
    </row>
    <row r="193" spans="1:54" ht="13.5" hidden="1">
      <c r="A193" s="39">
        <f>+' (1) Cap Res.2009-2010'!BF193</f>
        <v>37960</v>
      </c>
      <c r="B193" s="42">
        <f>+' (1) Cap Res.2009-2010'!B193</f>
        <v>0</v>
      </c>
      <c r="C193" s="42">
        <f>+' (1) Cap Res.2009-2010'!C193</f>
        <v>0</v>
      </c>
      <c r="D193" s="42">
        <f>+' (1) Cap Res.2009-2010'!D193</f>
        <v>0</v>
      </c>
      <c r="E193" s="42">
        <f>+' (1) Cap Res.2009-2010'!E193</f>
        <v>0</v>
      </c>
      <c r="F193" s="42">
        <f>+' (1) Cap Res.2009-2010'!F193</f>
        <v>0</v>
      </c>
      <c r="G193" s="42">
        <f>+' (1) Cap Res.2009-2010'!G193</f>
        <v>0</v>
      </c>
      <c r="H193" s="42">
        <f>+' (1) Cap Res.2009-2010'!H193</f>
        <v>0</v>
      </c>
      <c r="I193" s="42">
        <f>+' (1) Cap Res.2009-2010'!I193</f>
        <v>0</v>
      </c>
      <c r="J193" s="42">
        <f>+' (1) Cap Res.2009-2010'!J193</f>
        <v>0</v>
      </c>
      <c r="K193" s="42">
        <f>+' (1) Cap Res.2009-2010'!K193</f>
        <v>0</v>
      </c>
      <c r="L193" s="42">
        <f>+' (1) Cap Res.2009-2010'!L193</f>
        <v>0</v>
      </c>
      <c r="M193" s="42">
        <f>+' (1) Cap Res.2009-2010'!M193</f>
        <v>0</v>
      </c>
      <c r="N193" s="42">
        <f>+' (1) Cap Res.2009-2010'!N193</f>
        <v>0</v>
      </c>
      <c r="O193" s="42">
        <f>+' (1) Cap Res.2009-2010'!O193</f>
        <v>0</v>
      </c>
      <c r="P193" s="42">
        <f>+' (1) Cap Res.2009-2010'!P193</f>
        <v>0</v>
      </c>
      <c r="Q193" s="42">
        <f>+' (1) Cap Res.2009-2010'!Q193</f>
        <v>0</v>
      </c>
      <c r="R193" s="42">
        <f>+' (1) Cap Res.2009-2010'!R193</f>
        <v>0</v>
      </c>
      <c r="S193" s="42">
        <f>+' (1) Cap Res.2009-2010'!S193</f>
        <v>0</v>
      </c>
      <c r="T193" s="42">
        <f>+' (1) Cap Res.2009-2010'!T193</f>
        <v>0</v>
      </c>
      <c r="U193" s="42">
        <f>+' (1) Cap Res.2009-2010'!U193</f>
        <v>0</v>
      </c>
      <c r="V193" s="42">
        <f>+' (1) Cap Res.2009-2010'!V193</f>
        <v>0</v>
      </c>
      <c r="W193" s="42">
        <f>+' (1) Cap Res.2009-2010'!W193</f>
        <v>0</v>
      </c>
      <c r="X193" s="42">
        <f>+' (1) Cap Res.2009-2010'!X193</f>
        <v>0</v>
      </c>
      <c r="Y193" s="42">
        <f>+' (1) Cap Res.2009-2010'!Y193</f>
        <v>0</v>
      </c>
      <c r="Z193" s="42">
        <f>+' (1) Cap Res.2009-2010'!Z193</f>
        <v>0</v>
      </c>
      <c r="AA193" s="42">
        <f>+' (1) Cap Res.2009-2010'!AA193</f>
        <v>0</v>
      </c>
      <c r="AB193" s="42">
        <f>+' (1) Cap Res.2009-2010'!AB193</f>
        <v>0</v>
      </c>
      <c r="AC193" s="42">
        <f>+' (1) Cap Res.2009-2010'!AC193</f>
        <v>0</v>
      </c>
      <c r="AD193" s="42">
        <f>+' (1) Cap Res.2009-2010'!AD193</f>
        <v>0</v>
      </c>
      <c r="AE193" s="42">
        <f>+' (1) Cap Res.2009-2010'!AE193</f>
        <v>0</v>
      </c>
      <c r="AF193" s="42">
        <f>+' (1) Cap Res.2009-2010'!AF193</f>
        <v>0</v>
      </c>
      <c r="AG193" s="42">
        <f>+' (1) Cap Res.2009-2010'!AG193</f>
        <v>0</v>
      </c>
      <c r="AH193" s="42">
        <f>+' (1) Cap Res.2009-2010'!AH193</f>
        <v>0</v>
      </c>
      <c r="AI193" s="42">
        <f>+' (1) Cap Res.2009-2010'!AI193</f>
        <v>0</v>
      </c>
      <c r="AJ193" s="42">
        <f>+' (1) Cap Res.2009-2010'!AJ193</f>
        <v>0</v>
      </c>
      <c r="AK193" s="42">
        <f>+' (1) Cap Res.2009-2010'!AK193</f>
        <v>0</v>
      </c>
      <c r="AL193" s="42">
        <f>+' (1) Cap Res.2009-2010'!AL193</f>
        <v>0</v>
      </c>
      <c r="AM193" s="42">
        <f>+' (1) Cap Res.2009-2010'!AM193</f>
        <v>0</v>
      </c>
      <c r="AN193" s="42">
        <f>+' (1) Cap Res.2009-2010'!AN193</f>
        <v>0</v>
      </c>
      <c r="AO193" s="42">
        <f>+' (1) Cap Res.2009-2010'!AO193</f>
        <v>0</v>
      </c>
      <c r="AP193" s="42">
        <f>+' (1) Cap Res.2009-2010'!AP193</f>
        <v>0</v>
      </c>
      <c r="AQ193" s="42">
        <f>+' (1) Cap Res.2009-2010'!AQ193</f>
        <v>0</v>
      </c>
      <c r="AR193" s="42">
        <f>+' (1) Cap Res.2009-2010'!AR193</f>
        <v>0</v>
      </c>
      <c r="AS193" s="42">
        <f>+' (1) Cap Res.2009-2010'!AS193</f>
        <v>0</v>
      </c>
      <c r="AT193" s="42">
        <f>+' (1) Cap Res.2009-2010'!AT193</f>
        <v>0</v>
      </c>
      <c r="AU193" s="42">
        <f>+' (1) Cap Res.2009-2010'!AU193</f>
        <v>0</v>
      </c>
      <c r="AV193" s="42"/>
      <c r="AW193" s="42"/>
      <c r="AX193" s="42"/>
      <c r="AY193" s="42"/>
      <c r="AZ193" s="42"/>
      <c r="BA193" s="42"/>
      <c r="BB193" s="42"/>
    </row>
    <row r="194" spans="1:54" ht="13.5" hidden="1">
      <c r="A194" s="39">
        <f>+' (1) Cap Res.2009-2010'!BF194</f>
        <v>37961</v>
      </c>
      <c r="B194" s="42">
        <f>+' (1) Cap Res.2009-2010'!B194</f>
        <v>0</v>
      </c>
      <c r="C194" s="42">
        <f>+' (1) Cap Res.2009-2010'!C194</f>
        <v>0</v>
      </c>
      <c r="D194" s="42">
        <f>+' (1) Cap Res.2009-2010'!D194</f>
        <v>0</v>
      </c>
      <c r="E194" s="42">
        <f>+' (1) Cap Res.2009-2010'!E194</f>
        <v>0</v>
      </c>
      <c r="F194" s="42">
        <f>+' (1) Cap Res.2009-2010'!F194</f>
        <v>0</v>
      </c>
      <c r="G194" s="42">
        <f>+' (1) Cap Res.2009-2010'!G194</f>
        <v>0</v>
      </c>
      <c r="H194" s="42">
        <f>+' (1) Cap Res.2009-2010'!H194</f>
        <v>0</v>
      </c>
      <c r="I194" s="42">
        <f>+' (1) Cap Res.2009-2010'!I194</f>
        <v>0</v>
      </c>
      <c r="J194" s="42">
        <f>+' (1) Cap Res.2009-2010'!J194</f>
        <v>0</v>
      </c>
      <c r="K194" s="42">
        <f>+' (1) Cap Res.2009-2010'!K194</f>
        <v>0</v>
      </c>
      <c r="L194" s="42">
        <f>+' (1) Cap Res.2009-2010'!L194</f>
        <v>0</v>
      </c>
      <c r="M194" s="42">
        <f>+' (1) Cap Res.2009-2010'!M194</f>
        <v>0</v>
      </c>
      <c r="N194" s="42">
        <f>+' (1) Cap Res.2009-2010'!N194</f>
        <v>0</v>
      </c>
      <c r="O194" s="42">
        <f>+' (1) Cap Res.2009-2010'!O194</f>
        <v>0</v>
      </c>
      <c r="P194" s="42">
        <f>+' (1) Cap Res.2009-2010'!P194</f>
        <v>-12013</v>
      </c>
      <c r="Q194" s="42">
        <f>+' (1) Cap Res.2009-2010'!Q194</f>
        <v>0</v>
      </c>
      <c r="R194" s="42">
        <f>+' (1) Cap Res.2009-2010'!R194</f>
        <v>0</v>
      </c>
      <c r="S194" s="42">
        <f>+' (1) Cap Res.2009-2010'!S194</f>
        <v>0</v>
      </c>
      <c r="T194" s="42">
        <f>+' (1) Cap Res.2009-2010'!T194</f>
        <v>0</v>
      </c>
      <c r="U194" s="42">
        <f>+' (1) Cap Res.2009-2010'!U194</f>
        <v>0</v>
      </c>
      <c r="V194" s="42">
        <f>+' (1) Cap Res.2009-2010'!V194</f>
        <v>0</v>
      </c>
      <c r="W194" s="42">
        <f>+' (1) Cap Res.2009-2010'!W194</f>
        <v>0</v>
      </c>
      <c r="X194" s="42">
        <f>+' (1) Cap Res.2009-2010'!X194</f>
        <v>0</v>
      </c>
      <c r="Y194" s="42">
        <f>+' (1) Cap Res.2009-2010'!Y194</f>
        <v>0</v>
      </c>
      <c r="Z194" s="42">
        <f>+' (1) Cap Res.2009-2010'!Z194</f>
        <v>0</v>
      </c>
      <c r="AA194" s="42">
        <f>+' (1) Cap Res.2009-2010'!AA194</f>
        <v>0</v>
      </c>
      <c r="AB194" s="42">
        <f>+' (1) Cap Res.2009-2010'!AB194</f>
        <v>0</v>
      </c>
      <c r="AC194" s="42">
        <f>+' (1) Cap Res.2009-2010'!AC194</f>
        <v>0</v>
      </c>
      <c r="AD194" s="42">
        <f>+' (1) Cap Res.2009-2010'!AD194</f>
        <v>0</v>
      </c>
      <c r="AE194" s="42">
        <f>+' (1) Cap Res.2009-2010'!AE194</f>
        <v>0</v>
      </c>
      <c r="AF194" s="42">
        <f>+' (1) Cap Res.2009-2010'!AF194</f>
        <v>0</v>
      </c>
      <c r="AG194" s="42">
        <f>+' (1) Cap Res.2009-2010'!AG194</f>
        <v>0</v>
      </c>
      <c r="AH194" s="42">
        <f>+' (1) Cap Res.2009-2010'!AH194</f>
        <v>0</v>
      </c>
      <c r="AI194" s="42">
        <f>+' (1) Cap Res.2009-2010'!AI194</f>
        <v>0</v>
      </c>
      <c r="AJ194" s="42">
        <f>+' (1) Cap Res.2009-2010'!AJ194</f>
        <v>0</v>
      </c>
      <c r="AK194" s="42">
        <f>+' (1) Cap Res.2009-2010'!AK194</f>
        <v>0</v>
      </c>
      <c r="AL194" s="42">
        <f>+' (1) Cap Res.2009-2010'!AL194</f>
        <v>0</v>
      </c>
      <c r="AM194" s="42">
        <f>+' (1) Cap Res.2009-2010'!AM194</f>
        <v>0</v>
      </c>
      <c r="AN194" s="42">
        <f>+' (1) Cap Res.2009-2010'!AN194</f>
        <v>0</v>
      </c>
      <c r="AO194" s="42">
        <f>+' (1) Cap Res.2009-2010'!AO194</f>
        <v>0</v>
      </c>
      <c r="AP194" s="42">
        <f>+' (1) Cap Res.2009-2010'!AP194</f>
        <v>0</v>
      </c>
      <c r="AQ194" s="42">
        <f>+' (1) Cap Res.2009-2010'!AQ194</f>
        <v>0</v>
      </c>
      <c r="AR194" s="42">
        <f>+' (1) Cap Res.2009-2010'!AR194</f>
        <v>0</v>
      </c>
      <c r="AS194" s="42">
        <f>+' (1) Cap Res.2009-2010'!AS194</f>
        <v>0</v>
      </c>
      <c r="AT194" s="42">
        <f>+' (1) Cap Res.2009-2010'!AT194</f>
        <v>0</v>
      </c>
      <c r="AU194" s="42">
        <f>+' (1) Cap Res.2009-2010'!AU194</f>
        <v>0</v>
      </c>
      <c r="AV194" s="42"/>
      <c r="AW194" s="42"/>
      <c r="AX194" s="42"/>
      <c r="AY194" s="42"/>
      <c r="AZ194" s="42"/>
      <c r="BA194" s="42"/>
      <c r="BB194" s="42"/>
    </row>
    <row r="195" spans="1:54" ht="13.5" hidden="1">
      <c r="A195" s="39">
        <f>+' (1) Cap Res.2009-2010'!BF195</f>
        <v>37961</v>
      </c>
      <c r="B195" s="42">
        <f>+' (1) Cap Res.2009-2010'!B195</f>
        <v>0</v>
      </c>
      <c r="C195" s="42">
        <f>+' (1) Cap Res.2009-2010'!C195</f>
        <v>0</v>
      </c>
      <c r="D195" s="42">
        <f>+' (1) Cap Res.2009-2010'!D195</f>
        <v>0</v>
      </c>
      <c r="E195" s="42">
        <f>+' (1) Cap Res.2009-2010'!E195</f>
        <v>0</v>
      </c>
      <c r="F195" s="42">
        <f>+' (1) Cap Res.2009-2010'!F195</f>
        <v>0</v>
      </c>
      <c r="G195" s="42">
        <f>+' (1) Cap Res.2009-2010'!G195</f>
        <v>0</v>
      </c>
      <c r="H195" s="42">
        <f>+' (1) Cap Res.2009-2010'!H195</f>
        <v>0</v>
      </c>
      <c r="I195" s="42">
        <f>+' (1) Cap Res.2009-2010'!I195</f>
        <v>0</v>
      </c>
      <c r="J195" s="42">
        <f>+' (1) Cap Res.2009-2010'!J195</f>
        <v>0</v>
      </c>
      <c r="K195" s="42">
        <f>+' (1) Cap Res.2009-2010'!K195</f>
        <v>0</v>
      </c>
      <c r="L195" s="42">
        <f>+' (1) Cap Res.2009-2010'!L195</f>
        <v>0</v>
      </c>
      <c r="M195" s="42">
        <f>+' (1) Cap Res.2009-2010'!M195</f>
        <v>0</v>
      </c>
      <c r="N195" s="42">
        <f>+' (1) Cap Res.2009-2010'!N195</f>
        <v>0</v>
      </c>
      <c r="O195" s="42">
        <f>+' (1) Cap Res.2009-2010'!O195</f>
        <v>0</v>
      </c>
      <c r="P195" s="42">
        <f>+' (1) Cap Res.2009-2010'!P195</f>
        <v>0</v>
      </c>
      <c r="Q195" s="42">
        <f>+' (1) Cap Res.2009-2010'!Q195</f>
        <v>0</v>
      </c>
      <c r="R195" s="42">
        <f>+' (1) Cap Res.2009-2010'!R195</f>
        <v>0</v>
      </c>
      <c r="S195" s="42">
        <f>+' (1) Cap Res.2009-2010'!S195</f>
        <v>0</v>
      </c>
      <c r="T195" s="42">
        <f>+' (1) Cap Res.2009-2010'!T195</f>
        <v>0</v>
      </c>
      <c r="U195" s="42">
        <f>+' (1) Cap Res.2009-2010'!U195</f>
        <v>0</v>
      </c>
      <c r="V195" s="42">
        <f>+' (1) Cap Res.2009-2010'!V195</f>
        <v>-211671</v>
      </c>
      <c r="W195" s="42">
        <f>+' (1) Cap Res.2009-2010'!W195</f>
        <v>0</v>
      </c>
      <c r="X195" s="42">
        <f>+' (1) Cap Res.2009-2010'!X195</f>
        <v>0</v>
      </c>
      <c r="Y195" s="42">
        <f>+' (1) Cap Res.2009-2010'!Y195</f>
        <v>0</v>
      </c>
      <c r="Z195" s="42">
        <f>+' (1) Cap Res.2009-2010'!Z195</f>
        <v>0</v>
      </c>
      <c r="AA195" s="42">
        <f>+' (1) Cap Res.2009-2010'!AA195</f>
        <v>0</v>
      </c>
      <c r="AB195" s="42">
        <f>+' (1) Cap Res.2009-2010'!AB195</f>
        <v>0</v>
      </c>
      <c r="AC195" s="42">
        <f>+' (1) Cap Res.2009-2010'!AC195</f>
        <v>0</v>
      </c>
      <c r="AD195" s="42">
        <f>+' (1) Cap Res.2009-2010'!AD195</f>
        <v>0</v>
      </c>
      <c r="AE195" s="42">
        <f>+' (1) Cap Res.2009-2010'!AE195</f>
        <v>0</v>
      </c>
      <c r="AF195" s="42">
        <f>+' (1) Cap Res.2009-2010'!AF195</f>
        <v>0</v>
      </c>
      <c r="AG195" s="42">
        <f>+' (1) Cap Res.2009-2010'!AG195</f>
        <v>0</v>
      </c>
      <c r="AH195" s="42">
        <f>+' (1) Cap Res.2009-2010'!AH195</f>
        <v>0</v>
      </c>
      <c r="AI195" s="42">
        <f>+' (1) Cap Res.2009-2010'!AI195</f>
        <v>0</v>
      </c>
      <c r="AJ195" s="42">
        <f>+' (1) Cap Res.2009-2010'!AJ195</f>
        <v>0</v>
      </c>
      <c r="AK195" s="42">
        <f>+' (1) Cap Res.2009-2010'!AK195</f>
        <v>0</v>
      </c>
      <c r="AL195" s="42">
        <f>+' (1) Cap Res.2009-2010'!AL195</f>
        <v>0</v>
      </c>
      <c r="AM195" s="42">
        <f>+' (1) Cap Res.2009-2010'!AM195</f>
        <v>0</v>
      </c>
      <c r="AN195" s="42">
        <f>+' (1) Cap Res.2009-2010'!AN195</f>
        <v>0</v>
      </c>
      <c r="AO195" s="42">
        <f>+' (1) Cap Res.2009-2010'!AO195</f>
        <v>0</v>
      </c>
      <c r="AP195" s="42">
        <f>+' (1) Cap Res.2009-2010'!AP195</f>
        <v>0</v>
      </c>
      <c r="AQ195" s="42">
        <f>+' (1) Cap Res.2009-2010'!AQ195</f>
        <v>0</v>
      </c>
      <c r="AR195" s="42">
        <f>+' (1) Cap Res.2009-2010'!AR195</f>
        <v>0</v>
      </c>
      <c r="AS195" s="42">
        <f>+' (1) Cap Res.2009-2010'!AS195</f>
        <v>0</v>
      </c>
      <c r="AT195" s="42">
        <f>+' (1) Cap Res.2009-2010'!AT195</f>
        <v>0</v>
      </c>
      <c r="AU195" s="42">
        <f>+' (1) Cap Res.2009-2010'!AU195</f>
        <v>0</v>
      </c>
      <c r="AV195" s="42"/>
      <c r="AW195" s="42"/>
      <c r="AX195" s="42"/>
      <c r="AY195" s="42"/>
      <c r="AZ195" s="42"/>
      <c r="BA195" s="42"/>
      <c r="BB195" s="42"/>
    </row>
    <row r="196" spans="1:54" ht="13.5" hidden="1">
      <c r="A196" s="39">
        <f>+' (1) Cap Res.2009-2010'!BF196</f>
        <v>37961</v>
      </c>
      <c r="B196" s="42">
        <f>+' (1) Cap Res.2009-2010'!B196</f>
        <v>0</v>
      </c>
      <c r="C196" s="42">
        <f>+' (1) Cap Res.2009-2010'!C196</f>
        <v>0</v>
      </c>
      <c r="D196" s="42">
        <f>+' (1) Cap Res.2009-2010'!D196</f>
        <v>0</v>
      </c>
      <c r="E196" s="42">
        <f>+' (1) Cap Res.2009-2010'!E196</f>
        <v>0</v>
      </c>
      <c r="F196" s="42">
        <f>+' (1) Cap Res.2009-2010'!F196</f>
        <v>0</v>
      </c>
      <c r="G196" s="42">
        <f>+' (1) Cap Res.2009-2010'!G196</f>
        <v>0</v>
      </c>
      <c r="H196" s="42">
        <f>+' (1) Cap Res.2009-2010'!H196</f>
        <v>0</v>
      </c>
      <c r="I196" s="42">
        <f>+' (1) Cap Res.2009-2010'!I196</f>
        <v>0</v>
      </c>
      <c r="J196" s="42">
        <f>+' (1) Cap Res.2009-2010'!J196</f>
        <v>0</v>
      </c>
      <c r="K196" s="42">
        <f>+' (1) Cap Res.2009-2010'!K196</f>
        <v>0</v>
      </c>
      <c r="L196" s="42">
        <f>+' (1) Cap Res.2009-2010'!L196</f>
        <v>0</v>
      </c>
      <c r="M196" s="42">
        <f>+' (1) Cap Res.2009-2010'!M196</f>
        <v>-83760.3</v>
      </c>
      <c r="N196" s="42">
        <f>+' (1) Cap Res.2009-2010'!N196</f>
        <v>0</v>
      </c>
      <c r="O196" s="42">
        <f>+' (1) Cap Res.2009-2010'!O196</f>
        <v>0</v>
      </c>
      <c r="P196" s="42">
        <f>+' (1) Cap Res.2009-2010'!P196</f>
        <v>0</v>
      </c>
      <c r="Q196" s="42">
        <f>+' (1) Cap Res.2009-2010'!Q196</f>
        <v>0</v>
      </c>
      <c r="R196" s="42">
        <f>+' (1) Cap Res.2009-2010'!R196</f>
        <v>0</v>
      </c>
      <c r="S196" s="42">
        <f>+' (1) Cap Res.2009-2010'!S196</f>
        <v>0</v>
      </c>
      <c r="T196" s="42">
        <f>+' (1) Cap Res.2009-2010'!T196</f>
        <v>0</v>
      </c>
      <c r="U196" s="42">
        <f>+' (1) Cap Res.2009-2010'!U196</f>
        <v>0</v>
      </c>
      <c r="V196" s="42">
        <f>+' (1) Cap Res.2009-2010'!V196</f>
        <v>0</v>
      </c>
      <c r="W196" s="42">
        <f>+' (1) Cap Res.2009-2010'!W196</f>
        <v>0</v>
      </c>
      <c r="X196" s="42">
        <f>+' (1) Cap Res.2009-2010'!X196</f>
        <v>0</v>
      </c>
      <c r="Y196" s="42">
        <f>+' (1) Cap Res.2009-2010'!Y196</f>
        <v>0</v>
      </c>
      <c r="Z196" s="42">
        <f>+' (1) Cap Res.2009-2010'!Z196</f>
        <v>0</v>
      </c>
      <c r="AA196" s="42">
        <f>+' (1) Cap Res.2009-2010'!AA196</f>
        <v>0</v>
      </c>
      <c r="AB196" s="42">
        <f>+' (1) Cap Res.2009-2010'!AB196</f>
        <v>0</v>
      </c>
      <c r="AC196" s="42">
        <f>+' (1) Cap Res.2009-2010'!AC196</f>
        <v>0</v>
      </c>
      <c r="AD196" s="42">
        <f>+' (1) Cap Res.2009-2010'!AD196</f>
        <v>0</v>
      </c>
      <c r="AE196" s="42">
        <f>+' (1) Cap Res.2009-2010'!AE196</f>
        <v>0</v>
      </c>
      <c r="AF196" s="42">
        <f>+' (1) Cap Res.2009-2010'!AF196</f>
        <v>0</v>
      </c>
      <c r="AG196" s="42">
        <f>+' (1) Cap Res.2009-2010'!AG196</f>
        <v>0</v>
      </c>
      <c r="AH196" s="42">
        <f>+' (1) Cap Res.2009-2010'!AH196</f>
        <v>0</v>
      </c>
      <c r="AI196" s="42">
        <f>+' (1) Cap Res.2009-2010'!AI196</f>
        <v>0</v>
      </c>
      <c r="AJ196" s="42">
        <f>+' (1) Cap Res.2009-2010'!AJ196</f>
        <v>0</v>
      </c>
      <c r="AK196" s="42">
        <f>+' (1) Cap Res.2009-2010'!AK196</f>
        <v>0</v>
      </c>
      <c r="AL196" s="42">
        <f>+' (1) Cap Res.2009-2010'!AL196</f>
        <v>0</v>
      </c>
      <c r="AM196" s="42">
        <f>+' (1) Cap Res.2009-2010'!AM196</f>
        <v>0</v>
      </c>
      <c r="AN196" s="42">
        <f>+' (1) Cap Res.2009-2010'!AN196</f>
        <v>0</v>
      </c>
      <c r="AO196" s="42">
        <f>+' (1) Cap Res.2009-2010'!AO196</f>
        <v>0</v>
      </c>
      <c r="AP196" s="42">
        <f>+' (1) Cap Res.2009-2010'!AP196</f>
        <v>0</v>
      </c>
      <c r="AQ196" s="42">
        <f>+' (1) Cap Res.2009-2010'!AQ196</f>
        <v>0</v>
      </c>
      <c r="AR196" s="42">
        <f>+' (1) Cap Res.2009-2010'!AR196</f>
        <v>0</v>
      </c>
      <c r="AS196" s="42">
        <f>+' (1) Cap Res.2009-2010'!AS196</f>
        <v>0</v>
      </c>
      <c r="AT196" s="42">
        <f>+' (1) Cap Res.2009-2010'!AT196</f>
        <v>0</v>
      </c>
      <c r="AU196" s="42">
        <f>+' (1) Cap Res.2009-2010'!AU196</f>
        <v>0</v>
      </c>
      <c r="AV196" s="42"/>
      <c r="AW196" s="42"/>
      <c r="AX196" s="42"/>
      <c r="AY196" s="42"/>
      <c r="AZ196" s="42"/>
      <c r="BA196" s="42"/>
      <c r="BB196" s="42"/>
    </row>
    <row r="197" spans="1:54" ht="13.5" hidden="1">
      <c r="A197" s="39">
        <f>+' (1) Cap Res.2009-2010'!BF197</f>
        <v>37961</v>
      </c>
      <c r="B197" s="42">
        <f>+' (1) Cap Res.2009-2010'!B197</f>
        <v>0</v>
      </c>
      <c r="C197" s="42">
        <f>+' (1) Cap Res.2009-2010'!C197</f>
        <v>0</v>
      </c>
      <c r="D197" s="42">
        <f>+' (1) Cap Res.2009-2010'!D197</f>
        <v>0</v>
      </c>
      <c r="E197" s="42">
        <f>+' (1) Cap Res.2009-2010'!E197</f>
        <v>0</v>
      </c>
      <c r="F197" s="42">
        <f>+' (1) Cap Res.2009-2010'!F197</f>
        <v>0</v>
      </c>
      <c r="G197" s="42">
        <f>+' (1) Cap Res.2009-2010'!G197</f>
        <v>0</v>
      </c>
      <c r="H197" s="42">
        <f>+' (1) Cap Res.2009-2010'!H197</f>
        <v>0</v>
      </c>
      <c r="I197" s="42">
        <f>+' (1) Cap Res.2009-2010'!I197</f>
        <v>0</v>
      </c>
      <c r="J197" s="42">
        <f>+' (1) Cap Res.2009-2010'!J197</f>
        <v>0</v>
      </c>
      <c r="K197" s="42">
        <f>+' (1) Cap Res.2009-2010'!K197</f>
        <v>0</v>
      </c>
      <c r="L197" s="42">
        <f>+' (1) Cap Res.2009-2010'!L197</f>
        <v>0</v>
      </c>
      <c r="M197" s="42">
        <f>+' (1) Cap Res.2009-2010'!M197</f>
        <v>0</v>
      </c>
      <c r="N197" s="42">
        <f>+' (1) Cap Res.2009-2010'!N197</f>
        <v>0</v>
      </c>
      <c r="O197" s="42">
        <f>+' (1) Cap Res.2009-2010'!O197</f>
        <v>0</v>
      </c>
      <c r="P197" s="42">
        <f>+' (1) Cap Res.2009-2010'!P197</f>
        <v>0</v>
      </c>
      <c r="Q197" s="42">
        <f>+' (1) Cap Res.2009-2010'!Q197</f>
        <v>0</v>
      </c>
      <c r="R197" s="42">
        <f>+' (1) Cap Res.2009-2010'!R197</f>
        <v>0</v>
      </c>
      <c r="S197" s="42">
        <f>+' (1) Cap Res.2009-2010'!S197</f>
        <v>0</v>
      </c>
      <c r="T197" s="42">
        <f>+' (1) Cap Res.2009-2010'!T197</f>
        <v>-6010.68</v>
      </c>
      <c r="U197" s="42">
        <f>+' (1) Cap Res.2009-2010'!U197</f>
        <v>0</v>
      </c>
      <c r="V197" s="42">
        <f>+' (1) Cap Res.2009-2010'!V197</f>
        <v>0</v>
      </c>
      <c r="W197" s="42">
        <f>+' (1) Cap Res.2009-2010'!W197</f>
        <v>0</v>
      </c>
      <c r="X197" s="42">
        <f>+' (1) Cap Res.2009-2010'!X197</f>
        <v>0</v>
      </c>
      <c r="Y197" s="42">
        <f>+' (1) Cap Res.2009-2010'!Y197</f>
        <v>0</v>
      </c>
      <c r="Z197" s="42">
        <f>+' (1) Cap Res.2009-2010'!Z197</f>
        <v>0</v>
      </c>
      <c r="AA197" s="42">
        <f>+' (1) Cap Res.2009-2010'!AA197</f>
        <v>0</v>
      </c>
      <c r="AB197" s="42">
        <f>+' (1) Cap Res.2009-2010'!AB197</f>
        <v>0</v>
      </c>
      <c r="AC197" s="42">
        <f>+' (1) Cap Res.2009-2010'!AC197</f>
        <v>0</v>
      </c>
      <c r="AD197" s="42">
        <f>+' (1) Cap Res.2009-2010'!AD197</f>
        <v>0</v>
      </c>
      <c r="AE197" s="42">
        <f>+' (1) Cap Res.2009-2010'!AE197</f>
        <v>0</v>
      </c>
      <c r="AF197" s="42">
        <f>+' (1) Cap Res.2009-2010'!AF197</f>
        <v>0</v>
      </c>
      <c r="AG197" s="42">
        <f>+' (1) Cap Res.2009-2010'!AG197</f>
        <v>0</v>
      </c>
      <c r="AH197" s="42">
        <f>+' (1) Cap Res.2009-2010'!AH197</f>
        <v>0</v>
      </c>
      <c r="AI197" s="42">
        <f>+' (1) Cap Res.2009-2010'!AI197</f>
        <v>0</v>
      </c>
      <c r="AJ197" s="42">
        <f>+' (1) Cap Res.2009-2010'!AJ197</f>
        <v>0</v>
      </c>
      <c r="AK197" s="42">
        <f>+' (1) Cap Res.2009-2010'!AK197</f>
        <v>0</v>
      </c>
      <c r="AL197" s="42">
        <f>+' (1) Cap Res.2009-2010'!AL197</f>
        <v>0</v>
      </c>
      <c r="AM197" s="42">
        <f>+' (1) Cap Res.2009-2010'!AM197</f>
        <v>0</v>
      </c>
      <c r="AN197" s="42">
        <f>+' (1) Cap Res.2009-2010'!AN197</f>
        <v>0</v>
      </c>
      <c r="AO197" s="42">
        <f>+' (1) Cap Res.2009-2010'!AO197</f>
        <v>0</v>
      </c>
      <c r="AP197" s="42">
        <f>+' (1) Cap Res.2009-2010'!AP197</f>
        <v>0</v>
      </c>
      <c r="AQ197" s="42">
        <f>+' (1) Cap Res.2009-2010'!AQ197</f>
        <v>0</v>
      </c>
      <c r="AR197" s="42">
        <f>+' (1) Cap Res.2009-2010'!AR197</f>
        <v>0</v>
      </c>
      <c r="AS197" s="42">
        <f>+' (1) Cap Res.2009-2010'!AS197</f>
        <v>0</v>
      </c>
      <c r="AT197" s="42">
        <f>+' (1) Cap Res.2009-2010'!AT197</f>
        <v>0</v>
      </c>
      <c r="AU197" s="42">
        <f>+' (1) Cap Res.2009-2010'!AU197</f>
        <v>0</v>
      </c>
      <c r="AV197" s="42"/>
      <c r="AW197" s="42"/>
      <c r="AX197" s="42"/>
      <c r="AY197" s="42"/>
      <c r="AZ197" s="42"/>
      <c r="BA197" s="42"/>
      <c r="BB197" s="42"/>
    </row>
    <row r="198" spans="1:54" ht="13.5" hidden="1">
      <c r="A198" s="39">
        <f>+' (1) Cap Res.2009-2010'!BF198</f>
        <v>37966</v>
      </c>
      <c r="B198" s="42">
        <f>+' (1) Cap Res.2009-2010'!B198</f>
        <v>0</v>
      </c>
      <c r="C198" s="42">
        <f>+' (1) Cap Res.2009-2010'!C198</f>
        <v>0</v>
      </c>
      <c r="D198" s="42">
        <f>+' (1) Cap Res.2009-2010'!D198</f>
        <v>0</v>
      </c>
      <c r="E198" s="42">
        <f>+' (1) Cap Res.2009-2010'!E198</f>
        <v>0</v>
      </c>
      <c r="F198" s="42">
        <f>+' (1) Cap Res.2009-2010'!F198</f>
        <v>0</v>
      </c>
      <c r="G198" s="42">
        <f>+' (1) Cap Res.2009-2010'!G198</f>
        <v>0</v>
      </c>
      <c r="H198" s="42">
        <f>+' (1) Cap Res.2009-2010'!H198</f>
        <v>0</v>
      </c>
      <c r="I198" s="42">
        <f>+' (1) Cap Res.2009-2010'!I198</f>
        <v>0</v>
      </c>
      <c r="J198" s="42">
        <f>+' (1) Cap Res.2009-2010'!J198</f>
        <v>0</v>
      </c>
      <c r="K198" s="42">
        <f>+' (1) Cap Res.2009-2010'!K198</f>
        <v>0</v>
      </c>
      <c r="L198" s="42">
        <f>+' (1) Cap Res.2009-2010'!L198</f>
        <v>0</v>
      </c>
      <c r="M198" s="42">
        <f>+' (1) Cap Res.2009-2010'!M198</f>
        <v>0</v>
      </c>
      <c r="N198" s="42">
        <f>+' (1) Cap Res.2009-2010'!N198</f>
        <v>0</v>
      </c>
      <c r="O198" s="42">
        <f>+' (1) Cap Res.2009-2010'!O198</f>
        <v>0</v>
      </c>
      <c r="P198" s="42">
        <f>+' (1) Cap Res.2009-2010'!P198</f>
        <v>0</v>
      </c>
      <c r="Q198" s="42">
        <f>+' (1) Cap Res.2009-2010'!Q198</f>
        <v>0</v>
      </c>
      <c r="R198" s="42">
        <f>+' (1) Cap Res.2009-2010'!R198</f>
        <v>0</v>
      </c>
      <c r="S198" s="42">
        <f>+' (1) Cap Res.2009-2010'!S198</f>
        <v>0</v>
      </c>
      <c r="T198" s="42">
        <f>+' (1) Cap Res.2009-2010'!T198</f>
        <v>0</v>
      </c>
      <c r="U198" s="42">
        <f>+' (1) Cap Res.2009-2010'!U198</f>
        <v>0</v>
      </c>
      <c r="V198" s="42">
        <f>+' (1) Cap Res.2009-2010'!V198</f>
        <v>0</v>
      </c>
      <c r="W198" s="42">
        <f>+' (1) Cap Res.2009-2010'!W198</f>
        <v>0</v>
      </c>
      <c r="X198" s="42">
        <f>+' (1) Cap Res.2009-2010'!X198</f>
        <v>0</v>
      </c>
      <c r="Y198" s="42">
        <f>+' (1) Cap Res.2009-2010'!Y198</f>
        <v>0</v>
      </c>
      <c r="Z198" s="42">
        <f>+' (1) Cap Res.2009-2010'!Z198</f>
        <v>0</v>
      </c>
      <c r="AA198" s="42">
        <f>+' (1) Cap Res.2009-2010'!AA198</f>
        <v>0</v>
      </c>
      <c r="AB198" s="42">
        <f>+' (1) Cap Res.2009-2010'!AB198</f>
        <v>0</v>
      </c>
      <c r="AC198" s="42">
        <f>+' (1) Cap Res.2009-2010'!AC198</f>
        <v>0</v>
      </c>
      <c r="AD198" s="42">
        <f>+' (1) Cap Res.2009-2010'!AD198</f>
        <v>0</v>
      </c>
      <c r="AE198" s="42">
        <f>+' (1) Cap Res.2009-2010'!AE198</f>
        <v>0</v>
      </c>
      <c r="AF198" s="42">
        <f>+' (1) Cap Res.2009-2010'!AF198</f>
        <v>0</v>
      </c>
      <c r="AG198" s="42">
        <f>+' (1) Cap Res.2009-2010'!AG198</f>
        <v>0</v>
      </c>
      <c r="AH198" s="42">
        <f>+' (1) Cap Res.2009-2010'!AH198</f>
        <v>0</v>
      </c>
      <c r="AI198" s="42">
        <f>+' (1) Cap Res.2009-2010'!AI198</f>
        <v>0</v>
      </c>
      <c r="AJ198" s="42">
        <f>+' (1) Cap Res.2009-2010'!AJ198</f>
        <v>0</v>
      </c>
      <c r="AK198" s="42">
        <f>+' (1) Cap Res.2009-2010'!AK198</f>
        <v>0</v>
      </c>
      <c r="AL198" s="42">
        <f>+' (1) Cap Res.2009-2010'!AL198</f>
        <v>0</v>
      </c>
      <c r="AM198" s="42">
        <f>+' (1) Cap Res.2009-2010'!AM198</f>
        <v>0</v>
      </c>
      <c r="AN198" s="42">
        <f>+' (1) Cap Res.2009-2010'!AN198</f>
        <v>0</v>
      </c>
      <c r="AO198" s="42">
        <f>+' (1) Cap Res.2009-2010'!AO198</f>
        <v>0</v>
      </c>
      <c r="AP198" s="42">
        <f>+' (1) Cap Res.2009-2010'!AP198</f>
        <v>0</v>
      </c>
      <c r="AQ198" s="42">
        <f>+' (1) Cap Res.2009-2010'!AQ198</f>
        <v>0</v>
      </c>
      <c r="AR198" s="42">
        <f>+' (1) Cap Res.2009-2010'!AR198</f>
        <v>0</v>
      </c>
      <c r="AS198" s="42">
        <f>+' (1) Cap Res.2009-2010'!AS198</f>
        <v>0</v>
      </c>
      <c r="AT198" s="42">
        <f>+' (1) Cap Res.2009-2010'!AT198</f>
        <v>0</v>
      </c>
      <c r="AU198" s="42">
        <f>+' (1) Cap Res.2009-2010'!AU198</f>
        <v>0</v>
      </c>
      <c r="AV198" s="42"/>
      <c r="AW198" s="42"/>
      <c r="AX198" s="42"/>
      <c r="AY198" s="42"/>
      <c r="AZ198" s="42"/>
      <c r="BA198" s="42"/>
      <c r="BB198" s="42"/>
    </row>
    <row r="199" spans="1:54" ht="13.5" hidden="1">
      <c r="A199" s="39">
        <f>+' (1) Cap Res.2009-2010'!BF199</f>
        <v>37966</v>
      </c>
      <c r="B199" s="42">
        <f>+' (1) Cap Res.2009-2010'!B199</f>
        <v>0</v>
      </c>
      <c r="C199" s="42">
        <f>+' (1) Cap Res.2009-2010'!C199</f>
        <v>0</v>
      </c>
      <c r="D199" s="42">
        <f>+' (1) Cap Res.2009-2010'!D199</f>
        <v>0</v>
      </c>
      <c r="E199" s="42">
        <f>+' (1) Cap Res.2009-2010'!E199</f>
        <v>0</v>
      </c>
      <c r="F199" s="42">
        <f>+' (1) Cap Res.2009-2010'!F199</f>
        <v>0</v>
      </c>
      <c r="G199" s="42">
        <f>+' (1) Cap Res.2009-2010'!G199</f>
        <v>0</v>
      </c>
      <c r="H199" s="42">
        <f>+' (1) Cap Res.2009-2010'!H199</f>
        <v>0</v>
      </c>
      <c r="I199" s="42">
        <f>+' (1) Cap Res.2009-2010'!I199</f>
        <v>0</v>
      </c>
      <c r="J199" s="42">
        <f>+' (1) Cap Res.2009-2010'!J199</f>
        <v>0</v>
      </c>
      <c r="K199" s="42">
        <f>+' (1) Cap Res.2009-2010'!K199</f>
        <v>0</v>
      </c>
      <c r="L199" s="42">
        <f>+' (1) Cap Res.2009-2010'!L199</f>
        <v>0</v>
      </c>
      <c r="M199" s="42">
        <f>+' (1) Cap Res.2009-2010'!M199</f>
        <v>0</v>
      </c>
      <c r="N199" s="42">
        <f>+' (1) Cap Res.2009-2010'!N199</f>
        <v>0</v>
      </c>
      <c r="O199" s="42">
        <f>+' (1) Cap Res.2009-2010'!O199</f>
        <v>0</v>
      </c>
      <c r="P199" s="42">
        <f>+' (1) Cap Res.2009-2010'!P199</f>
        <v>0</v>
      </c>
      <c r="Q199" s="42">
        <f>+' (1) Cap Res.2009-2010'!Q199</f>
        <v>0</v>
      </c>
      <c r="R199" s="42">
        <f>+' (1) Cap Res.2009-2010'!R199</f>
        <v>0</v>
      </c>
      <c r="S199" s="42">
        <f>+' (1) Cap Res.2009-2010'!S199</f>
        <v>0</v>
      </c>
      <c r="T199" s="42">
        <f>+' (1) Cap Res.2009-2010'!T199</f>
        <v>0</v>
      </c>
      <c r="U199" s="42">
        <f>+' (1) Cap Res.2009-2010'!U199</f>
        <v>0</v>
      </c>
      <c r="V199" s="42">
        <f>+' (1) Cap Res.2009-2010'!V199</f>
        <v>0</v>
      </c>
      <c r="W199" s="42">
        <f>+' (1) Cap Res.2009-2010'!W199</f>
        <v>0</v>
      </c>
      <c r="X199" s="42">
        <f>+' (1) Cap Res.2009-2010'!X199</f>
        <v>0</v>
      </c>
      <c r="Y199" s="42">
        <f>+' (1) Cap Res.2009-2010'!Y199</f>
        <v>0</v>
      </c>
      <c r="Z199" s="42">
        <f>+' (1) Cap Res.2009-2010'!Z199</f>
        <v>0</v>
      </c>
      <c r="AA199" s="42">
        <f>+' (1) Cap Res.2009-2010'!AA199</f>
        <v>0</v>
      </c>
      <c r="AB199" s="42">
        <f>+' (1) Cap Res.2009-2010'!AB199</f>
        <v>0</v>
      </c>
      <c r="AC199" s="42">
        <f>+' (1) Cap Res.2009-2010'!AC199</f>
        <v>0</v>
      </c>
      <c r="AD199" s="42">
        <f>+' (1) Cap Res.2009-2010'!AD199</f>
        <v>0</v>
      </c>
      <c r="AE199" s="42">
        <f>+' (1) Cap Res.2009-2010'!AE199</f>
        <v>0</v>
      </c>
      <c r="AF199" s="42">
        <f>+' (1) Cap Res.2009-2010'!AF199</f>
        <v>0</v>
      </c>
      <c r="AG199" s="42">
        <f>+' (1) Cap Res.2009-2010'!AG199</f>
        <v>0</v>
      </c>
      <c r="AH199" s="42">
        <f>+' (1) Cap Res.2009-2010'!AH199</f>
        <v>0</v>
      </c>
      <c r="AI199" s="42">
        <f>+' (1) Cap Res.2009-2010'!AI199</f>
        <v>0</v>
      </c>
      <c r="AJ199" s="42">
        <f>+' (1) Cap Res.2009-2010'!AJ199</f>
        <v>0</v>
      </c>
      <c r="AK199" s="42">
        <f>+' (1) Cap Res.2009-2010'!AK199</f>
        <v>0</v>
      </c>
      <c r="AL199" s="42">
        <f>+' (1) Cap Res.2009-2010'!AL199</f>
        <v>0</v>
      </c>
      <c r="AM199" s="42">
        <f>+' (1) Cap Res.2009-2010'!AM199</f>
        <v>0</v>
      </c>
      <c r="AN199" s="42">
        <f>+' (1) Cap Res.2009-2010'!AN199</f>
        <v>0</v>
      </c>
      <c r="AO199" s="42">
        <f>+' (1) Cap Res.2009-2010'!AO199</f>
        <v>0</v>
      </c>
      <c r="AP199" s="42">
        <f>+' (1) Cap Res.2009-2010'!AP199</f>
        <v>0</v>
      </c>
      <c r="AQ199" s="42">
        <f>+' (1) Cap Res.2009-2010'!AQ199</f>
        <v>0</v>
      </c>
      <c r="AR199" s="42">
        <f>+' (1) Cap Res.2009-2010'!AR199</f>
        <v>0</v>
      </c>
      <c r="AS199" s="42">
        <f>+' (1) Cap Res.2009-2010'!AS199</f>
        <v>0</v>
      </c>
      <c r="AT199" s="42">
        <f>+' (1) Cap Res.2009-2010'!AT199</f>
        <v>0</v>
      </c>
      <c r="AU199" s="42">
        <f>+' (1) Cap Res.2009-2010'!AU199</f>
        <v>0</v>
      </c>
      <c r="AV199" s="42"/>
      <c r="AW199" s="42"/>
      <c r="AX199" s="42"/>
      <c r="AY199" s="42"/>
      <c r="AZ199" s="42"/>
      <c r="BA199" s="42"/>
      <c r="BB199" s="42"/>
    </row>
    <row r="200" spans="1:54" ht="13.5" hidden="1">
      <c r="A200" s="39">
        <f>+' (1) Cap Res.2009-2010'!BF200</f>
        <v>37967</v>
      </c>
      <c r="B200" s="42">
        <f>+' (1) Cap Res.2009-2010'!B200</f>
        <v>0</v>
      </c>
      <c r="C200" s="42">
        <f>+' (1) Cap Res.2009-2010'!C200</f>
        <v>0</v>
      </c>
      <c r="D200" s="42">
        <f>+' (1) Cap Res.2009-2010'!D200</f>
        <v>0</v>
      </c>
      <c r="E200" s="42">
        <f>+' (1) Cap Res.2009-2010'!E200</f>
        <v>0</v>
      </c>
      <c r="F200" s="42">
        <f>+' (1) Cap Res.2009-2010'!F200</f>
        <v>0</v>
      </c>
      <c r="G200" s="42">
        <f>+' (1) Cap Res.2009-2010'!G200</f>
        <v>0</v>
      </c>
      <c r="H200" s="42">
        <f>+' (1) Cap Res.2009-2010'!H200</f>
        <v>0</v>
      </c>
      <c r="I200" s="42">
        <f>+' (1) Cap Res.2009-2010'!I200</f>
        <v>0</v>
      </c>
      <c r="J200" s="42">
        <f>+' (1) Cap Res.2009-2010'!J200</f>
        <v>0</v>
      </c>
      <c r="K200" s="42">
        <f>+' (1) Cap Res.2009-2010'!K200</f>
        <v>0</v>
      </c>
      <c r="L200" s="42">
        <f>+' (1) Cap Res.2009-2010'!L200</f>
        <v>0</v>
      </c>
      <c r="M200" s="42">
        <f>+' (1) Cap Res.2009-2010'!M200</f>
        <v>0</v>
      </c>
      <c r="N200" s="42">
        <f>+' (1) Cap Res.2009-2010'!N200</f>
        <v>0</v>
      </c>
      <c r="O200" s="42">
        <f>+' (1) Cap Res.2009-2010'!O200</f>
        <v>0</v>
      </c>
      <c r="P200" s="42">
        <f>+' (1) Cap Res.2009-2010'!P200</f>
        <v>0</v>
      </c>
      <c r="Q200" s="42">
        <f>+' (1) Cap Res.2009-2010'!Q200</f>
        <v>0</v>
      </c>
      <c r="R200" s="42">
        <f>+' (1) Cap Res.2009-2010'!R200</f>
        <v>0</v>
      </c>
      <c r="S200" s="42">
        <f>+' (1) Cap Res.2009-2010'!S200</f>
        <v>0</v>
      </c>
      <c r="T200" s="42">
        <f>+' (1) Cap Res.2009-2010'!T200</f>
        <v>0</v>
      </c>
      <c r="U200" s="42">
        <f>+' (1) Cap Res.2009-2010'!U200</f>
        <v>-15383.25</v>
      </c>
      <c r="V200" s="42">
        <f>+' (1) Cap Res.2009-2010'!V200</f>
        <v>0</v>
      </c>
      <c r="W200" s="42">
        <f>+' (1) Cap Res.2009-2010'!W200</f>
        <v>0</v>
      </c>
      <c r="X200" s="42">
        <f>+' (1) Cap Res.2009-2010'!X200</f>
        <v>0</v>
      </c>
      <c r="Y200" s="42">
        <f>+' (1) Cap Res.2009-2010'!Y200</f>
        <v>0</v>
      </c>
      <c r="Z200" s="42">
        <f>+' (1) Cap Res.2009-2010'!Z200</f>
        <v>0</v>
      </c>
      <c r="AA200" s="42">
        <f>+' (1) Cap Res.2009-2010'!AA200</f>
        <v>0</v>
      </c>
      <c r="AB200" s="42">
        <f>+' (1) Cap Res.2009-2010'!AB200</f>
        <v>0</v>
      </c>
      <c r="AC200" s="42">
        <f>+' (1) Cap Res.2009-2010'!AC200</f>
        <v>0</v>
      </c>
      <c r="AD200" s="42">
        <f>+' (1) Cap Res.2009-2010'!AD200</f>
        <v>0</v>
      </c>
      <c r="AE200" s="42">
        <f>+' (1) Cap Res.2009-2010'!AE200</f>
        <v>0</v>
      </c>
      <c r="AF200" s="42">
        <f>+' (1) Cap Res.2009-2010'!AF200</f>
        <v>0</v>
      </c>
      <c r="AG200" s="42">
        <f>+' (1) Cap Res.2009-2010'!AG200</f>
        <v>0</v>
      </c>
      <c r="AH200" s="42">
        <f>+' (1) Cap Res.2009-2010'!AH200</f>
        <v>0</v>
      </c>
      <c r="AI200" s="42">
        <f>+' (1) Cap Res.2009-2010'!AI200</f>
        <v>0</v>
      </c>
      <c r="AJ200" s="42">
        <f>+' (1) Cap Res.2009-2010'!AJ200</f>
        <v>0</v>
      </c>
      <c r="AK200" s="42">
        <f>+' (1) Cap Res.2009-2010'!AK200</f>
        <v>0</v>
      </c>
      <c r="AL200" s="42">
        <f>+' (1) Cap Res.2009-2010'!AL200</f>
        <v>0</v>
      </c>
      <c r="AM200" s="42">
        <f>+' (1) Cap Res.2009-2010'!AM200</f>
        <v>0</v>
      </c>
      <c r="AN200" s="42">
        <f>+' (1) Cap Res.2009-2010'!AN200</f>
        <v>0</v>
      </c>
      <c r="AO200" s="42">
        <f>+' (1) Cap Res.2009-2010'!AO200</f>
        <v>0</v>
      </c>
      <c r="AP200" s="42">
        <f>+' (1) Cap Res.2009-2010'!AP200</f>
        <v>0</v>
      </c>
      <c r="AQ200" s="42">
        <f>+' (1) Cap Res.2009-2010'!AQ200</f>
        <v>0</v>
      </c>
      <c r="AR200" s="42">
        <f>+' (1) Cap Res.2009-2010'!AR200</f>
        <v>0</v>
      </c>
      <c r="AS200" s="42">
        <f>+' (1) Cap Res.2009-2010'!AS200</f>
        <v>0</v>
      </c>
      <c r="AT200" s="42">
        <f>+' (1) Cap Res.2009-2010'!AT200</f>
        <v>0</v>
      </c>
      <c r="AU200" s="42">
        <f>+' (1) Cap Res.2009-2010'!AU200</f>
        <v>0</v>
      </c>
      <c r="AV200" s="42"/>
      <c r="AW200" s="42"/>
      <c r="AX200" s="42"/>
      <c r="AY200" s="42"/>
      <c r="AZ200" s="42"/>
      <c r="BA200" s="42"/>
      <c r="BB200" s="42"/>
    </row>
    <row r="201" spans="1:54" ht="13.5" hidden="1">
      <c r="A201" s="39">
        <f>+' (1) Cap Res.2009-2010'!BF201</f>
        <v>37985</v>
      </c>
      <c r="B201" s="42">
        <f>+' (1) Cap Res.2009-2010'!B201</f>
        <v>0</v>
      </c>
      <c r="C201" s="42">
        <f>+' (1) Cap Res.2009-2010'!C201</f>
        <v>0</v>
      </c>
      <c r="D201" s="42">
        <f>+' (1) Cap Res.2009-2010'!D201</f>
        <v>0</v>
      </c>
      <c r="E201" s="42">
        <f>+' (1) Cap Res.2009-2010'!E201</f>
        <v>0</v>
      </c>
      <c r="F201" s="42">
        <f>+' (1) Cap Res.2009-2010'!F201</f>
        <v>0</v>
      </c>
      <c r="G201" s="42">
        <f>+' (1) Cap Res.2009-2010'!G201</f>
        <v>0</v>
      </c>
      <c r="H201" s="42">
        <f>+' (1) Cap Res.2009-2010'!H201</f>
        <v>0</v>
      </c>
      <c r="I201" s="42">
        <f>+' (1) Cap Res.2009-2010'!I201</f>
        <v>0</v>
      </c>
      <c r="J201" s="42">
        <f>+' (1) Cap Res.2009-2010'!J201</f>
        <v>0</v>
      </c>
      <c r="K201" s="42">
        <f>+' (1) Cap Res.2009-2010'!K201</f>
        <v>0</v>
      </c>
      <c r="L201" s="42">
        <f>+' (1) Cap Res.2009-2010'!L201</f>
        <v>0</v>
      </c>
      <c r="M201" s="42">
        <f>+' (1) Cap Res.2009-2010'!M201</f>
        <v>0</v>
      </c>
      <c r="N201" s="42">
        <f>+' (1) Cap Res.2009-2010'!N201</f>
        <v>0</v>
      </c>
      <c r="O201" s="42">
        <f>+' (1) Cap Res.2009-2010'!O201</f>
        <v>0</v>
      </c>
      <c r="P201" s="42">
        <f>+' (1) Cap Res.2009-2010'!P201</f>
        <v>0</v>
      </c>
      <c r="Q201" s="42">
        <f>+' (1) Cap Res.2009-2010'!Q201</f>
        <v>0</v>
      </c>
      <c r="R201" s="42">
        <f>+' (1) Cap Res.2009-2010'!R201</f>
        <v>0</v>
      </c>
      <c r="S201" s="42">
        <f>+' (1) Cap Res.2009-2010'!S201</f>
        <v>0</v>
      </c>
      <c r="T201" s="42">
        <f>+' (1) Cap Res.2009-2010'!T201</f>
        <v>0</v>
      </c>
      <c r="U201" s="42">
        <f>+' (1) Cap Res.2009-2010'!U201</f>
        <v>0</v>
      </c>
      <c r="V201" s="42">
        <f>+' (1) Cap Res.2009-2010'!V201</f>
        <v>0</v>
      </c>
      <c r="W201" s="42">
        <f>+' (1) Cap Res.2009-2010'!W201</f>
        <v>0</v>
      </c>
      <c r="X201" s="42">
        <f>+' (1) Cap Res.2009-2010'!X201</f>
        <v>0</v>
      </c>
      <c r="Y201" s="42">
        <f>+' (1) Cap Res.2009-2010'!Y201</f>
        <v>0</v>
      </c>
      <c r="Z201" s="42">
        <f>+' (1) Cap Res.2009-2010'!Z201</f>
        <v>0</v>
      </c>
      <c r="AA201" s="42">
        <f>+' (1) Cap Res.2009-2010'!AA201</f>
        <v>0</v>
      </c>
      <c r="AB201" s="42">
        <f>+' (1) Cap Res.2009-2010'!AB201</f>
        <v>0</v>
      </c>
      <c r="AC201" s="42">
        <f>+' (1) Cap Res.2009-2010'!AC201</f>
        <v>0</v>
      </c>
      <c r="AD201" s="42">
        <f>+' (1) Cap Res.2009-2010'!AD201</f>
        <v>0</v>
      </c>
      <c r="AE201" s="42">
        <f>+' (1) Cap Res.2009-2010'!AE201</f>
        <v>0</v>
      </c>
      <c r="AF201" s="42">
        <f>+' (1) Cap Res.2009-2010'!AF201</f>
        <v>0</v>
      </c>
      <c r="AG201" s="42">
        <f>+' (1) Cap Res.2009-2010'!AG201</f>
        <v>0</v>
      </c>
      <c r="AH201" s="42">
        <f>+' (1) Cap Res.2009-2010'!AH201</f>
        <v>0</v>
      </c>
      <c r="AI201" s="42">
        <f>+' (1) Cap Res.2009-2010'!AI201</f>
        <v>0</v>
      </c>
      <c r="AJ201" s="42">
        <f>+' (1) Cap Res.2009-2010'!AJ201</f>
        <v>0</v>
      </c>
      <c r="AK201" s="42">
        <f>+' (1) Cap Res.2009-2010'!AK201</f>
        <v>0</v>
      </c>
      <c r="AL201" s="42">
        <f>+' (1) Cap Res.2009-2010'!AL201</f>
        <v>0</v>
      </c>
      <c r="AM201" s="42">
        <f>+' (1) Cap Res.2009-2010'!AM201</f>
        <v>0</v>
      </c>
      <c r="AN201" s="42">
        <f>+' (1) Cap Res.2009-2010'!AN201</f>
        <v>0</v>
      </c>
      <c r="AO201" s="42">
        <f>+' (1) Cap Res.2009-2010'!AO201</f>
        <v>0</v>
      </c>
      <c r="AP201" s="42">
        <f>+' (1) Cap Res.2009-2010'!AP201</f>
        <v>0</v>
      </c>
      <c r="AQ201" s="42">
        <f>+' (1) Cap Res.2009-2010'!AQ201</f>
        <v>0</v>
      </c>
      <c r="AR201" s="42">
        <f>+' (1) Cap Res.2009-2010'!AR201</f>
        <v>0</v>
      </c>
      <c r="AS201" s="42">
        <f>+' (1) Cap Res.2009-2010'!AS201</f>
        <v>0</v>
      </c>
      <c r="AT201" s="42">
        <f>+' (1) Cap Res.2009-2010'!AT201</f>
        <v>0</v>
      </c>
      <c r="AU201" s="42">
        <f>+' (1) Cap Res.2009-2010'!AU201</f>
        <v>0</v>
      </c>
      <c r="AV201" s="42"/>
      <c r="AW201" s="42"/>
      <c r="AX201" s="42"/>
      <c r="AY201" s="42"/>
      <c r="AZ201" s="42"/>
      <c r="BA201" s="42"/>
      <c r="BB201" s="42"/>
    </row>
    <row r="202" spans="1:54" ht="13.5" hidden="1">
      <c r="A202" s="39">
        <f>+' (1) Cap Res.2009-2010'!BF202</f>
        <v>37995</v>
      </c>
      <c r="B202" s="42">
        <f>+' (1) Cap Res.2009-2010'!B202</f>
        <v>0</v>
      </c>
      <c r="C202" s="42">
        <f>+' (1) Cap Res.2009-2010'!C202</f>
        <v>0</v>
      </c>
      <c r="D202" s="42">
        <f>+' (1) Cap Res.2009-2010'!D202</f>
        <v>0</v>
      </c>
      <c r="E202" s="42">
        <f>+' (1) Cap Res.2009-2010'!E202</f>
        <v>0</v>
      </c>
      <c r="F202" s="42">
        <f>+' (1) Cap Res.2009-2010'!F202</f>
        <v>0</v>
      </c>
      <c r="G202" s="42">
        <f>+' (1) Cap Res.2009-2010'!G202</f>
        <v>0</v>
      </c>
      <c r="H202" s="42">
        <f>+' (1) Cap Res.2009-2010'!H202</f>
        <v>0</v>
      </c>
      <c r="I202" s="42">
        <f>+' (1) Cap Res.2009-2010'!I202</f>
        <v>0</v>
      </c>
      <c r="J202" s="42">
        <f>+' (1) Cap Res.2009-2010'!J202</f>
        <v>0</v>
      </c>
      <c r="K202" s="42">
        <f>+' (1) Cap Res.2009-2010'!K202</f>
        <v>0</v>
      </c>
      <c r="L202" s="42">
        <f>+' (1) Cap Res.2009-2010'!L202</f>
        <v>0</v>
      </c>
      <c r="M202" s="42">
        <f>+' (1) Cap Res.2009-2010'!M202</f>
        <v>0</v>
      </c>
      <c r="N202" s="42">
        <f>+' (1) Cap Res.2009-2010'!N202</f>
        <v>0</v>
      </c>
      <c r="O202" s="42">
        <f>+' (1) Cap Res.2009-2010'!O202</f>
        <v>0</v>
      </c>
      <c r="P202" s="42">
        <f>+' (1) Cap Res.2009-2010'!P202</f>
        <v>0</v>
      </c>
      <c r="Q202" s="42">
        <f>+' (1) Cap Res.2009-2010'!Q202</f>
        <v>0</v>
      </c>
      <c r="R202" s="42">
        <f>+' (1) Cap Res.2009-2010'!R202</f>
        <v>0</v>
      </c>
      <c r="S202" s="42">
        <f>+' (1) Cap Res.2009-2010'!S202</f>
        <v>0</v>
      </c>
      <c r="T202" s="42">
        <f>+' (1) Cap Res.2009-2010'!T202</f>
        <v>0</v>
      </c>
      <c r="U202" s="42">
        <f>+' (1) Cap Res.2009-2010'!U202</f>
        <v>0</v>
      </c>
      <c r="V202" s="42">
        <f>+' (1) Cap Res.2009-2010'!V202</f>
        <v>0</v>
      </c>
      <c r="W202" s="42">
        <f>+' (1) Cap Res.2009-2010'!W202</f>
        <v>-2615.0500000000002</v>
      </c>
      <c r="X202" s="42">
        <f>+' (1) Cap Res.2009-2010'!X202</f>
        <v>0</v>
      </c>
      <c r="Y202" s="42">
        <f>+' (1) Cap Res.2009-2010'!Y202</f>
        <v>0</v>
      </c>
      <c r="Z202" s="42">
        <f>+' (1) Cap Res.2009-2010'!Z202</f>
        <v>0</v>
      </c>
      <c r="AA202" s="42">
        <f>+' (1) Cap Res.2009-2010'!AA202</f>
        <v>0</v>
      </c>
      <c r="AB202" s="42">
        <f>+' (1) Cap Res.2009-2010'!AB202</f>
        <v>0</v>
      </c>
      <c r="AC202" s="42">
        <f>+' (1) Cap Res.2009-2010'!AC202</f>
        <v>0</v>
      </c>
      <c r="AD202" s="42">
        <f>+' (1) Cap Res.2009-2010'!AD202</f>
        <v>0</v>
      </c>
      <c r="AE202" s="42">
        <f>+' (1) Cap Res.2009-2010'!AE202</f>
        <v>0</v>
      </c>
      <c r="AF202" s="42">
        <f>+' (1) Cap Res.2009-2010'!AF202</f>
        <v>0</v>
      </c>
      <c r="AG202" s="42">
        <f>+' (1) Cap Res.2009-2010'!AG202</f>
        <v>0</v>
      </c>
      <c r="AH202" s="42">
        <f>+' (1) Cap Res.2009-2010'!AH202</f>
        <v>0</v>
      </c>
      <c r="AI202" s="42">
        <f>+' (1) Cap Res.2009-2010'!AI202</f>
        <v>0</v>
      </c>
      <c r="AJ202" s="42">
        <f>+' (1) Cap Res.2009-2010'!AJ202</f>
        <v>0</v>
      </c>
      <c r="AK202" s="42">
        <f>+' (1) Cap Res.2009-2010'!AK202</f>
        <v>0</v>
      </c>
      <c r="AL202" s="42">
        <f>+' (1) Cap Res.2009-2010'!AL202</f>
        <v>0</v>
      </c>
      <c r="AM202" s="42">
        <f>+' (1) Cap Res.2009-2010'!AM202</f>
        <v>0</v>
      </c>
      <c r="AN202" s="42">
        <f>+' (1) Cap Res.2009-2010'!AN202</f>
        <v>0</v>
      </c>
      <c r="AO202" s="42">
        <f>+' (1) Cap Res.2009-2010'!AO202</f>
        <v>0</v>
      </c>
      <c r="AP202" s="42">
        <f>+' (1) Cap Res.2009-2010'!AP202</f>
        <v>0</v>
      </c>
      <c r="AQ202" s="42">
        <f>+' (1) Cap Res.2009-2010'!AQ202</f>
        <v>0</v>
      </c>
      <c r="AR202" s="42">
        <f>+' (1) Cap Res.2009-2010'!AR202</f>
        <v>0</v>
      </c>
      <c r="AS202" s="42">
        <f>+' (1) Cap Res.2009-2010'!AS202</f>
        <v>0</v>
      </c>
      <c r="AT202" s="42">
        <f>+' (1) Cap Res.2009-2010'!AT202</f>
        <v>0</v>
      </c>
      <c r="AU202" s="42">
        <f>+' (1) Cap Res.2009-2010'!AU202</f>
        <v>0</v>
      </c>
      <c r="AV202" s="42"/>
      <c r="AW202" s="42"/>
      <c r="AX202" s="42"/>
      <c r="AY202" s="42"/>
      <c r="AZ202" s="42"/>
      <c r="BA202" s="42"/>
      <c r="BB202" s="42"/>
    </row>
    <row r="203" spans="1:54" ht="13.5" hidden="1">
      <c r="A203" s="39">
        <f>+' (1) Cap Res.2009-2010'!BF203</f>
        <v>38000</v>
      </c>
      <c r="B203" s="42">
        <f>+' (1) Cap Res.2009-2010'!B203</f>
        <v>0</v>
      </c>
      <c r="C203" s="42">
        <f>+' (1) Cap Res.2009-2010'!C203</f>
        <v>0</v>
      </c>
      <c r="D203" s="42">
        <f>+' (1) Cap Res.2009-2010'!D203</f>
        <v>0</v>
      </c>
      <c r="E203" s="42">
        <f>+' (1) Cap Res.2009-2010'!E203</f>
        <v>0</v>
      </c>
      <c r="F203" s="42">
        <f>+' (1) Cap Res.2009-2010'!F203</f>
        <v>0</v>
      </c>
      <c r="G203" s="42">
        <f>+' (1) Cap Res.2009-2010'!G203</f>
        <v>0</v>
      </c>
      <c r="H203" s="42">
        <f>+' (1) Cap Res.2009-2010'!H203</f>
        <v>0</v>
      </c>
      <c r="I203" s="42">
        <f>+' (1) Cap Res.2009-2010'!I203</f>
        <v>0</v>
      </c>
      <c r="J203" s="42">
        <f>+' (1) Cap Res.2009-2010'!J203</f>
        <v>0</v>
      </c>
      <c r="K203" s="42">
        <f>+' (1) Cap Res.2009-2010'!K203</f>
        <v>0</v>
      </c>
      <c r="L203" s="42">
        <f>+' (1) Cap Res.2009-2010'!L203</f>
        <v>0</v>
      </c>
      <c r="M203" s="42">
        <f>+' (1) Cap Res.2009-2010'!M203</f>
        <v>0</v>
      </c>
      <c r="N203" s="42">
        <f>+' (1) Cap Res.2009-2010'!N203</f>
        <v>0</v>
      </c>
      <c r="O203" s="42">
        <f>+' (1) Cap Res.2009-2010'!O203</f>
        <v>0</v>
      </c>
      <c r="P203" s="42">
        <f>+' (1) Cap Res.2009-2010'!P203</f>
        <v>0</v>
      </c>
      <c r="Q203" s="42">
        <f>+' (1) Cap Res.2009-2010'!Q203</f>
        <v>0</v>
      </c>
      <c r="R203" s="42">
        <f>+' (1) Cap Res.2009-2010'!R203</f>
        <v>0</v>
      </c>
      <c r="S203" s="42">
        <f>+' (1) Cap Res.2009-2010'!S203</f>
        <v>0</v>
      </c>
      <c r="T203" s="42">
        <f>+' (1) Cap Res.2009-2010'!T203</f>
        <v>-5988</v>
      </c>
      <c r="U203" s="42">
        <f>+' (1) Cap Res.2009-2010'!U203</f>
        <v>0</v>
      </c>
      <c r="V203" s="42">
        <f>+' (1) Cap Res.2009-2010'!V203</f>
        <v>0</v>
      </c>
      <c r="W203" s="42">
        <f>+' (1) Cap Res.2009-2010'!W203</f>
        <v>0</v>
      </c>
      <c r="X203" s="42">
        <f>+' (1) Cap Res.2009-2010'!X203</f>
        <v>0</v>
      </c>
      <c r="Y203" s="42">
        <f>+' (1) Cap Res.2009-2010'!Y203</f>
        <v>0</v>
      </c>
      <c r="Z203" s="42">
        <f>+' (1) Cap Res.2009-2010'!Z203</f>
        <v>0</v>
      </c>
      <c r="AA203" s="42">
        <f>+' (1) Cap Res.2009-2010'!AA203</f>
        <v>0</v>
      </c>
      <c r="AB203" s="42">
        <f>+' (1) Cap Res.2009-2010'!AB203</f>
        <v>0</v>
      </c>
      <c r="AC203" s="42">
        <f>+' (1) Cap Res.2009-2010'!AC203</f>
        <v>0</v>
      </c>
      <c r="AD203" s="42">
        <f>+' (1) Cap Res.2009-2010'!AD203</f>
        <v>0</v>
      </c>
      <c r="AE203" s="42">
        <f>+' (1) Cap Res.2009-2010'!AE203</f>
        <v>0</v>
      </c>
      <c r="AF203" s="42">
        <f>+' (1) Cap Res.2009-2010'!AF203</f>
        <v>0</v>
      </c>
      <c r="AG203" s="42">
        <f>+' (1) Cap Res.2009-2010'!AG203</f>
        <v>0</v>
      </c>
      <c r="AH203" s="42">
        <f>+' (1) Cap Res.2009-2010'!AH203</f>
        <v>0</v>
      </c>
      <c r="AI203" s="42">
        <f>+' (1) Cap Res.2009-2010'!AI203</f>
        <v>0</v>
      </c>
      <c r="AJ203" s="42">
        <f>+' (1) Cap Res.2009-2010'!AJ203</f>
        <v>0</v>
      </c>
      <c r="AK203" s="42">
        <f>+' (1) Cap Res.2009-2010'!AK203</f>
        <v>0</v>
      </c>
      <c r="AL203" s="42">
        <f>+' (1) Cap Res.2009-2010'!AL203</f>
        <v>0</v>
      </c>
      <c r="AM203" s="42">
        <f>+' (1) Cap Res.2009-2010'!AM203</f>
        <v>0</v>
      </c>
      <c r="AN203" s="42">
        <f>+' (1) Cap Res.2009-2010'!AN203</f>
        <v>0</v>
      </c>
      <c r="AO203" s="42">
        <f>+' (1) Cap Res.2009-2010'!AO203</f>
        <v>0</v>
      </c>
      <c r="AP203" s="42">
        <f>+' (1) Cap Res.2009-2010'!AP203</f>
        <v>0</v>
      </c>
      <c r="AQ203" s="42">
        <f>+' (1) Cap Res.2009-2010'!AQ203</f>
        <v>0</v>
      </c>
      <c r="AR203" s="42">
        <f>+' (1) Cap Res.2009-2010'!AR203</f>
        <v>0</v>
      </c>
      <c r="AS203" s="42">
        <f>+' (1) Cap Res.2009-2010'!AS203</f>
        <v>0</v>
      </c>
      <c r="AT203" s="42">
        <f>+' (1) Cap Res.2009-2010'!AT203</f>
        <v>0</v>
      </c>
      <c r="AU203" s="42">
        <f>+' (1) Cap Res.2009-2010'!AU203</f>
        <v>0</v>
      </c>
      <c r="AV203" s="42"/>
      <c r="AW203" s="42"/>
      <c r="AX203" s="42"/>
      <c r="AY203" s="42"/>
      <c r="AZ203" s="42"/>
      <c r="BA203" s="42"/>
      <c r="BB203" s="42"/>
    </row>
    <row r="204" spans="1:54" ht="13.5" hidden="1">
      <c r="A204" s="39">
        <f>+' (1) Cap Res.2009-2010'!BF204</f>
        <v>38001</v>
      </c>
      <c r="B204" s="42">
        <f>+' (1) Cap Res.2009-2010'!B204</f>
        <v>0</v>
      </c>
      <c r="C204" s="42">
        <f>+' (1) Cap Res.2009-2010'!C204</f>
        <v>0</v>
      </c>
      <c r="D204" s="42">
        <f>+' (1) Cap Res.2009-2010'!D204</f>
        <v>0</v>
      </c>
      <c r="E204" s="42">
        <f>+' (1) Cap Res.2009-2010'!E204</f>
        <v>0</v>
      </c>
      <c r="F204" s="42">
        <f>+' (1) Cap Res.2009-2010'!F204</f>
        <v>0</v>
      </c>
      <c r="G204" s="42">
        <f>+' (1) Cap Res.2009-2010'!G204</f>
        <v>0</v>
      </c>
      <c r="H204" s="42">
        <f>+' (1) Cap Res.2009-2010'!H204</f>
        <v>0</v>
      </c>
      <c r="I204" s="42">
        <f>+' (1) Cap Res.2009-2010'!I204</f>
        <v>0</v>
      </c>
      <c r="J204" s="42">
        <f>+' (1) Cap Res.2009-2010'!J204</f>
        <v>0</v>
      </c>
      <c r="K204" s="42">
        <f>+' (1) Cap Res.2009-2010'!K204</f>
        <v>0</v>
      </c>
      <c r="L204" s="42">
        <f>+' (1) Cap Res.2009-2010'!L204</f>
        <v>0</v>
      </c>
      <c r="M204" s="42">
        <f>+' (1) Cap Res.2009-2010'!M204</f>
        <v>0</v>
      </c>
      <c r="N204" s="42">
        <f>+' (1) Cap Res.2009-2010'!N204</f>
        <v>0</v>
      </c>
      <c r="O204" s="42">
        <f>+' (1) Cap Res.2009-2010'!O204</f>
        <v>0</v>
      </c>
      <c r="P204" s="42">
        <f>+' (1) Cap Res.2009-2010'!P204</f>
        <v>0</v>
      </c>
      <c r="Q204" s="42">
        <f>+' (1) Cap Res.2009-2010'!Q204</f>
        <v>0</v>
      </c>
      <c r="R204" s="42">
        <f>+' (1) Cap Res.2009-2010'!R204</f>
        <v>0</v>
      </c>
      <c r="S204" s="42">
        <f>+' (1) Cap Res.2009-2010'!S204</f>
        <v>0</v>
      </c>
      <c r="T204" s="42">
        <f>+' (1) Cap Res.2009-2010'!T204</f>
        <v>0</v>
      </c>
      <c r="U204" s="42">
        <f>+' (1) Cap Res.2009-2010'!U204</f>
        <v>0</v>
      </c>
      <c r="V204" s="42">
        <f>+' (1) Cap Res.2009-2010'!V204</f>
        <v>0</v>
      </c>
      <c r="W204" s="42">
        <f>+' (1) Cap Res.2009-2010'!W204</f>
        <v>0</v>
      </c>
      <c r="X204" s="42">
        <f>+' (1) Cap Res.2009-2010'!X204</f>
        <v>0</v>
      </c>
      <c r="Y204" s="42">
        <f>+' (1) Cap Res.2009-2010'!Y204</f>
        <v>0</v>
      </c>
      <c r="Z204" s="42">
        <f>+' (1) Cap Res.2009-2010'!Z204</f>
        <v>0</v>
      </c>
      <c r="AA204" s="42">
        <f>+' (1) Cap Res.2009-2010'!AA204</f>
        <v>0</v>
      </c>
      <c r="AB204" s="42">
        <f>+' (1) Cap Res.2009-2010'!AB204</f>
        <v>0</v>
      </c>
      <c r="AC204" s="42">
        <f>+' (1) Cap Res.2009-2010'!AC204</f>
        <v>0</v>
      </c>
      <c r="AD204" s="42">
        <f>+' (1) Cap Res.2009-2010'!AD204</f>
        <v>0</v>
      </c>
      <c r="AE204" s="42">
        <f>+' (1) Cap Res.2009-2010'!AE204</f>
        <v>0</v>
      </c>
      <c r="AF204" s="42">
        <f>+' (1) Cap Res.2009-2010'!AF204</f>
        <v>0</v>
      </c>
      <c r="AG204" s="42">
        <f>+' (1) Cap Res.2009-2010'!AG204</f>
        <v>0</v>
      </c>
      <c r="AH204" s="42">
        <f>+' (1) Cap Res.2009-2010'!AH204</f>
        <v>0</v>
      </c>
      <c r="AI204" s="42">
        <f>+' (1) Cap Res.2009-2010'!AI204</f>
        <v>0</v>
      </c>
      <c r="AJ204" s="42">
        <f>+' (1) Cap Res.2009-2010'!AJ204</f>
        <v>0</v>
      </c>
      <c r="AK204" s="42">
        <f>+' (1) Cap Res.2009-2010'!AK204</f>
        <v>0</v>
      </c>
      <c r="AL204" s="42">
        <f>+' (1) Cap Res.2009-2010'!AL204</f>
        <v>0</v>
      </c>
      <c r="AM204" s="42">
        <f>+' (1) Cap Res.2009-2010'!AM204</f>
        <v>0</v>
      </c>
      <c r="AN204" s="42">
        <f>+' (1) Cap Res.2009-2010'!AN204</f>
        <v>0</v>
      </c>
      <c r="AO204" s="42">
        <f>+' (1) Cap Res.2009-2010'!AO204</f>
        <v>0</v>
      </c>
      <c r="AP204" s="42">
        <f>+' (1) Cap Res.2009-2010'!AP204</f>
        <v>0</v>
      </c>
      <c r="AQ204" s="42">
        <f>+' (1) Cap Res.2009-2010'!AQ204</f>
        <v>0</v>
      </c>
      <c r="AR204" s="42">
        <f>+' (1) Cap Res.2009-2010'!AR204</f>
        <v>0</v>
      </c>
      <c r="AS204" s="42">
        <f>+' (1) Cap Res.2009-2010'!AS204</f>
        <v>0</v>
      </c>
      <c r="AT204" s="42">
        <f>+' (1) Cap Res.2009-2010'!AT204</f>
        <v>0</v>
      </c>
      <c r="AU204" s="42">
        <f>+' (1) Cap Res.2009-2010'!AU204</f>
        <v>0</v>
      </c>
      <c r="AV204" s="42"/>
      <c r="AW204" s="42"/>
      <c r="AX204" s="42"/>
      <c r="AY204" s="42"/>
      <c r="AZ204" s="42"/>
      <c r="BA204" s="42"/>
      <c r="BB204" s="42"/>
    </row>
    <row r="205" spans="1:54" ht="13.5" hidden="1">
      <c r="A205" s="39">
        <f>+' (1) Cap Res.2009-2010'!BF205</f>
        <v>38013</v>
      </c>
      <c r="B205" s="42">
        <f>+' (1) Cap Res.2009-2010'!B205</f>
        <v>0</v>
      </c>
      <c r="C205" s="42">
        <f>+' (1) Cap Res.2009-2010'!C205</f>
        <v>0</v>
      </c>
      <c r="D205" s="42">
        <f>+' (1) Cap Res.2009-2010'!D205</f>
        <v>0</v>
      </c>
      <c r="E205" s="42">
        <f>+' (1) Cap Res.2009-2010'!E205</f>
        <v>0</v>
      </c>
      <c r="F205" s="42">
        <f>+' (1) Cap Res.2009-2010'!F205</f>
        <v>0</v>
      </c>
      <c r="G205" s="42">
        <f>+' (1) Cap Res.2009-2010'!G205</f>
        <v>0</v>
      </c>
      <c r="H205" s="42">
        <f>+' (1) Cap Res.2009-2010'!H205</f>
        <v>0</v>
      </c>
      <c r="I205" s="42">
        <f>+' (1) Cap Res.2009-2010'!I205</f>
        <v>0</v>
      </c>
      <c r="J205" s="42">
        <f>+' (1) Cap Res.2009-2010'!J205</f>
        <v>0</v>
      </c>
      <c r="K205" s="42">
        <f>+' (1) Cap Res.2009-2010'!K205</f>
        <v>0</v>
      </c>
      <c r="L205" s="42">
        <f>+' (1) Cap Res.2009-2010'!L205</f>
        <v>0</v>
      </c>
      <c r="M205" s="42">
        <f>+' (1) Cap Res.2009-2010'!M205</f>
        <v>0</v>
      </c>
      <c r="N205" s="42">
        <f>+' (1) Cap Res.2009-2010'!N205</f>
        <v>0</v>
      </c>
      <c r="O205" s="42">
        <f>+' (1) Cap Res.2009-2010'!O205</f>
        <v>0</v>
      </c>
      <c r="P205" s="42">
        <f>+' (1) Cap Res.2009-2010'!P205</f>
        <v>0</v>
      </c>
      <c r="Q205" s="42">
        <f>+' (1) Cap Res.2009-2010'!Q205</f>
        <v>0</v>
      </c>
      <c r="R205" s="42">
        <f>+' (1) Cap Res.2009-2010'!R205</f>
        <v>0</v>
      </c>
      <c r="S205" s="42">
        <f>+' (1) Cap Res.2009-2010'!S205</f>
        <v>0</v>
      </c>
      <c r="T205" s="42">
        <f>+' (1) Cap Res.2009-2010'!T205</f>
        <v>0</v>
      </c>
      <c r="U205" s="42">
        <f>+' (1) Cap Res.2009-2010'!U205</f>
        <v>-10900.1</v>
      </c>
      <c r="V205" s="42">
        <f>+' (1) Cap Res.2009-2010'!V205</f>
        <v>0</v>
      </c>
      <c r="W205" s="42">
        <f>+' (1) Cap Res.2009-2010'!W205</f>
        <v>0</v>
      </c>
      <c r="X205" s="42">
        <f>+' (1) Cap Res.2009-2010'!X205</f>
        <v>0</v>
      </c>
      <c r="Y205" s="42">
        <f>+' (1) Cap Res.2009-2010'!Y205</f>
        <v>0</v>
      </c>
      <c r="Z205" s="42">
        <f>+' (1) Cap Res.2009-2010'!Z205</f>
        <v>0</v>
      </c>
      <c r="AA205" s="42">
        <f>+' (1) Cap Res.2009-2010'!AA205</f>
        <v>0</v>
      </c>
      <c r="AB205" s="42">
        <f>+' (1) Cap Res.2009-2010'!AB205</f>
        <v>0</v>
      </c>
      <c r="AC205" s="42">
        <f>+' (1) Cap Res.2009-2010'!AC205</f>
        <v>0</v>
      </c>
      <c r="AD205" s="42">
        <f>+' (1) Cap Res.2009-2010'!AD205</f>
        <v>0</v>
      </c>
      <c r="AE205" s="42">
        <f>+' (1) Cap Res.2009-2010'!AE205</f>
        <v>0</v>
      </c>
      <c r="AF205" s="42">
        <f>+' (1) Cap Res.2009-2010'!AF205</f>
        <v>0</v>
      </c>
      <c r="AG205" s="42">
        <f>+' (1) Cap Res.2009-2010'!AG205</f>
        <v>0</v>
      </c>
      <c r="AH205" s="42">
        <f>+' (1) Cap Res.2009-2010'!AH205</f>
        <v>0</v>
      </c>
      <c r="AI205" s="42">
        <f>+' (1) Cap Res.2009-2010'!AI205</f>
        <v>0</v>
      </c>
      <c r="AJ205" s="42">
        <f>+' (1) Cap Res.2009-2010'!AJ205</f>
        <v>0</v>
      </c>
      <c r="AK205" s="42">
        <f>+' (1) Cap Res.2009-2010'!AK205</f>
        <v>0</v>
      </c>
      <c r="AL205" s="42">
        <f>+' (1) Cap Res.2009-2010'!AL205</f>
        <v>0</v>
      </c>
      <c r="AM205" s="42">
        <f>+' (1) Cap Res.2009-2010'!AM205</f>
        <v>0</v>
      </c>
      <c r="AN205" s="42">
        <f>+' (1) Cap Res.2009-2010'!AN205</f>
        <v>0</v>
      </c>
      <c r="AO205" s="42">
        <f>+' (1) Cap Res.2009-2010'!AO205</f>
        <v>0</v>
      </c>
      <c r="AP205" s="42">
        <f>+' (1) Cap Res.2009-2010'!AP205</f>
        <v>0</v>
      </c>
      <c r="AQ205" s="42">
        <f>+' (1) Cap Res.2009-2010'!AQ205</f>
        <v>0</v>
      </c>
      <c r="AR205" s="42">
        <f>+' (1) Cap Res.2009-2010'!AR205</f>
        <v>0</v>
      </c>
      <c r="AS205" s="42">
        <f>+' (1) Cap Res.2009-2010'!AS205</f>
        <v>0</v>
      </c>
      <c r="AT205" s="42">
        <f>+' (1) Cap Res.2009-2010'!AT205</f>
        <v>0</v>
      </c>
      <c r="AU205" s="42">
        <f>+' (1) Cap Res.2009-2010'!AU205</f>
        <v>0</v>
      </c>
      <c r="AV205" s="42"/>
      <c r="AW205" s="42"/>
      <c r="AX205" s="42"/>
      <c r="AY205" s="42"/>
      <c r="AZ205" s="42"/>
      <c r="BA205" s="42"/>
      <c r="BB205" s="42"/>
    </row>
    <row r="206" spans="1:54" ht="13.5" hidden="1">
      <c r="A206" s="39">
        <f>+' (1) Cap Res.2009-2010'!BF206</f>
        <v>38014</v>
      </c>
      <c r="B206" s="42">
        <f>+' (1) Cap Res.2009-2010'!B206</f>
        <v>0</v>
      </c>
      <c r="C206" s="42">
        <f>+' (1) Cap Res.2009-2010'!C206</f>
        <v>0</v>
      </c>
      <c r="D206" s="42">
        <f>+' (1) Cap Res.2009-2010'!D206</f>
        <v>0</v>
      </c>
      <c r="E206" s="42">
        <f>+' (1) Cap Res.2009-2010'!E206</f>
        <v>0</v>
      </c>
      <c r="F206" s="42">
        <f>+' (1) Cap Res.2009-2010'!F206</f>
        <v>0</v>
      </c>
      <c r="G206" s="42">
        <f>+' (1) Cap Res.2009-2010'!G206</f>
        <v>0</v>
      </c>
      <c r="H206" s="42">
        <f>+' (1) Cap Res.2009-2010'!H206</f>
        <v>0</v>
      </c>
      <c r="I206" s="42">
        <f>+' (1) Cap Res.2009-2010'!I206</f>
        <v>0</v>
      </c>
      <c r="J206" s="42">
        <f>+' (1) Cap Res.2009-2010'!J206</f>
        <v>0</v>
      </c>
      <c r="K206" s="42">
        <f>+' (1) Cap Res.2009-2010'!K206</f>
        <v>0</v>
      </c>
      <c r="L206" s="42">
        <f>+' (1) Cap Res.2009-2010'!L206</f>
        <v>0</v>
      </c>
      <c r="M206" s="42">
        <f>+' (1) Cap Res.2009-2010'!M206</f>
        <v>0</v>
      </c>
      <c r="N206" s="42">
        <f>+' (1) Cap Res.2009-2010'!N206</f>
        <v>0</v>
      </c>
      <c r="O206" s="42">
        <f>+' (1) Cap Res.2009-2010'!O206</f>
        <v>0</v>
      </c>
      <c r="P206" s="42">
        <f>+' (1) Cap Res.2009-2010'!P206</f>
        <v>0</v>
      </c>
      <c r="Q206" s="42">
        <f>+' (1) Cap Res.2009-2010'!Q206</f>
        <v>0</v>
      </c>
      <c r="R206" s="42">
        <f>+' (1) Cap Res.2009-2010'!R206</f>
        <v>0</v>
      </c>
      <c r="S206" s="42">
        <f>+' (1) Cap Res.2009-2010'!S206</f>
        <v>0</v>
      </c>
      <c r="T206" s="42">
        <f>+' (1) Cap Res.2009-2010'!T206</f>
        <v>-1629.4</v>
      </c>
      <c r="U206" s="42">
        <f>+' (1) Cap Res.2009-2010'!U206</f>
        <v>0</v>
      </c>
      <c r="V206" s="42">
        <f>+' (1) Cap Res.2009-2010'!V206</f>
        <v>0</v>
      </c>
      <c r="W206" s="42">
        <f>+' (1) Cap Res.2009-2010'!W206</f>
        <v>0</v>
      </c>
      <c r="X206" s="42">
        <f>+' (1) Cap Res.2009-2010'!X206</f>
        <v>0</v>
      </c>
      <c r="Y206" s="42">
        <f>+' (1) Cap Res.2009-2010'!Y206</f>
        <v>0</v>
      </c>
      <c r="Z206" s="42">
        <f>+' (1) Cap Res.2009-2010'!Z206</f>
        <v>0</v>
      </c>
      <c r="AA206" s="42">
        <f>+' (1) Cap Res.2009-2010'!AA206</f>
        <v>0</v>
      </c>
      <c r="AB206" s="42">
        <f>+' (1) Cap Res.2009-2010'!AB206</f>
        <v>0</v>
      </c>
      <c r="AC206" s="42">
        <f>+' (1) Cap Res.2009-2010'!AC206</f>
        <v>0</v>
      </c>
      <c r="AD206" s="42">
        <f>+' (1) Cap Res.2009-2010'!AD206</f>
        <v>0</v>
      </c>
      <c r="AE206" s="42">
        <f>+' (1) Cap Res.2009-2010'!AE206</f>
        <v>0</v>
      </c>
      <c r="AF206" s="42">
        <f>+' (1) Cap Res.2009-2010'!AF206</f>
        <v>0</v>
      </c>
      <c r="AG206" s="42">
        <f>+' (1) Cap Res.2009-2010'!AG206</f>
        <v>0</v>
      </c>
      <c r="AH206" s="42">
        <f>+' (1) Cap Res.2009-2010'!AH206</f>
        <v>0</v>
      </c>
      <c r="AI206" s="42">
        <f>+' (1) Cap Res.2009-2010'!AI206</f>
        <v>0</v>
      </c>
      <c r="AJ206" s="42">
        <f>+' (1) Cap Res.2009-2010'!AJ206</f>
        <v>0</v>
      </c>
      <c r="AK206" s="42">
        <f>+' (1) Cap Res.2009-2010'!AK206</f>
        <v>0</v>
      </c>
      <c r="AL206" s="42">
        <f>+' (1) Cap Res.2009-2010'!AL206</f>
        <v>0</v>
      </c>
      <c r="AM206" s="42">
        <f>+' (1) Cap Res.2009-2010'!AM206</f>
        <v>0</v>
      </c>
      <c r="AN206" s="42">
        <f>+' (1) Cap Res.2009-2010'!AN206</f>
        <v>0</v>
      </c>
      <c r="AO206" s="42">
        <f>+' (1) Cap Res.2009-2010'!AO206</f>
        <v>0</v>
      </c>
      <c r="AP206" s="42">
        <f>+' (1) Cap Res.2009-2010'!AP206</f>
        <v>0</v>
      </c>
      <c r="AQ206" s="42">
        <f>+' (1) Cap Res.2009-2010'!AQ206</f>
        <v>0</v>
      </c>
      <c r="AR206" s="42">
        <f>+' (1) Cap Res.2009-2010'!AR206</f>
        <v>0</v>
      </c>
      <c r="AS206" s="42">
        <f>+' (1) Cap Res.2009-2010'!AS206</f>
        <v>0</v>
      </c>
      <c r="AT206" s="42">
        <f>+' (1) Cap Res.2009-2010'!AT206</f>
        <v>0</v>
      </c>
      <c r="AU206" s="42">
        <f>+' (1) Cap Res.2009-2010'!AU206</f>
        <v>0</v>
      </c>
      <c r="AV206" s="42"/>
      <c r="AW206" s="42"/>
      <c r="AX206" s="42"/>
      <c r="AY206" s="42"/>
      <c r="AZ206" s="42"/>
      <c r="BA206" s="42"/>
      <c r="BB206" s="42"/>
    </row>
    <row r="207" spans="1:54" ht="13.5" hidden="1">
      <c r="A207" s="39">
        <f>+' (1) Cap Res.2009-2010'!BF207</f>
        <v>38016</v>
      </c>
      <c r="B207" s="42">
        <f>+' (1) Cap Res.2009-2010'!B207</f>
        <v>0</v>
      </c>
      <c r="C207" s="42">
        <f>+' (1) Cap Res.2009-2010'!C207</f>
        <v>0</v>
      </c>
      <c r="D207" s="42">
        <f>+' (1) Cap Res.2009-2010'!D207</f>
        <v>0</v>
      </c>
      <c r="E207" s="42">
        <f>+' (1) Cap Res.2009-2010'!E207</f>
        <v>0</v>
      </c>
      <c r="F207" s="42">
        <f>+' (1) Cap Res.2009-2010'!F207</f>
        <v>0</v>
      </c>
      <c r="G207" s="42">
        <f>+' (1) Cap Res.2009-2010'!G207</f>
        <v>0</v>
      </c>
      <c r="H207" s="42">
        <f>+' (1) Cap Res.2009-2010'!H207</f>
        <v>0</v>
      </c>
      <c r="I207" s="42">
        <f>+' (1) Cap Res.2009-2010'!I207</f>
        <v>0</v>
      </c>
      <c r="J207" s="42">
        <f>+' (1) Cap Res.2009-2010'!J207</f>
        <v>0</v>
      </c>
      <c r="K207" s="42">
        <f>+' (1) Cap Res.2009-2010'!K207</f>
        <v>0</v>
      </c>
      <c r="L207" s="42">
        <f>+' (1) Cap Res.2009-2010'!L207</f>
        <v>0</v>
      </c>
      <c r="M207" s="42">
        <f>+' (1) Cap Res.2009-2010'!M207</f>
        <v>0</v>
      </c>
      <c r="N207" s="42">
        <f>+' (1) Cap Res.2009-2010'!N207</f>
        <v>0</v>
      </c>
      <c r="O207" s="42">
        <f>+' (1) Cap Res.2009-2010'!O207</f>
        <v>0</v>
      </c>
      <c r="P207" s="42">
        <f>+' (1) Cap Res.2009-2010'!P207</f>
        <v>0</v>
      </c>
      <c r="Q207" s="42">
        <f>+' (1) Cap Res.2009-2010'!Q207</f>
        <v>0</v>
      </c>
      <c r="R207" s="42">
        <f>+' (1) Cap Res.2009-2010'!R207</f>
        <v>0</v>
      </c>
      <c r="S207" s="42">
        <f>+' (1) Cap Res.2009-2010'!S207</f>
        <v>0</v>
      </c>
      <c r="T207" s="42">
        <f>+' (1) Cap Res.2009-2010'!T207</f>
        <v>0</v>
      </c>
      <c r="U207" s="42">
        <f>+' (1) Cap Res.2009-2010'!U207</f>
        <v>0</v>
      </c>
      <c r="V207" s="42">
        <f>+' (1) Cap Res.2009-2010'!V207</f>
        <v>0</v>
      </c>
      <c r="W207" s="42">
        <f>+' (1) Cap Res.2009-2010'!W207</f>
        <v>0</v>
      </c>
      <c r="X207" s="42">
        <f>+' (1) Cap Res.2009-2010'!X207</f>
        <v>0</v>
      </c>
      <c r="Y207" s="42">
        <f>+' (1) Cap Res.2009-2010'!Y207</f>
        <v>0</v>
      </c>
      <c r="Z207" s="42">
        <f>+' (1) Cap Res.2009-2010'!Z207</f>
        <v>0</v>
      </c>
      <c r="AA207" s="42">
        <f>+' (1) Cap Res.2009-2010'!AA207</f>
        <v>0</v>
      </c>
      <c r="AB207" s="42">
        <f>+' (1) Cap Res.2009-2010'!AB207</f>
        <v>0</v>
      </c>
      <c r="AC207" s="42">
        <f>+' (1) Cap Res.2009-2010'!AC207</f>
        <v>0</v>
      </c>
      <c r="AD207" s="42">
        <f>+' (1) Cap Res.2009-2010'!AD207</f>
        <v>0</v>
      </c>
      <c r="AE207" s="42">
        <f>+' (1) Cap Res.2009-2010'!AE207</f>
        <v>0</v>
      </c>
      <c r="AF207" s="42">
        <f>+' (1) Cap Res.2009-2010'!AF207</f>
        <v>0</v>
      </c>
      <c r="AG207" s="42">
        <f>+' (1) Cap Res.2009-2010'!AG207</f>
        <v>0</v>
      </c>
      <c r="AH207" s="42">
        <f>+' (1) Cap Res.2009-2010'!AH207</f>
        <v>0</v>
      </c>
      <c r="AI207" s="42">
        <f>+' (1) Cap Res.2009-2010'!AI207</f>
        <v>0</v>
      </c>
      <c r="AJ207" s="42">
        <f>+' (1) Cap Res.2009-2010'!AJ207</f>
        <v>0</v>
      </c>
      <c r="AK207" s="42">
        <f>+' (1) Cap Res.2009-2010'!AK207</f>
        <v>0</v>
      </c>
      <c r="AL207" s="42">
        <f>+' (1) Cap Res.2009-2010'!AL207</f>
        <v>0</v>
      </c>
      <c r="AM207" s="42">
        <f>+' (1) Cap Res.2009-2010'!AM207</f>
        <v>0</v>
      </c>
      <c r="AN207" s="42">
        <f>+' (1) Cap Res.2009-2010'!AN207</f>
        <v>0</v>
      </c>
      <c r="AO207" s="42">
        <f>+' (1) Cap Res.2009-2010'!AO207</f>
        <v>0</v>
      </c>
      <c r="AP207" s="42">
        <f>+' (1) Cap Res.2009-2010'!AP207</f>
        <v>0</v>
      </c>
      <c r="AQ207" s="42">
        <f>+' (1) Cap Res.2009-2010'!AQ207</f>
        <v>0</v>
      </c>
      <c r="AR207" s="42">
        <f>+' (1) Cap Res.2009-2010'!AR207</f>
        <v>0</v>
      </c>
      <c r="AS207" s="42">
        <f>+' (1) Cap Res.2009-2010'!AS207</f>
        <v>0</v>
      </c>
      <c r="AT207" s="42">
        <f>+' (1) Cap Res.2009-2010'!AT207</f>
        <v>0</v>
      </c>
      <c r="AU207" s="42">
        <f>+' (1) Cap Res.2009-2010'!AU207</f>
        <v>0</v>
      </c>
      <c r="AV207" s="42"/>
      <c r="AW207" s="42"/>
      <c r="AX207" s="42"/>
      <c r="AY207" s="42"/>
      <c r="AZ207" s="42"/>
      <c r="BA207" s="42"/>
      <c r="BB207" s="42"/>
    </row>
    <row r="208" spans="1:54" ht="13.5" hidden="1">
      <c r="A208" s="39">
        <f>+' (1) Cap Res.2009-2010'!BF208</f>
        <v>38035</v>
      </c>
      <c r="B208" s="42">
        <f>+' (1) Cap Res.2009-2010'!B208</f>
        <v>0</v>
      </c>
      <c r="C208" s="42">
        <f>+' (1) Cap Res.2009-2010'!C208</f>
        <v>0</v>
      </c>
      <c r="D208" s="42">
        <f>+' (1) Cap Res.2009-2010'!D208</f>
        <v>0</v>
      </c>
      <c r="E208" s="42">
        <f>+' (1) Cap Res.2009-2010'!E208</f>
        <v>0</v>
      </c>
      <c r="F208" s="42">
        <f>+' (1) Cap Res.2009-2010'!F208</f>
        <v>0</v>
      </c>
      <c r="G208" s="42">
        <f>+' (1) Cap Res.2009-2010'!G208</f>
        <v>0</v>
      </c>
      <c r="H208" s="42">
        <f>+' (1) Cap Res.2009-2010'!H208</f>
        <v>0</v>
      </c>
      <c r="I208" s="42">
        <f>+' (1) Cap Res.2009-2010'!I208</f>
        <v>0</v>
      </c>
      <c r="J208" s="42">
        <f>+' (1) Cap Res.2009-2010'!J208</f>
        <v>0</v>
      </c>
      <c r="K208" s="42">
        <f>+' (1) Cap Res.2009-2010'!K208</f>
        <v>0</v>
      </c>
      <c r="L208" s="42">
        <f>+' (1) Cap Res.2009-2010'!L208</f>
        <v>0</v>
      </c>
      <c r="M208" s="42">
        <f>+' (1) Cap Res.2009-2010'!M208</f>
        <v>0</v>
      </c>
      <c r="N208" s="42">
        <f>+' (1) Cap Res.2009-2010'!N208</f>
        <v>0</v>
      </c>
      <c r="O208" s="42">
        <f>+' (1) Cap Res.2009-2010'!O208</f>
        <v>0</v>
      </c>
      <c r="P208" s="42">
        <f>+' (1) Cap Res.2009-2010'!P208</f>
        <v>0</v>
      </c>
      <c r="Q208" s="42">
        <f>+' (1) Cap Res.2009-2010'!Q208</f>
        <v>0</v>
      </c>
      <c r="R208" s="42">
        <f>+' (1) Cap Res.2009-2010'!R208</f>
        <v>0</v>
      </c>
      <c r="S208" s="42">
        <f>+' (1) Cap Res.2009-2010'!S208</f>
        <v>0</v>
      </c>
      <c r="T208" s="42">
        <f>+' (1) Cap Res.2009-2010'!T208</f>
        <v>0</v>
      </c>
      <c r="U208" s="42">
        <f>+' (1) Cap Res.2009-2010'!U208</f>
        <v>-16650</v>
      </c>
      <c r="V208" s="42">
        <f>+' (1) Cap Res.2009-2010'!V208</f>
        <v>0</v>
      </c>
      <c r="W208" s="42">
        <f>+' (1) Cap Res.2009-2010'!W208</f>
        <v>0</v>
      </c>
      <c r="X208" s="42">
        <f>+' (1) Cap Res.2009-2010'!X208</f>
        <v>0</v>
      </c>
      <c r="Y208" s="42">
        <f>+' (1) Cap Res.2009-2010'!Y208</f>
        <v>0</v>
      </c>
      <c r="Z208" s="42">
        <f>+' (1) Cap Res.2009-2010'!Z208</f>
        <v>0</v>
      </c>
      <c r="AA208" s="42">
        <f>+' (1) Cap Res.2009-2010'!AA208</f>
        <v>0</v>
      </c>
      <c r="AB208" s="42">
        <f>+' (1) Cap Res.2009-2010'!AB208</f>
        <v>0</v>
      </c>
      <c r="AC208" s="42">
        <f>+' (1) Cap Res.2009-2010'!AC208</f>
        <v>0</v>
      </c>
      <c r="AD208" s="42">
        <f>+' (1) Cap Res.2009-2010'!AD208</f>
        <v>0</v>
      </c>
      <c r="AE208" s="42">
        <f>+' (1) Cap Res.2009-2010'!AE208</f>
        <v>0</v>
      </c>
      <c r="AF208" s="42">
        <f>+' (1) Cap Res.2009-2010'!AF208</f>
        <v>0</v>
      </c>
      <c r="AG208" s="42">
        <f>+' (1) Cap Res.2009-2010'!AG208</f>
        <v>0</v>
      </c>
      <c r="AH208" s="42">
        <f>+' (1) Cap Res.2009-2010'!AH208</f>
        <v>0</v>
      </c>
      <c r="AI208" s="42">
        <f>+' (1) Cap Res.2009-2010'!AI208</f>
        <v>0</v>
      </c>
      <c r="AJ208" s="42">
        <f>+' (1) Cap Res.2009-2010'!AJ208</f>
        <v>0</v>
      </c>
      <c r="AK208" s="42">
        <f>+' (1) Cap Res.2009-2010'!AK208</f>
        <v>0</v>
      </c>
      <c r="AL208" s="42">
        <f>+' (1) Cap Res.2009-2010'!AL208</f>
        <v>0</v>
      </c>
      <c r="AM208" s="42">
        <f>+' (1) Cap Res.2009-2010'!AM208</f>
        <v>0</v>
      </c>
      <c r="AN208" s="42">
        <f>+' (1) Cap Res.2009-2010'!AN208</f>
        <v>0</v>
      </c>
      <c r="AO208" s="42">
        <f>+' (1) Cap Res.2009-2010'!AO208</f>
        <v>0</v>
      </c>
      <c r="AP208" s="42">
        <f>+' (1) Cap Res.2009-2010'!AP208</f>
        <v>0</v>
      </c>
      <c r="AQ208" s="42">
        <f>+' (1) Cap Res.2009-2010'!AQ208</f>
        <v>0</v>
      </c>
      <c r="AR208" s="42">
        <f>+' (1) Cap Res.2009-2010'!AR208</f>
        <v>0</v>
      </c>
      <c r="AS208" s="42">
        <f>+' (1) Cap Res.2009-2010'!AS208</f>
        <v>0</v>
      </c>
      <c r="AT208" s="42">
        <f>+' (1) Cap Res.2009-2010'!AT208</f>
        <v>0</v>
      </c>
      <c r="AU208" s="42">
        <f>+' (1) Cap Res.2009-2010'!AU208</f>
        <v>0</v>
      </c>
      <c r="AV208" s="42"/>
      <c r="AW208" s="42"/>
      <c r="AX208" s="42"/>
      <c r="AY208" s="42"/>
      <c r="AZ208" s="42"/>
      <c r="BA208" s="42"/>
      <c r="BB208" s="42"/>
    </row>
    <row r="209" spans="1:54" ht="13.5" hidden="1">
      <c r="A209" s="39">
        <f>+' (1) Cap Res.2009-2010'!BF209</f>
        <v>38035</v>
      </c>
      <c r="B209" s="42">
        <f>+' (1) Cap Res.2009-2010'!B209</f>
        <v>0</v>
      </c>
      <c r="C209" s="42">
        <f>+' (1) Cap Res.2009-2010'!C209</f>
        <v>0</v>
      </c>
      <c r="D209" s="42">
        <f>+' (1) Cap Res.2009-2010'!D209</f>
        <v>0</v>
      </c>
      <c r="E209" s="42">
        <f>+' (1) Cap Res.2009-2010'!E209</f>
        <v>0</v>
      </c>
      <c r="F209" s="42">
        <f>+' (1) Cap Res.2009-2010'!F209</f>
        <v>0</v>
      </c>
      <c r="G209" s="42">
        <f>+' (1) Cap Res.2009-2010'!G209</f>
        <v>0</v>
      </c>
      <c r="H209" s="42">
        <f>+' (1) Cap Res.2009-2010'!H209</f>
        <v>0</v>
      </c>
      <c r="I209" s="42">
        <f>+' (1) Cap Res.2009-2010'!I209</f>
        <v>0</v>
      </c>
      <c r="J209" s="42">
        <f>+' (1) Cap Res.2009-2010'!J209</f>
        <v>0</v>
      </c>
      <c r="K209" s="42">
        <f>+' (1) Cap Res.2009-2010'!K209</f>
        <v>0</v>
      </c>
      <c r="L209" s="42">
        <f>+' (1) Cap Res.2009-2010'!L209</f>
        <v>0</v>
      </c>
      <c r="M209" s="42">
        <f>+' (1) Cap Res.2009-2010'!M209</f>
        <v>0</v>
      </c>
      <c r="N209" s="42">
        <f>+' (1) Cap Res.2009-2010'!N209</f>
        <v>-23073</v>
      </c>
      <c r="O209" s="42">
        <f>+' (1) Cap Res.2009-2010'!O209</f>
        <v>0</v>
      </c>
      <c r="P209" s="42">
        <f>+' (1) Cap Res.2009-2010'!P209</f>
        <v>0</v>
      </c>
      <c r="Q209" s="42">
        <f>+' (1) Cap Res.2009-2010'!Q209</f>
        <v>0</v>
      </c>
      <c r="R209" s="42">
        <f>+' (1) Cap Res.2009-2010'!R209</f>
        <v>0</v>
      </c>
      <c r="S209" s="42">
        <f>+' (1) Cap Res.2009-2010'!S209</f>
        <v>0</v>
      </c>
      <c r="T209" s="42">
        <f>+' (1) Cap Res.2009-2010'!T209</f>
        <v>0</v>
      </c>
      <c r="U209" s="42">
        <f>+' (1) Cap Res.2009-2010'!U209</f>
        <v>0</v>
      </c>
      <c r="V209" s="42">
        <f>+' (1) Cap Res.2009-2010'!V209</f>
        <v>0</v>
      </c>
      <c r="W209" s="42">
        <f>+' (1) Cap Res.2009-2010'!W209</f>
        <v>0</v>
      </c>
      <c r="X209" s="42">
        <f>+' (1) Cap Res.2009-2010'!X209</f>
        <v>0</v>
      </c>
      <c r="Y209" s="42">
        <f>+' (1) Cap Res.2009-2010'!Y209</f>
        <v>0</v>
      </c>
      <c r="Z209" s="42">
        <f>+' (1) Cap Res.2009-2010'!Z209</f>
        <v>0</v>
      </c>
      <c r="AA209" s="42">
        <f>+' (1) Cap Res.2009-2010'!AA209</f>
        <v>0</v>
      </c>
      <c r="AB209" s="42">
        <f>+' (1) Cap Res.2009-2010'!AB209</f>
        <v>0</v>
      </c>
      <c r="AC209" s="42">
        <f>+' (1) Cap Res.2009-2010'!AC209</f>
        <v>0</v>
      </c>
      <c r="AD209" s="42">
        <f>+' (1) Cap Res.2009-2010'!AD209</f>
        <v>0</v>
      </c>
      <c r="AE209" s="42">
        <f>+' (1) Cap Res.2009-2010'!AE209</f>
        <v>0</v>
      </c>
      <c r="AF209" s="42">
        <f>+' (1) Cap Res.2009-2010'!AF209</f>
        <v>0</v>
      </c>
      <c r="AG209" s="42">
        <f>+' (1) Cap Res.2009-2010'!AG209</f>
        <v>0</v>
      </c>
      <c r="AH209" s="42">
        <f>+' (1) Cap Res.2009-2010'!AH209</f>
        <v>0</v>
      </c>
      <c r="AI209" s="42">
        <f>+' (1) Cap Res.2009-2010'!AI209</f>
        <v>0</v>
      </c>
      <c r="AJ209" s="42">
        <f>+' (1) Cap Res.2009-2010'!AJ209</f>
        <v>0</v>
      </c>
      <c r="AK209" s="42">
        <f>+' (1) Cap Res.2009-2010'!AK209</f>
        <v>0</v>
      </c>
      <c r="AL209" s="42">
        <f>+' (1) Cap Res.2009-2010'!AL209</f>
        <v>0</v>
      </c>
      <c r="AM209" s="42">
        <f>+' (1) Cap Res.2009-2010'!AM209</f>
        <v>0</v>
      </c>
      <c r="AN209" s="42">
        <f>+' (1) Cap Res.2009-2010'!AN209</f>
        <v>0</v>
      </c>
      <c r="AO209" s="42">
        <f>+' (1) Cap Res.2009-2010'!AO209</f>
        <v>0</v>
      </c>
      <c r="AP209" s="42">
        <f>+' (1) Cap Res.2009-2010'!AP209</f>
        <v>0</v>
      </c>
      <c r="AQ209" s="42">
        <f>+' (1) Cap Res.2009-2010'!AQ209</f>
        <v>0</v>
      </c>
      <c r="AR209" s="42">
        <f>+' (1) Cap Res.2009-2010'!AR209</f>
        <v>0</v>
      </c>
      <c r="AS209" s="42">
        <f>+' (1) Cap Res.2009-2010'!AS209</f>
        <v>0</v>
      </c>
      <c r="AT209" s="42">
        <f>+' (1) Cap Res.2009-2010'!AT209</f>
        <v>0</v>
      </c>
      <c r="AU209" s="42">
        <f>+' (1) Cap Res.2009-2010'!AU209</f>
        <v>0</v>
      </c>
      <c r="AV209" s="42"/>
      <c r="AW209" s="42"/>
      <c r="AX209" s="42"/>
      <c r="AY209" s="42"/>
      <c r="AZ209" s="42"/>
      <c r="BA209" s="42"/>
      <c r="BB209" s="42"/>
    </row>
    <row r="210" spans="1:54" ht="13.5" hidden="1">
      <c r="A210" s="39">
        <f>+' (1) Cap Res.2009-2010'!BF210</f>
        <v>38035</v>
      </c>
      <c r="B210" s="42">
        <f>+' (1) Cap Res.2009-2010'!B210</f>
        <v>0</v>
      </c>
      <c r="C210" s="42">
        <f>+' (1) Cap Res.2009-2010'!C210</f>
        <v>0</v>
      </c>
      <c r="D210" s="42">
        <f>+' (1) Cap Res.2009-2010'!D210</f>
        <v>0</v>
      </c>
      <c r="E210" s="42">
        <f>+' (1) Cap Res.2009-2010'!E210</f>
        <v>0</v>
      </c>
      <c r="F210" s="42">
        <f>+' (1) Cap Res.2009-2010'!F210</f>
        <v>0</v>
      </c>
      <c r="G210" s="42">
        <f>+' (1) Cap Res.2009-2010'!G210</f>
        <v>0</v>
      </c>
      <c r="H210" s="42">
        <f>+' (1) Cap Res.2009-2010'!H210</f>
        <v>0</v>
      </c>
      <c r="I210" s="42">
        <f>+' (1) Cap Res.2009-2010'!I210</f>
        <v>0</v>
      </c>
      <c r="J210" s="42">
        <f>+' (1) Cap Res.2009-2010'!J210</f>
        <v>0</v>
      </c>
      <c r="K210" s="42">
        <f>+' (1) Cap Res.2009-2010'!K210</f>
        <v>0</v>
      </c>
      <c r="L210" s="42">
        <f>+' (1) Cap Res.2009-2010'!L210</f>
        <v>0</v>
      </c>
      <c r="M210" s="42">
        <f>+' (1) Cap Res.2009-2010'!M210</f>
        <v>0</v>
      </c>
      <c r="N210" s="42">
        <f>+' (1) Cap Res.2009-2010'!N210</f>
        <v>0</v>
      </c>
      <c r="O210" s="42">
        <f>+' (1) Cap Res.2009-2010'!O210</f>
        <v>0</v>
      </c>
      <c r="P210" s="42">
        <f>+' (1) Cap Res.2009-2010'!P210</f>
        <v>0</v>
      </c>
      <c r="Q210" s="42">
        <f>+' (1) Cap Res.2009-2010'!Q210</f>
        <v>0</v>
      </c>
      <c r="R210" s="42">
        <f>+' (1) Cap Res.2009-2010'!R210</f>
        <v>0</v>
      </c>
      <c r="S210" s="42">
        <f>+' (1) Cap Res.2009-2010'!S210</f>
        <v>0</v>
      </c>
      <c r="T210" s="42">
        <f>+' (1) Cap Res.2009-2010'!T210</f>
        <v>0</v>
      </c>
      <c r="U210" s="42">
        <f>+' (1) Cap Res.2009-2010'!U210</f>
        <v>-12758.28</v>
      </c>
      <c r="V210" s="42">
        <f>+' (1) Cap Res.2009-2010'!V210</f>
        <v>0</v>
      </c>
      <c r="W210" s="42">
        <f>+' (1) Cap Res.2009-2010'!W210</f>
        <v>0</v>
      </c>
      <c r="X210" s="42">
        <f>+' (1) Cap Res.2009-2010'!X210</f>
        <v>0</v>
      </c>
      <c r="Y210" s="42">
        <f>+' (1) Cap Res.2009-2010'!Y210</f>
        <v>0</v>
      </c>
      <c r="Z210" s="42">
        <f>+' (1) Cap Res.2009-2010'!Z210</f>
        <v>0</v>
      </c>
      <c r="AA210" s="42">
        <f>+' (1) Cap Res.2009-2010'!AA210</f>
        <v>0</v>
      </c>
      <c r="AB210" s="42">
        <f>+' (1) Cap Res.2009-2010'!AB210</f>
        <v>0</v>
      </c>
      <c r="AC210" s="42">
        <f>+' (1) Cap Res.2009-2010'!AC210</f>
        <v>0</v>
      </c>
      <c r="AD210" s="42">
        <f>+' (1) Cap Res.2009-2010'!AD210</f>
        <v>0</v>
      </c>
      <c r="AE210" s="42">
        <f>+' (1) Cap Res.2009-2010'!AE210</f>
        <v>0</v>
      </c>
      <c r="AF210" s="42">
        <f>+' (1) Cap Res.2009-2010'!AF210</f>
        <v>0</v>
      </c>
      <c r="AG210" s="42">
        <f>+' (1) Cap Res.2009-2010'!AG210</f>
        <v>0</v>
      </c>
      <c r="AH210" s="42">
        <f>+' (1) Cap Res.2009-2010'!AH210</f>
        <v>0</v>
      </c>
      <c r="AI210" s="42">
        <f>+' (1) Cap Res.2009-2010'!AI210</f>
        <v>0</v>
      </c>
      <c r="AJ210" s="42">
        <f>+' (1) Cap Res.2009-2010'!AJ210</f>
        <v>0</v>
      </c>
      <c r="AK210" s="42">
        <f>+' (1) Cap Res.2009-2010'!AK210</f>
        <v>0</v>
      </c>
      <c r="AL210" s="42">
        <f>+' (1) Cap Res.2009-2010'!AL210</f>
        <v>0</v>
      </c>
      <c r="AM210" s="42">
        <f>+' (1) Cap Res.2009-2010'!AM210</f>
        <v>0</v>
      </c>
      <c r="AN210" s="42">
        <f>+' (1) Cap Res.2009-2010'!AN210</f>
        <v>0</v>
      </c>
      <c r="AO210" s="42">
        <f>+' (1) Cap Res.2009-2010'!AO210</f>
        <v>0</v>
      </c>
      <c r="AP210" s="42">
        <f>+' (1) Cap Res.2009-2010'!AP210</f>
        <v>0</v>
      </c>
      <c r="AQ210" s="42">
        <f>+' (1) Cap Res.2009-2010'!AQ210</f>
        <v>0</v>
      </c>
      <c r="AR210" s="42">
        <f>+' (1) Cap Res.2009-2010'!AR210</f>
        <v>0</v>
      </c>
      <c r="AS210" s="42">
        <f>+' (1) Cap Res.2009-2010'!AS210</f>
        <v>0</v>
      </c>
      <c r="AT210" s="42">
        <f>+' (1) Cap Res.2009-2010'!AT210</f>
        <v>0</v>
      </c>
      <c r="AU210" s="42">
        <f>+' (1) Cap Res.2009-2010'!AU210</f>
        <v>0</v>
      </c>
      <c r="AV210" s="42"/>
      <c r="AW210" s="42"/>
      <c r="AX210" s="42"/>
      <c r="AY210" s="42"/>
      <c r="AZ210" s="42"/>
      <c r="BA210" s="42"/>
      <c r="BB210" s="42"/>
    </row>
    <row r="211" spans="1:54" ht="13.5" hidden="1">
      <c r="A211" s="39">
        <f>+' (1) Cap Res.2009-2010'!BF211</f>
        <v>38035</v>
      </c>
      <c r="B211" s="42">
        <f>+' (1) Cap Res.2009-2010'!B211</f>
        <v>0</v>
      </c>
      <c r="C211" s="42">
        <f>+' (1) Cap Res.2009-2010'!C211</f>
        <v>0</v>
      </c>
      <c r="D211" s="42">
        <f>+' (1) Cap Res.2009-2010'!D211</f>
        <v>0</v>
      </c>
      <c r="E211" s="42">
        <f>+' (1) Cap Res.2009-2010'!E211</f>
        <v>0</v>
      </c>
      <c r="F211" s="42">
        <f>+' (1) Cap Res.2009-2010'!F211</f>
        <v>0</v>
      </c>
      <c r="G211" s="42">
        <f>+' (1) Cap Res.2009-2010'!G211</f>
        <v>0</v>
      </c>
      <c r="H211" s="42">
        <f>+' (1) Cap Res.2009-2010'!H211</f>
        <v>0</v>
      </c>
      <c r="I211" s="42">
        <f>+' (1) Cap Res.2009-2010'!I211</f>
        <v>0</v>
      </c>
      <c r="J211" s="42">
        <f>+' (1) Cap Res.2009-2010'!J211</f>
        <v>0</v>
      </c>
      <c r="K211" s="42">
        <f>+' (1) Cap Res.2009-2010'!K211</f>
        <v>0</v>
      </c>
      <c r="L211" s="42">
        <f>+' (1) Cap Res.2009-2010'!L211</f>
        <v>0</v>
      </c>
      <c r="M211" s="42">
        <f>+' (1) Cap Res.2009-2010'!M211</f>
        <v>0</v>
      </c>
      <c r="N211" s="42">
        <f>+' (1) Cap Res.2009-2010'!N211</f>
        <v>0</v>
      </c>
      <c r="O211" s="42">
        <f>+' (1) Cap Res.2009-2010'!O211</f>
        <v>0</v>
      </c>
      <c r="P211" s="42">
        <f>+' (1) Cap Res.2009-2010'!P211</f>
        <v>0</v>
      </c>
      <c r="Q211" s="42">
        <f>+' (1) Cap Res.2009-2010'!Q211</f>
        <v>0</v>
      </c>
      <c r="R211" s="42">
        <f>+' (1) Cap Res.2009-2010'!R211</f>
        <v>0</v>
      </c>
      <c r="S211" s="42">
        <f>+' (1) Cap Res.2009-2010'!S211</f>
        <v>0</v>
      </c>
      <c r="T211" s="42">
        <f>+' (1) Cap Res.2009-2010'!T211</f>
        <v>0</v>
      </c>
      <c r="U211" s="42">
        <f>+' (1) Cap Res.2009-2010'!U211</f>
        <v>0</v>
      </c>
      <c r="V211" s="42">
        <f>+' (1) Cap Res.2009-2010'!V211</f>
        <v>0</v>
      </c>
      <c r="W211" s="42">
        <f>+' (1) Cap Res.2009-2010'!W211</f>
        <v>0</v>
      </c>
      <c r="X211" s="42">
        <f>+' (1) Cap Res.2009-2010'!X211</f>
        <v>0</v>
      </c>
      <c r="Y211" s="42">
        <f>+' (1) Cap Res.2009-2010'!Y211</f>
        <v>0</v>
      </c>
      <c r="Z211" s="42">
        <f>+' (1) Cap Res.2009-2010'!Z211</f>
        <v>-2925</v>
      </c>
      <c r="AA211" s="42">
        <f>+' (1) Cap Res.2009-2010'!AA211</f>
        <v>0</v>
      </c>
      <c r="AB211" s="42">
        <f>+' (1) Cap Res.2009-2010'!AB211</f>
        <v>0</v>
      </c>
      <c r="AC211" s="42">
        <f>+' (1) Cap Res.2009-2010'!AC211</f>
        <v>0</v>
      </c>
      <c r="AD211" s="42">
        <f>+' (1) Cap Res.2009-2010'!AD211</f>
        <v>0</v>
      </c>
      <c r="AE211" s="42">
        <f>+' (1) Cap Res.2009-2010'!AE211</f>
        <v>0</v>
      </c>
      <c r="AF211" s="42">
        <f>+' (1) Cap Res.2009-2010'!AF211</f>
        <v>0</v>
      </c>
      <c r="AG211" s="42">
        <f>+' (1) Cap Res.2009-2010'!AG211</f>
        <v>0</v>
      </c>
      <c r="AH211" s="42">
        <f>+' (1) Cap Res.2009-2010'!AH211</f>
        <v>0</v>
      </c>
      <c r="AI211" s="42">
        <f>+' (1) Cap Res.2009-2010'!AI211</f>
        <v>0</v>
      </c>
      <c r="AJ211" s="42">
        <f>+' (1) Cap Res.2009-2010'!AJ211</f>
        <v>0</v>
      </c>
      <c r="AK211" s="42">
        <f>+' (1) Cap Res.2009-2010'!AK211</f>
        <v>0</v>
      </c>
      <c r="AL211" s="42">
        <f>+' (1) Cap Res.2009-2010'!AL211</f>
        <v>0</v>
      </c>
      <c r="AM211" s="42">
        <f>+' (1) Cap Res.2009-2010'!AM211</f>
        <v>0</v>
      </c>
      <c r="AN211" s="42">
        <f>+' (1) Cap Res.2009-2010'!AN211</f>
        <v>0</v>
      </c>
      <c r="AO211" s="42">
        <f>+' (1) Cap Res.2009-2010'!AO211</f>
        <v>0</v>
      </c>
      <c r="AP211" s="42">
        <f>+' (1) Cap Res.2009-2010'!AP211</f>
        <v>0</v>
      </c>
      <c r="AQ211" s="42">
        <f>+' (1) Cap Res.2009-2010'!AQ211</f>
        <v>0</v>
      </c>
      <c r="AR211" s="42">
        <f>+' (1) Cap Res.2009-2010'!AR211</f>
        <v>0</v>
      </c>
      <c r="AS211" s="42">
        <f>+' (1) Cap Res.2009-2010'!AS211</f>
        <v>0</v>
      </c>
      <c r="AT211" s="42">
        <f>+' (1) Cap Res.2009-2010'!AT211</f>
        <v>0</v>
      </c>
      <c r="AU211" s="42">
        <f>+' (1) Cap Res.2009-2010'!AU211</f>
        <v>0</v>
      </c>
      <c r="AV211" s="42"/>
      <c r="AW211" s="42"/>
      <c r="AX211" s="42"/>
      <c r="AY211" s="42"/>
      <c r="AZ211" s="42"/>
      <c r="BA211" s="42"/>
      <c r="BB211" s="42"/>
    </row>
    <row r="212" spans="1:54" ht="13.5" hidden="1">
      <c r="A212" s="39">
        <f>+' (1) Cap Res.2009-2010'!BF212</f>
        <v>38045</v>
      </c>
      <c r="B212" s="42">
        <f>+' (1) Cap Res.2009-2010'!B212</f>
        <v>0</v>
      </c>
      <c r="C212" s="42">
        <f>+' (1) Cap Res.2009-2010'!C212</f>
        <v>0</v>
      </c>
      <c r="D212" s="42">
        <f>+' (1) Cap Res.2009-2010'!D212</f>
        <v>0</v>
      </c>
      <c r="E212" s="42">
        <f>+' (1) Cap Res.2009-2010'!E212</f>
        <v>0</v>
      </c>
      <c r="F212" s="42">
        <f>+' (1) Cap Res.2009-2010'!F212</f>
        <v>0</v>
      </c>
      <c r="G212" s="42">
        <f>+' (1) Cap Res.2009-2010'!G212</f>
        <v>0</v>
      </c>
      <c r="H212" s="42">
        <f>+' (1) Cap Res.2009-2010'!H212</f>
        <v>0</v>
      </c>
      <c r="I212" s="42">
        <f>+' (1) Cap Res.2009-2010'!I212</f>
        <v>0</v>
      </c>
      <c r="J212" s="42">
        <f>+' (1) Cap Res.2009-2010'!J212</f>
        <v>0</v>
      </c>
      <c r="K212" s="42">
        <f>+' (1) Cap Res.2009-2010'!K212</f>
        <v>0</v>
      </c>
      <c r="L212" s="42">
        <f>+' (1) Cap Res.2009-2010'!L212</f>
        <v>0</v>
      </c>
      <c r="M212" s="42">
        <f>+' (1) Cap Res.2009-2010'!M212</f>
        <v>0</v>
      </c>
      <c r="N212" s="42">
        <f>+' (1) Cap Res.2009-2010'!N212</f>
        <v>0</v>
      </c>
      <c r="O212" s="42">
        <f>+' (1) Cap Res.2009-2010'!O212</f>
        <v>0</v>
      </c>
      <c r="P212" s="42">
        <f>+' (1) Cap Res.2009-2010'!P212</f>
        <v>0</v>
      </c>
      <c r="Q212" s="42">
        <f>+' (1) Cap Res.2009-2010'!Q212</f>
        <v>0</v>
      </c>
      <c r="R212" s="42">
        <f>+' (1) Cap Res.2009-2010'!R212</f>
        <v>0</v>
      </c>
      <c r="S212" s="42">
        <f>+' (1) Cap Res.2009-2010'!S212</f>
        <v>0</v>
      </c>
      <c r="T212" s="42">
        <f>+' (1) Cap Res.2009-2010'!T212</f>
        <v>0</v>
      </c>
      <c r="U212" s="42">
        <f>+' (1) Cap Res.2009-2010'!U212</f>
        <v>0</v>
      </c>
      <c r="V212" s="42">
        <f>+' (1) Cap Res.2009-2010'!V212</f>
        <v>0</v>
      </c>
      <c r="W212" s="42">
        <f>+' (1) Cap Res.2009-2010'!W212</f>
        <v>0</v>
      </c>
      <c r="X212" s="42">
        <f>+' (1) Cap Res.2009-2010'!X212</f>
        <v>0</v>
      </c>
      <c r="Y212" s="42">
        <f>+' (1) Cap Res.2009-2010'!Y212</f>
        <v>0</v>
      </c>
      <c r="Z212" s="42">
        <f>+' (1) Cap Res.2009-2010'!Z212</f>
        <v>0</v>
      </c>
      <c r="AA212" s="42">
        <f>+' (1) Cap Res.2009-2010'!AA212</f>
        <v>0</v>
      </c>
      <c r="AB212" s="42">
        <f>+' (1) Cap Res.2009-2010'!AB212</f>
        <v>0</v>
      </c>
      <c r="AC212" s="42">
        <f>+' (1) Cap Res.2009-2010'!AC212</f>
        <v>0</v>
      </c>
      <c r="AD212" s="42">
        <f>+' (1) Cap Res.2009-2010'!AD212</f>
        <v>0</v>
      </c>
      <c r="AE212" s="42">
        <f>+' (1) Cap Res.2009-2010'!AE212</f>
        <v>0</v>
      </c>
      <c r="AF212" s="42">
        <f>+' (1) Cap Res.2009-2010'!AF212</f>
        <v>0</v>
      </c>
      <c r="AG212" s="42">
        <f>+' (1) Cap Res.2009-2010'!AG212</f>
        <v>0</v>
      </c>
      <c r="AH212" s="42">
        <f>+' (1) Cap Res.2009-2010'!AH212</f>
        <v>0</v>
      </c>
      <c r="AI212" s="42">
        <f>+' (1) Cap Res.2009-2010'!AI212</f>
        <v>0</v>
      </c>
      <c r="AJ212" s="42">
        <f>+' (1) Cap Res.2009-2010'!AJ212</f>
        <v>0</v>
      </c>
      <c r="AK212" s="42">
        <f>+' (1) Cap Res.2009-2010'!AK212</f>
        <v>0</v>
      </c>
      <c r="AL212" s="42">
        <f>+' (1) Cap Res.2009-2010'!AL212</f>
        <v>0</v>
      </c>
      <c r="AM212" s="42">
        <f>+' (1) Cap Res.2009-2010'!AM212</f>
        <v>0</v>
      </c>
      <c r="AN212" s="42">
        <f>+' (1) Cap Res.2009-2010'!AN212</f>
        <v>0</v>
      </c>
      <c r="AO212" s="42">
        <f>+' (1) Cap Res.2009-2010'!AO212</f>
        <v>0</v>
      </c>
      <c r="AP212" s="42">
        <f>+' (1) Cap Res.2009-2010'!AP212</f>
        <v>0</v>
      </c>
      <c r="AQ212" s="42">
        <f>+' (1) Cap Res.2009-2010'!AQ212</f>
        <v>0</v>
      </c>
      <c r="AR212" s="42">
        <f>+' (1) Cap Res.2009-2010'!AR212</f>
        <v>0</v>
      </c>
      <c r="AS212" s="42">
        <f>+' (1) Cap Res.2009-2010'!AS212</f>
        <v>0</v>
      </c>
      <c r="AT212" s="42">
        <f>+' (1) Cap Res.2009-2010'!AT212</f>
        <v>0</v>
      </c>
      <c r="AU212" s="42">
        <f>+' (1) Cap Res.2009-2010'!AU212</f>
        <v>0</v>
      </c>
      <c r="AV212" s="42"/>
      <c r="AW212" s="42"/>
      <c r="AX212" s="42"/>
      <c r="AY212" s="42"/>
      <c r="AZ212" s="42"/>
      <c r="BA212" s="42"/>
      <c r="BB212" s="42"/>
    </row>
    <row r="213" spans="1:54" ht="13.5" hidden="1">
      <c r="A213" s="39">
        <f>+' (1) Cap Res.2009-2010'!BF213</f>
        <v>38059</v>
      </c>
      <c r="B213" s="42">
        <f>+' (1) Cap Res.2009-2010'!B213</f>
        <v>0</v>
      </c>
      <c r="C213" s="42">
        <f>+' (1) Cap Res.2009-2010'!C213</f>
        <v>0</v>
      </c>
      <c r="D213" s="42">
        <f>+' (1) Cap Res.2009-2010'!D213</f>
        <v>0</v>
      </c>
      <c r="E213" s="42">
        <f>+' (1) Cap Res.2009-2010'!E213</f>
        <v>0</v>
      </c>
      <c r="F213" s="42">
        <f>+' (1) Cap Res.2009-2010'!F213</f>
        <v>0</v>
      </c>
      <c r="G213" s="42">
        <f>+' (1) Cap Res.2009-2010'!G213</f>
        <v>0</v>
      </c>
      <c r="H213" s="42">
        <f>+' (1) Cap Res.2009-2010'!H213</f>
        <v>0</v>
      </c>
      <c r="I213" s="42">
        <f>+' (1) Cap Res.2009-2010'!I213</f>
        <v>0</v>
      </c>
      <c r="J213" s="42">
        <f>+' (1) Cap Res.2009-2010'!J213</f>
        <v>0</v>
      </c>
      <c r="K213" s="42">
        <f>+' (1) Cap Res.2009-2010'!K213</f>
        <v>0</v>
      </c>
      <c r="L213" s="42">
        <f>+' (1) Cap Res.2009-2010'!L213</f>
        <v>0</v>
      </c>
      <c r="M213" s="42">
        <f>+' (1) Cap Res.2009-2010'!M213</f>
        <v>0</v>
      </c>
      <c r="N213" s="42">
        <f>+' (1) Cap Res.2009-2010'!N213</f>
        <v>0</v>
      </c>
      <c r="O213" s="42">
        <f>+' (1) Cap Res.2009-2010'!O213</f>
        <v>0</v>
      </c>
      <c r="P213" s="42">
        <f>+' (1) Cap Res.2009-2010'!P213</f>
        <v>0</v>
      </c>
      <c r="Q213" s="42">
        <f>+' (1) Cap Res.2009-2010'!Q213</f>
        <v>0</v>
      </c>
      <c r="R213" s="42">
        <f>+' (1) Cap Res.2009-2010'!R213</f>
        <v>0</v>
      </c>
      <c r="S213" s="42">
        <f>+' (1) Cap Res.2009-2010'!S213</f>
        <v>0</v>
      </c>
      <c r="T213" s="42">
        <f>+' (1) Cap Res.2009-2010'!T213</f>
        <v>0</v>
      </c>
      <c r="U213" s="42">
        <f>+' (1) Cap Res.2009-2010'!U213</f>
        <v>0</v>
      </c>
      <c r="V213" s="42">
        <f>+' (1) Cap Res.2009-2010'!V213</f>
        <v>0</v>
      </c>
      <c r="W213" s="42">
        <f>+' (1) Cap Res.2009-2010'!W213</f>
        <v>-1377.23</v>
      </c>
      <c r="X213" s="42">
        <f>+' (1) Cap Res.2009-2010'!X213</f>
        <v>0</v>
      </c>
      <c r="Y213" s="42">
        <f>+' (1) Cap Res.2009-2010'!Y213</f>
        <v>0</v>
      </c>
      <c r="Z213" s="42">
        <f>+' (1) Cap Res.2009-2010'!Z213</f>
        <v>0</v>
      </c>
      <c r="AA213" s="42">
        <f>+' (1) Cap Res.2009-2010'!AA213</f>
        <v>0</v>
      </c>
      <c r="AB213" s="42">
        <f>+' (1) Cap Res.2009-2010'!AB213</f>
        <v>0</v>
      </c>
      <c r="AC213" s="42">
        <f>+' (1) Cap Res.2009-2010'!AC213</f>
        <v>0</v>
      </c>
      <c r="AD213" s="42">
        <f>+' (1) Cap Res.2009-2010'!AD213</f>
        <v>0</v>
      </c>
      <c r="AE213" s="42">
        <f>+' (1) Cap Res.2009-2010'!AE213</f>
        <v>0</v>
      </c>
      <c r="AF213" s="42">
        <f>+' (1) Cap Res.2009-2010'!AF213</f>
        <v>0</v>
      </c>
      <c r="AG213" s="42">
        <f>+' (1) Cap Res.2009-2010'!AG213</f>
        <v>0</v>
      </c>
      <c r="AH213" s="42">
        <f>+' (1) Cap Res.2009-2010'!AH213</f>
        <v>0</v>
      </c>
      <c r="AI213" s="42">
        <f>+' (1) Cap Res.2009-2010'!AI213</f>
        <v>0</v>
      </c>
      <c r="AJ213" s="42">
        <f>+' (1) Cap Res.2009-2010'!AJ213</f>
        <v>0</v>
      </c>
      <c r="AK213" s="42">
        <f>+' (1) Cap Res.2009-2010'!AK213</f>
        <v>0</v>
      </c>
      <c r="AL213" s="42">
        <f>+' (1) Cap Res.2009-2010'!AL213</f>
        <v>0</v>
      </c>
      <c r="AM213" s="42">
        <f>+' (1) Cap Res.2009-2010'!AM213</f>
        <v>0</v>
      </c>
      <c r="AN213" s="42">
        <f>+' (1) Cap Res.2009-2010'!AN213</f>
        <v>0</v>
      </c>
      <c r="AO213" s="42">
        <f>+' (1) Cap Res.2009-2010'!AO213</f>
        <v>0</v>
      </c>
      <c r="AP213" s="42">
        <f>+' (1) Cap Res.2009-2010'!AP213</f>
        <v>0</v>
      </c>
      <c r="AQ213" s="42">
        <f>+' (1) Cap Res.2009-2010'!AQ213</f>
        <v>0</v>
      </c>
      <c r="AR213" s="42">
        <f>+' (1) Cap Res.2009-2010'!AR213</f>
        <v>0</v>
      </c>
      <c r="AS213" s="42">
        <f>+' (1) Cap Res.2009-2010'!AS213</f>
        <v>0</v>
      </c>
      <c r="AT213" s="42">
        <f>+' (1) Cap Res.2009-2010'!AT213</f>
        <v>0</v>
      </c>
      <c r="AU213" s="42">
        <f>+' (1) Cap Res.2009-2010'!AU213</f>
        <v>0</v>
      </c>
      <c r="AV213" s="42"/>
      <c r="AW213" s="42"/>
      <c r="AX213" s="42"/>
      <c r="AY213" s="42"/>
      <c r="AZ213" s="42"/>
      <c r="BA213" s="42"/>
      <c r="BB213" s="42"/>
    </row>
    <row r="214" spans="1:54" ht="13.5" hidden="1">
      <c r="A214" s="39">
        <f>+' (1) Cap Res.2009-2010'!BF214</f>
        <v>38059</v>
      </c>
      <c r="B214" s="42">
        <f>+' (1) Cap Res.2009-2010'!B214</f>
        <v>0</v>
      </c>
      <c r="C214" s="42">
        <f>+' (1) Cap Res.2009-2010'!C214</f>
        <v>0</v>
      </c>
      <c r="D214" s="42">
        <f>+' (1) Cap Res.2009-2010'!D214</f>
        <v>0</v>
      </c>
      <c r="E214" s="42">
        <f>+' (1) Cap Res.2009-2010'!E214</f>
        <v>0</v>
      </c>
      <c r="F214" s="42">
        <f>+' (1) Cap Res.2009-2010'!F214</f>
        <v>0</v>
      </c>
      <c r="G214" s="42">
        <f>+' (1) Cap Res.2009-2010'!G214</f>
        <v>0</v>
      </c>
      <c r="H214" s="42">
        <f>+' (1) Cap Res.2009-2010'!H214</f>
        <v>0</v>
      </c>
      <c r="I214" s="42">
        <f>+' (1) Cap Res.2009-2010'!I214</f>
        <v>0</v>
      </c>
      <c r="J214" s="42">
        <f>+' (1) Cap Res.2009-2010'!J214</f>
        <v>0</v>
      </c>
      <c r="K214" s="42">
        <f>+' (1) Cap Res.2009-2010'!K214</f>
        <v>0</v>
      </c>
      <c r="L214" s="42">
        <f>+' (1) Cap Res.2009-2010'!L214</f>
        <v>0</v>
      </c>
      <c r="M214" s="42">
        <f>+' (1) Cap Res.2009-2010'!M214</f>
        <v>0</v>
      </c>
      <c r="N214" s="42">
        <f>+' (1) Cap Res.2009-2010'!N214</f>
        <v>0</v>
      </c>
      <c r="O214" s="42">
        <f>+' (1) Cap Res.2009-2010'!O214</f>
        <v>0</v>
      </c>
      <c r="P214" s="42">
        <f>+' (1) Cap Res.2009-2010'!P214</f>
        <v>0</v>
      </c>
      <c r="Q214" s="42">
        <f>+' (1) Cap Res.2009-2010'!Q214</f>
        <v>0</v>
      </c>
      <c r="R214" s="42">
        <f>+' (1) Cap Res.2009-2010'!R214</f>
        <v>0</v>
      </c>
      <c r="S214" s="42">
        <f>+' (1) Cap Res.2009-2010'!S214</f>
        <v>0</v>
      </c>
      <c r="T214" s="42">
        <f>+' (1) Cap Res.2009-2010'!T214</f>
        <v>0</v>
      </c>
      <c r="U214" s="42">
        <f>+' (1) Cap Res.2009-2010'!U214</f>
        <v>0</v>
      </c>
      <c r="V214" s="42">
        <f>+' (1) Cap Res.2009-2010'!V214</f>
        <v>0</v>
      </c>
      <c r="W214" s="42">
        <f>+' (1) Cap Res.2009-2010'!W214</f>
        <v>0</v>
      </c>
      <c r="X214" s="42">
        <f>+' (1) Cap Res.2009-2010'!X214</f>
        <v>0</v>
      </c>
      <c r="Y214" s="42">
        <f>+' (1) Cap Res.2009-2010'!Y214</f>
        <v>0</v>
      </c>
      <c r="Z214" s="42">
        <f>+' (1) Cap Res.2009-2010'!Z214</f>
        <v>0</v>
      </c>
      <c r="AA214" s="42">
        <f>+' (1) Cap Res.2009-2010'!AA214</f>
        <v>0</v>
      </c>
      <c r="AB214" s="42">
        <f>+' (1) Cap Res.2009-2010'!AB214</f>
        <v>0</v>
      </c>
      <c r="AC214" s="42">
        <f>+' (1) Cap Res.2009-2010'!AC214</f>
        <v>0</v>
      </c>
      <c r="AD214" s="42">
        <f>+' (1) Cap Res.2009-2010'!AD214</f>
        <v>0</v>
      </c>
      <c r="AE214" s="42">
        <f>+' (1) Cap Res.2009-2010'!AE214</f>
        <v>0</v>
      </c>
      <c r="AF214" s="42">
        <f>+' (1) Cap Res.2009-2010'!AF214</f>
        <v>0</v>
      </c>
      <c r="AG214" s="42">
        <f>+' (1) Cap Res.2009-2010'!AG214</f>
        <v>0</v>
      </c>
      <c r="AH214" s="42">
        <f>+' (1) Cap Res.2009-2010'!AH214</f>
        <v>0</v>
      </c>
      <c r="AI214" s="42">
        <f>+' (1) Cap Res.2009-2010'!AI214</f>
        <v>0</v>
      </c>
      <c r="AJ214" s="42">
        <f>+' (1) Cap Res.2009-2010'!AJ214</f>
        <v>0</v>
      </c>
      <c r="AK214" s="42">
        <f>+' (1) Cap Res.2009-2010'!AK214</f>
        <v>0</v>
      </c>
      <c r="AL214" s="42">
        <f>+' (1) Cap Res.2009-2010'!AL214</f>
        <v>0</v>
      </c>
      <c r="AM214" s="42">
        <f>+' (1) Cap Res.2009-2010'!AM214</f>
        <v>0</v>
      </c>
      <c r="AN214" s="42">
        <f>+' (1) Cap Res.2009-2010'!AN214</f>
        <v>0</v>
      </c>
      <c r="AO214" s="42">
        <f>+' (1) Cap Res.2009-2010'!AO214</f>
        <v>0</v>
      </c>
      <c r="AP214" s="42">
        <f>+' (1) Cap Res.2009-2010'!AP214</f>
        <v>0</v>
      </c>
      <c r="AQ214" s="42">
        <f>+' (1) Cap Res.2009-2010'!AQ214</f>
        <v>0</v>
      </c>
      <c r="AR214" s="42">
        <f>+' (1) Cap Res.2009-2010'!AR214</f>
        <v>0</v>
      </c>
      <c r="AS214" s="42">
        <f>+' (1) Cap Res.2009-2010'!AS214</f>
        <v>0</v>
      </c>
      <c r="AT214" s="42">
        <f>+' (1) Cap Res.2009-2010'!AT214</f>
        <v>0</v>
      </c>
      <c r="AU214" s="42">
        <f>+' (1) Cap Res.2009-2010'!AU214</f>
        <v>0</v>
      </c>
      <c r="AV214" s="42"/>
      <c r="AW214" s="42"/>
      <c r="AX214" s="42"/>
      <c r="AY214" s="42"/>
      <c r="AZ214" s="42"/>
      <c r="BA214" s="42"/>
      <c r="BB214" s="42"/>
    </row>
    <row r="215" spans="1:54" ht="13.5" hidden="1">
      <c r="A215" s="39">
        <f>+' (1) Cap Res.2009-2010'!BF215</f>
        <v>38062</v>
      </c>
      <c r="B215" s="42">
        <f>+' (1) Cap Res.2009-2010'!B215</f>
        <v>0</v>
      </c>
      <c r="C215" s="42">
        <f>+' (1) Cap Res.2009-2010'!C215</f>
        <v>0</v>
      </c>
      <c r="D215" s="42">
        <f>+' (1) Cap Res.2009-2010'!D215</f>
        <v>0</v>
      </c>
      <c r="E215" s="42">
        <f>+' (1) Cap Res.2009-2010'!E215</f>
        <v>0</v>
      </c>
      <c r="F215" s="42">
        <f>+' (1) Cap Res.2009-2010'!F215</f>
        <v>0</v>
      </c>
      <c r="G215" s="42">
        <f>+' (1) Cap Res.2009-2010'!G215</f>
        <v>0</v>
      </c>
      <c r="H215" s="42">
        <f>+' (1) Cap Res.2009-2010'!H215</f>
        <v>0</v>
      </c>
      <c r="I215" s="42">
        <f>+' (1) Cap Res.2009-2010'!I215</f>
        <v>0</v>
      </c>
      <c r="J215" s="42">
        <f>+' (1) Cap Res.2009-2010'!J215</f>
        <v>0</v>
      </c>
      <c r="K215" s="42">
        <f>+' (1) Cap Res.2009-2010'!K215</f>
        <v>0</v>
      </c>
      <c r="L215" s="42">
        <f>+' (1) Cap Res.2009-2010'!L215</f>
        <v>0</v>
      </c>
      <c r="M215" s="42">
        <f>+' (1) Cap Res.2009-2010'!M215</f>
        <v>0</v>
      </c>
      <c r="N215" s="42">
        <f>+' (1) Cap Res.2009-2010'!N215</f>
        <v>0</v>
      </c>
      <c r="O215" s="42">
        <f>+' (1) Cap Res.2009-2010'!O215</f>
        <v>0</v>
      </c>
      <c r="P215" s="42">
        <f>+' (1) Cap Res.2009-2010'!P215</f>
        <v>0</v>
      </c>
      <c r="Q215" s="42">
        <f>+' (1) Cap Res.2009-2010'!Q215</f>
        <v>0</v>
      </c>
      <c r="R215" s="42">
        <f>+' (1) Cap Res.2009-2010'!R215</f>
        <v>0</v>
      </c>
      <c r="S215" s="42">
        <f>+' (1) Cap Res.2009-2010'!S215</f>
        <v>0</v>
      </c>
      <c r="T215" s="42">
        <f>+' (1) Cap Res.2009-2010'!T215</f>
        <v>0</v>
      </c>
      <c r="U215" s="42">
        <f>+' (1) Cap Res.2009-2010'!U215</f>
        <v>-19854</v>
      </c>
      <c r="V215" s="42">
        <f>+' (1) Cap Res.2009-2010'!V215</f>
        <v>0</v>
      </c>
      <c r="W215" s="42">
        <f>+' (1) Cap Res.2009-2010'!W215</f>
        <v>0</v>
      </c>
      <c r="X215" s="42">
        <f>+' (1) Cap Res.2009-2010'!X215</f>
        <v>0</v>
      </c>
      <c r="Y215" s="42">
        <f>+' (1) Cap Res.2009-2010'!Y215</f>
        <v>0</v>
      </c>
      <c r="Z215" s="42">
        <f>+' (1) Cap Res.2009-2010'!Z215</f>
        <v>0</v>
      </c>
      <c r="AA215" s="42">
        <f>+' (1) Cap Res.2009-2010'!AA215</f>
        <v>0</v>
      </c>
      <c r="AB215" s="42">
        <f>+' (1) Cap Res.2009-2010'!AB215</f>
        <v>0</v>
      </c>
      <c r="AC215" s="42">
        <f>+' (1) Cap Res.2009-2010'!AC215</f>
        <v>0</v>
      </c>
      <c r="AD215" s="42">
        <f>+' (1) Cap Res.2009-2010'!AD215</f>
        <v>0</v>
      </c>
      <c r="AE215" s="42">
        <f>+' (1) Cap Res.2009-2010'!AE215</f>
        <v>0</v>
      </c>
      <c r="AF215" s="42">
        <f>+' (1) Cap Res.2009-2010'!AF215</f>
        <v>0</v>
      </c>
      <c r="AG215" s="42">
        <f>+' (1) Cap Res.2009-2010'!AG215</f>
        <v>0</v>
      </c>
      <c r="AH215" s="42">
        <f>+' (1) Cap Res.2009-2010'!AH215</f>
        <v>0</v>
      </c>
      <c r="AI215" s="42">
        <f>+' (1) Cap Res.2009-2010'!AI215</f>
        <v>0</v>
      </c>
      <c r="AJ215" s="42">
        <f>+' (1) Cap Res.2009-2010'!AJ215</f>
        <v>0</v>
      </c>
      <c r="AK215" s="42">
        <f>+' (1) Cap Res.2009-2010'!AK215</f>
        <v>0</v>
      </c>
      <c r="AL215" s="42">
        <f>+' (1) Cap Res.2009-2010'!AL215</f>
        <v>0</v>
      </c>
      <c r="AM215" s="42">
        <f>+' (1) Cap Res.2009-2010'!AM215</f>
        <v>0</v>
      </c>
      <c r="AN215" s="42">
        <f>+' (1) Cap Res.2009-2010'!AN215</f>
        <v>0</v>
      </c>
      <c r="AO215" s="42">
        <f>+' (1) Cap Res.2009-2010'!AO215</f>
        <v>0</v>
      </c>
      <c r="AP215" s="42">
        <f>+' (1) Cap Res.2009-2010'!AP215</f>
        <v>0</v>
      </c>
      <c r="AQ215" s="42">
        <f>+' (1) Cap Res.2009-2010'!AQ215</f>
        <v>0</v>
      </c>
      <c r="AR215" s="42">
        <f>+' (1) Cap Res.2009-2010'!AR215</f>
        <v>0</v>
      </c>
      <c r="AS215" s="42">
        <f>+' (1) Cap Res.2009-2010'!AS215</f>
        <v>0</v>
      </c>
      <c r="AT215" s="42">
        <f>+' (1) Cap Res.2009-2010'!AT215</f>
        <v>0</v>
      </c>
      <c r="AU215" s="42">
        <f>+' (1) Cap Res.2009-2010'!AU215</f>
        <v>0</v>
      </c>
      <c r="AV215" s="42"/>
      <c r="AW215" s="42"/>
      <c r="AX215" s="42"/>
      <c r="AY215" s="42"/>
      <c r="AZ215" s="42"/>
      <c r="BA215" s="42"/>
      <c r="BB215" s="42"/>
    </row>
    <row r="216" spans="1:54" ht="13.5" hidden="1">
      <c r="A216" s="39">
        <f>+' (1) Cap Res.2009-2010'!BF216</f>
        <v>38076</v>
      </c>
      <c r="B216" s="42">
        <f>+' (1) Cap Res.2009-2010'!B216</f>
        <v>0</v>
      </c>
      <c r="C216" s="42">
        <f>+' (1) Cap Res.2009-2010'!C216</f>
        <v>0</v>
      </c>
      <c r="D216" s="42">
        <f>+' (1) Cap Res.2009-2010'!D216</f>
        <v>0</v>
      </c>
      <c r="E216" s="42">
        <f>+' (1) Cap Res.2009-2010'!E216</f>
        <v>0</v>
      </c>
      <c r="F216" s="42">
        <f>+' (1) Cap Res.2009-2010'!F216</f>
        <v>0</v>
      </c>
      <c r="G216" s="42">
        <f>+' (1) Cap Res.2009-2010'!G216</f>
        <v>0</v>
      </c>
      <c r="H216" s="42">
        <f>+' (1) Cap Res.2009-2010'!H216</f>
        <v>0</v>
      </c>
      <c r="I216" s="42">
        <f>+' (1) Cap Res.2009-2010'!I216</f>
        <v>0</v>
      </c>
      <c r="J216" s="42">
        <f>+' (1) Cap Res.2009-2010'!J216</f>
        <v>0</v>
      </c>
      <c r="K216" s="42">
        <f>+' (1) Cap Res.2009-2010'!K216</f>
        <v>0</v>
      </c>
      <c r="L216" s="42">
        <f>+' (1) Cap Res.2009-2010'!L216</f>
        <v>0</v>
      </c>
      <c r="M216" s="42">
        <f>+' (1) Cap Res.2009-2010'!M216</f>
        <v>0</v>
      </c>
      <c r="N216" s="42">
        <f>+' (1) Cap Res.2009-2010'!N216</f>
        <v>0</v>
      </c>
      <c r="O216" s="42">
        <f>+' (1) Cap Res.2009-2010'!O216</f>
        <v>0</v>
      </c>
      <c r="P216" s="42">
        <f>+' (1) Cap Res.2009-2010'!P216</f>
        <v>0</v>
      </c>
      <c r="Q216" s="42">
        <f>+' (1) Cap Res.2009-2010'!Q216</f>
        <v>0</v>
      </c>
      <c r="R216" s="42">
        <f>+' (1) Cap Res.2009-2010'!R216</f>
        <v>0</v>
      </c>
      <c r="S216" s="42">
        <f>+' (1) Cap Res.2009-2010'!S216</f>
        <v>0</v>
      </c>
      <c r="T216" s="42">
        <f>+' (1) Cap Res.2009-2010'!T216</f>
        <v>0</v>
      </c>
      <c r="U216" s="42">
        <f>+' (1) Cap Res.2009-2010'!U216</f>
        <v>0</v>
      </c>
      <c r="V216" s="42">
        <f>+' (1) Cap Res.2009-2010'!V216</f>
        <v>0</v>
      </c>
      <c r="W216" s="42">
        <f>+' (1) Cap Res.2009-2010'!W216</f>
        <v>0</v>
      </c>
      <c r="X216" s="42">
        <f>+' (1) Cap Res.2009-2010'!X216</f>
        <v>0</v>
      </c>
      <c r="Y216" s="42">
        <f>+' (1) Cap Res.2009-2010'!Y216</f>
        <v>0</v>
      </c>
      <c r="Z216" s="42">
        <f>+' (1) Cap Res.2009-2010'!Z216</f>
        <v>0</v>
      </c>
      <c r="AA216" s="42">
        <f>+' (1) Cap Res.2009-2010'!AA216</f>
        <v>0</v>
      </c>
      <c r="AB216" s="42">
        <f>+' (1) Cap Res.2009-2010'!AB216</f>
        <v>0</v>
      </c>
      <c r="AC216" s="42">
        <f>+' (1) Cap Res.2009-2010'!AC216</f>
        <v>0</v>
      </c>
      <c r="AD216" s="42">
        <f>+' (1) Cap Res.2009-2010'!AD216</f>
        <v>0</v>
      </c>
      <c r="AE216" s="42">
        <f>+' (1) Cap Res.2009-2010'!AE216</f>
        <v>0</v>
      </c>
      <c r="AF216" s="42">
        <f>+' (1) Cap Res.2009-2010'!AF216</f>
        <v>0</v>
      </c>
      <c r="AG216" s="42">
        <f>+' (1) Cap Res.2009-2010'!AG216</f>
        <v>0</v>
      </c>
      <c r="AH216" s="42">
        <f>+' (1) Cap Res.2009-2010'!AH216</f>
        <v>0</v>
      </c>
      <c r="AI216" s="42">
        <f>+' (1) Cap Res.2009-2010'!AI216</f>
        <v>0</v>
      </c>
      <c r="AJ216" s="42">
        <f>+' (1) Cap Res.2009-2010'!AJ216</f>
        <v>0</v>
      </c>
      <c r="AK216" s="42">
        <f>+' (1) Cap Res.2009-2010'!AK216</f>
        <v>0</v>
      </c>
      <c r="AL216" s="42">
        <f>+' (1) Cap Res.2009-2010'!AL216</f>
        <v>0</v>
      </c>
      <c r="AM216" s="42">
        <f>+' (1) Cap Res.2009-2010'!AM216</f>
        <v>0</v>
      </c>
      <c r="AN216" s="42">
        <f>+' (1) Cap Res.2009-2010'!AN216</f>
        <v>0</v>
      </c>
      <c r="AO216" s="42">
        <f>+' (1) Cap Res.2009-2010'!AO216</f>
        <v>0</v>
      </c>
      <c r="AP216" s="42">
        <f>+' (1) Cap Res.2009-2010'!AP216</f>
        <v>0</v>
      </c>
      <c r="AQ216" s="42">
        <f>+' (1) Cap Res.2009-2010'!AQ216</f>
        <v>0</v>
      </c>
      <c r="AR216" s="42">
        <f>+' (1) Cap Res.2009-2010'!AR216</f>
        <v>0</v>
      </c>
      <c r="AS216" s="42">
        <f>+' (1) Cap Res.2009-2010'!AS216</f>
        <v>0</v>
      </c>
      <c r="AT216" s="42">
        <f>+' (1) Cap Res.2009-2010'!AT216</f>
        <v>0</v>
      </c>
      <c r="AU216" s="42">
        <f>+' (1) Cap Res.2009-2010'!AU216</f>
        <v>0</v>
      </c>
      <c r="AV216" s="42"/>
      <c r="AW216" s="42"/>
      <c r="AX216" s="42"/>
      <c r="AY216" s="42"/>
      <c r="AZ216" s="42"/>
      <c r="BA216" s="42"/>
      <c r="BB216" s="42"/>
    </row>
    <row r="217" spans="1:54" ht="13.5" hidden="1">
      <c r="A217" s="39">
        <f>+' (1) Cap Res.2009-2010'!BF217</f>
        <v>38077</v>
      </c>
      <c r="B217" s="42">
        <f>+' (1) Cap Res.2009-2010'!B217</f>
        <v>0</v>
      </c>
      <c r="C217" s="42">
        <f>+' (1) Cap Res.2009-2010'!C217</f>
        <v>0</v>
      </c>
      <c r="D217" s="42">
        <f>+' (1) Cap Res.2009-2010'!D217</f>
        <v>0</v>
      </c>
      <c r="E217" s="42">
        <f>+' (1) Cap Res.2009-2010'!E217</f>
        <v>0</v>
      </c>
      <c r="F217" s="42">
        <f>+' (1) Cap Res.2009-2010'!F217</f>
        <v>0</v>
      </c>
      <c r="G217" s="42">
        <f>+' (1) Cap Res.2009-2010'!G217</f>
        <v>0</v>
      </c>
      <c r="H217" s="42">
        <f>+' (1) Cap Res.2009-2010'!H217</f>
        <v>0</v>
      </c>
      <c r="I217" s="42">
        <f>+' (1) Cap Res.2009-2010'!I217</f>
        <v>0</v>
      </c>
      <c r="J217" s="42">
        <f>+' (1) Cap Res.2009-2010'!J217</f>
        <v>0</v>
      </c>
      <c r="K217" s="42">
        <f>+' (1) Cap Res.2009-2010'!K217</f>
        <v>0</v>
      </c>
      <c r="L217" s="42">
        <f>+' (1) Cap Res.2009-2010'!L217</f>
        <v>0</v>
      </c>
      <c r="M217" s="42">
        <f>+' (1) Cap Res.2009-2010'!M217</f>
        <v>0</v>
      </c>
      <c r="N217" s="42">
        <f>+' (1) Cap Res.2009-2010'!N217</f>
        <v>0</v>
      </c>
      <c r="O217" s="42">
        <f>+' (1) Cap Res.2009-2010'!O217</f>
        <v>0</v>
      </c>
      <c r="P217" s="42">
        <f>+' (1) Cap Res.2009-2010'!P217</f>
        <v>0</v>
      </c>
      <c r="Q217" s="42">
        <f>+' (1) Cap Res.2009-2010'!Q217</f>
        <v>0</v>
      </c>
      <c r="R217" s="42">
        <f>+' (1) Cap Res.2009-2010'!R217</f>
        <v>0</v>
      </c>
      <c r="S217" s="42">
        <f>+' (1) Cap Res.2009-2010'!S217</f>
        <v>0</v>
      </c>
      <c r="T217" s="42">
        <f>+' (1) Cap Res.2009-2010'!T217</f>
        <v>0</v>
      </c>
      <c r="U217" s="42">
        <f>+' (1) Cap Res.2009-2010'!U217</f>
        <v>0</v>
      </c>
      <c r="V217" s="42">
        <f>+' (1) Cap Res.2009-2010'!V217</f>
        <v>0</v>
      </c>
      <c r="W217" s="42">
        <f>+' (1) Cap Res.2009-2010'!W217</f>
        <v>-2520</v>
      </c>
      <c r="X217" s="42">
        <f>+' (1) Cap Res.2009-2010'!X217</f>
        <v>0</v>
      </c>
      <c r="Y217" s="42">
        <f>+' (1) Cap Res.2009-2010'!Y217</f>
        <v>0</v>
      </c>
      <c r="Z217" s="42">
        <f>+' (1) Cap Res.2009-2010'!Z217</f>
        <v>0</v>
      </c>
      <c r="AA217" s="42">
        <f>+' (1) Cap Res.2009-2010'!AA217</f>
        <v>0</v>
      </c>
      <c r="AB217" s="42">
        <f>+' (1) Cap Res.2009-2010'!AB217</f>
        <v>0</v>
      </c>
      <c r="AC217" s="42">
        <f>+' (1) Cap Res.2009-2010'!AC217</f>
        <v>0</v>
      </c>
      <c r="AD217" s="42">
        <f>+' (1) Cap Res.2009-2010'!AD217</f>
        <v>0</v>
      </c>
      <c r="AE217" s="42">
        <f>+' (1) Cap Res.2009-2010'!AE217</f>
        <v>0</v>
      </c>
      <c r="AF217" s="42">
        <f>+' (1) Cap Res.2009-2010'!AF217</f>
        <v>0</v>
      </c>
      <c r="AG217" s="42">
        <f>+' (1) Cap Res.2009-2010'!AG217</f>
        <v>0</v>
      </c>
      <c r="AH217" s="42">
        <f>+' (1) Cap Res.2009-2010'!AH217</f>
        <v>0</v>
      </c>
      <c r="AI217" s="42">
        <f>+' (1) Cap Res.2009-2010'!AI217</f>
        <v>0</v>
      </c>
      <c r="AJ217" s="42">
        <f>+' (1) Cap Res.2009-2010'!AJ217</f>
        <v>0</v>
      </c>
      <c r="AK217" s="42">
        <f>+' (1) Cap Res.2009-2010'!AK217</f>
        <v>0</v>
      </c>
      <c r="AL217" s="42">
        <f>+' (1) Cap Res.2009-2010'!AL217</f>
        <v>0</v>
      </c>
      <c r="AM217" s="42">
        <f>+' (1) Cap Res.2009-2010'!AM217</f>
        <v>0</v>
      </c>
      <c r="AN217" s="42">
        <f>+' (1) Cap Res.2009-2010'!AN217</f>
        <v>0</v>
      </c>
      <c r="AO217" s="42">
        <f>+' (1) Cap Res.2009-2010'!AO217</f>
        <v>0</v>
      </c>
      <c r="AP217" s="42">
        <f>+' (1) Cap Res.2009-2010'!AP217</f>
        <v>0</v>
      </c>
      <c r="AQ217" s="42">
        <f>+' (1) Cap Res.2009-2010'!AQ217</f>
        <v>0</v>
      </c>
      <c r="AR217" s="42">
        <f>+' (1) Cap Res.2009-2010'!AR217</f>
        <v>0</v>
      </c>
      <c r="AS217" s="42">
        <f>+' (1) Cap Res.2009-2010'!AS217</f>
        <v>0</v>
      </c>
      <c r="AT217" s="42">
        <f>+' (1) Cap Res.2009-2010'!AT217</f>
        <v>0</v>
      </c>
      <c r="AU217" s="42">
        <f>+' (1) Cap Res.2009-2010'!AU217</f>
        <v>0</v>
      </c>
      <c r="AV217" s="42"/>
      <c r="AW217" s="42"/>
      <c r="AX217" s="42"/>
      <c r="AY217" s="42"/>
      <c r="AZ217" s="42"/>
      <c r="BA217" s="42"/>
      <c r="BB217" s="42"/>
    </row>
    <row r="218" spans="1:54" ht="13.5" hidden="1">
      <c r="A218" s="39">
        <f>+' (1) Cap Res.2009-2010'!BF218</f>
        <v>38077</v>
      </c>
      <c r="B218" s="42">
        <f>+' (1) Cap Res.2009-2010'!B218</f>
        <v>0</v>
      </c>
      <c r="C218" s="42">
        <f>+' (1) Cap Res.2009-2010'!C218</f>
        <v>0</v>
      </c>
      <c r="D218" s="42">
        <f>+' (1) Cap Res.2009-2010'!D218</f>
        <v>0</v>
      </c>
      <c r="E218" s="42">
        <f>+' (1) Cap Res.2009-2010'!E218</f>
        <v>0</v>
      </c>
      <c r="F218" s="42">
        <f>+' (1) Cap Res.2009-2010'!F218</f>
        <v>0</v>
      </c>
      <c r="G218" s="42">
        <f>+' (1) Cap Res.2009-2010'!G218</f>
        <v>0</v>
      </c>
      <c r="H218" s="42">
        <f>+' (1) Cap Res.2009-2010'!H218</f>
        <v>0</v>
      </c>
      <c r="I218" s="42">
        <f>+' (1) Cap Res.2009-2010'!I218</f>
        <v>0</v>
      </c>
      <c r="J218" s="42">
        <f>+' (1) Cap Res.2009-2010'!J218</f>
        <v>0</v>
      </c>
      <c r="K218" s="42">
        <f>+' (1) Cap Res.2009-2010'!K218</f>
        <v>0</v>
      </c>
      <c r="L218" s="42">
        <f>+' (1) Cap Res.2009-2010'!L218</f>
        <v>0</v>
      </c>
      <c r="M218" s="42">
        <f>+' (1) Cap Res.2009-2010'!M218</f>
        <v>0</v>
      </c>
      <c r="N218" s="42">
        <f>+' (1) Cap Res.2009-2010'!N218</f>
        <v>0</v>
      </c>
      <c r="O218" s="42">
        <f>+' (1) Cap Res.2009-2010'!O218</f>
        <v>0</v>
      </c>
      <c r="P218" s="42">
        <f>+' (1) Cap Res.2009-2010'!P218</f>
        <v>0</v>
      </c>
      <c r="Q218" s="42">
        <f>+' (1) Cap Res.2009-2010'!Q218</f>
        <v>0</v>
      </c>
      <c r="R218" s="42">
        <f>+' (1) Cap Res.2009-2010'!R218</f>
        <v>0</v>
      </c>
      <c r="S218" s="42">
        <f>+' (1) Cap Res.2009-2010'!S218</f>
        <v>0</v>
      </c>
      <c r="T218" s="42">
        <f>+' (1) Cap Res.2009-2010'!T218</f>
        <v>0</v>
      </c>
      <c r="U218" s="42">
        <f>+' (1) Cap Res.2009-2010'!U218</f>
        <v>0</v>
      </c>
      <c r="V218" s="42">
        <f>+' (1) Cap Res.2009-2010'!V218</f>
        <v>0</v>
      </c>
      <c r="W218" s="42">
        <f>+' (1) Cap Res.2009-2010'!W218</f>
        <v>0</v>
      </c>
      <c r="X218" s="42">
        <f>+' (1) Cap Res.2009-2010'!X218</f>
        <v>0</v>
      </c>
      <c r="Y218" s="42">
        <f>+' (1) Cap Res.2009-2010'!Y218</f>
        <v>0</v>
      </c>
      <c r="Z218" s="42">
        <f>+' (1) Cap Res.2009-2010'!Z218</f>
        <v>-500</v>
      </c>
      <c r="AA218" s="42">
        <f>+' (1) Cap Res.2009-2010'!AA218</f>
        <v>0</v>
      </c>
      <c r="AB218" s="42">
        <f>+' (1) Cap Res.2009-2010'!AB218</f>
        <v>0</v>
      </c>
      <c r="AC218" s="42">
        <f>+' (1) Cap Res.2009-2010'!AC218</f>
        <v>0</v>
      </c>
      <c r="AD218" s="42">
        <f>+' (1) Cap Res.2009-2010'!AD218</f>
        <v>0</v>
      </c>
      <c r="AE218" s="42">
        <f>+' (1) Cap Res.2009-2010'!AE218</f>
        <v>0</v>
      </c>
      <c r="AF218" s="42">
        <f>+' (1) Cap Res.2009-2010'!AF218</f>
        <v>0</v>
      </c>
      <c r="AG218" s="42">
        <f>+' (1) Cap Res.2009-2010'!AG218</f>
        <v>0</v>
      </c>
      <c r="AH218" s="42">
        <f>+' (1) Cap Res.2009-2010'!AH218</f>
        <v>0</v>
      </c>
      <c r="AI218" s="42">
        <f>+' (1) Cap Res.2009-2010'!AI218</f>
        <v>0</v>
      </c>
      <c r="AJ218" s="42">
        <f>+' (1) Cap Res.2009-2010'!AJ218</f>
        <v>0</v>
      </c>
      <c r="AK218" s="42">
        <f>+' (1) Cap Res.2009-2010'!AK218</f>
        <v>0</v>
      </c>
      <c r="AL218" s="42">
        <f>+' (1) Cap Res.2009-2010'!AL218</f>
        <v>0</v>
      </c>
      <c r="AM218" s="42">
        <f>+' (1) Cap Res.2009-2010'!AM218</f>
        <v>0</v>
      </c>
      <c r="AN218" s="42">
        <f>+' (1) Cap Res.2009-2010'!AN218</f>
        <v>0</v>
      </c>
      <c r="AO218" s="42">
        <f>+' (1) Cap Res.2009-2010'!AO218</f>
        <v>0</v>
      </c>
      <c r="AP218" s="42">
        <f>+' (1) Cap Res.2009-2010'!AP218</f>
        <v>0</v>
      </c>
      <c r="AQ218" s="42">
        <f>+' (1) Cap Res.2009-2010'!AQ218</f>
        <v>0</v>
      </c>
      <c r="AR218" s="42">
        <f>+' (1) Cap Res.2009-2010'!AR218</f>
        <v>0</v>
      </c>
      <c r="AS218" s="42">
        <f>+' (1) Cap Res.2009-2010'!AS218</f>
        <v>0</v>
      </c>
      <c r="AT218" s="42">
        <f>+' (1) Cap Res.2009-2010'!AT218</f>
        <v>0</v>
      </c>
      <c r="AU218" s="42">
        <f>+' (1) Cap Res.2009-2010'!AU218</f>
        <v>0</v>
      </c>
      <c r="AV218" s="42"/>
      <c r="AW218" s="42"/>
      <c r="AX218" s="42"/>
      <c r="AY218" s="42"/>
      <c r="AZ218" s="42"/>
      <c r="BA218" s="42"/>
      <c r="BB218" s="42"/>
    </row>
    <row r="219" spans="1:54" ht="13.5" hidden="1">
      <c r="A219" s="39">
        <f>+' (1) Cap Res.2009-2010'!BF219</f>
        <v>38077</v>
      </c>
      <c r="B219" s="42">
        <f>+' (1) Cap Res.2009-2010'!B219</f>
        <v>0</v>
      </c>
      <c r="C219" s="42">
        <f>+' (1) Cap Res.2009-2010'!C219</f>
        <v>0</v>
      </c>
      <c r="D219" s="42">
        <f>+' (1) Cap Res.2009-2010'!D219</f>
        <v>0</v>
      </c>
      <c r="E219" s="42">
        <f>+' (1) Cap Res.2009-2010'!E219</f>
        <v>0</v>
      </c>
      <c r="F219" s="42">
        <f>+' (1) Cap Res.2009-2010'!F219</f>
        <v>0</v>
      </c>
      <c r="G219" s="42">
        <f>+' (1) Cap Res.2009-2010'!G219</f>
        <v>0</v>
      </c>
      <c r="H219" s="42">
        <f>+' (1) Cap Res.2009-2010'!H219</f>
        <v>0</v>
      </c>
      <c r="I219" s="42">
        <f>+' (1) Cap Res.2009-2010'!I219</f>
        <v>0</v>
      </c>
      <c r="J219" s="42">
        <f>+' (1) Cap Res.2009-2010'!J219</f>
        <v>0</v>
      </c>
      <c r="K219" s="42">
        <f>+' (1) Cap Res.2009-2010'!K219</f>
        <v>0</v>
      </c>
      <c r="L219" s="42">
        <f>+' (1) Cap Res.2009-2010'!L219</f>
        <v>0</v>
      </c>
      <c r="M219" s="42">
        <f>+' (1) Cap Res.2009-2010'!M219</f>
        <v>0</v>
      </c>
      <c r="N219" s="42">
        <f>+' (1) Cap Res.2009-2010'!N219</f>
        <v>0</v>
      </c>
      <c r="O219" s="42">
        <f>+' (1) Cap Res.2009-2010'!O219</f>
        <v>0</v>
      </c>
      <c r="P219" s="42">
        <f>+' (1) Cap Res.2009-2010'!P219</f>
        <v>0</v>
      </c>
      <c r="Q219" s="42">
        <f>+' (1) Cap Res.2009-2010'!Q219</f>
        <v>0</v>
      </c>
      <c r="R219" s="42">
        <f>+' (1) Cap Res.2009-2010'!R219</f>
        <v>0</v>
      </c>
      <c r="S219" s="42">
        <f>+' (1) Cap Res.2009-2010'!S219</f>
        <v>-7121.2</v>
      </c>
      <c r="T219" s="42">
        <f>+' (1) Cap Res.2009-2010'!T219</f>
        <v>0</v>
      </c>
      <c r="U219" s="42">
        <f>+' (1) Cap Res.2009-2010'!U219</f>
        <v>0</v>
      </c>
      <c r="V219" s="42">
        <f>+' (1) Cap Res.2009-2010'!V219</f>
        <v>0</v>
      </c>
      <c r="W219" s="42">
        <f>+' (1) Cap Res.2009-2010'!W219</f>
        <v>0</v>
      </c>
      <c r="X219" s="42">
        <f>+' (1) Cap Res.2009-2010'!X219</f>
        <v>0</v>
      </c>
      <c r="Y219" s="42">
        <f>+' (1) Cap Res.2009-2010'!Y219</f>
        <v>0</v>
      </c>
      <c r="Z219" s="42">
        <f>+' (1) Cap Res.2009-2010'!Z219</f>
        <v>0</v>
      </c>
      <c r="AA219" s="42">
        <f>+' (1) Cap Res.2009-2010'!AA219</f>
        <v>0</v>
      </c>
      <c r="AB219" s="42">
        <f>+' (1) Cap Res.2009-2010'!AB219</f>
        <v>0</v>
      </c>
      <c r="AC219" s="42">
        <f>+' (1) Cap Res.2009-2010'!AC219</f>
        <v>0</v>
      </c>
      <c r="AD219" s="42">
        <f>+' (1) Cap Res.2009-2010'!AD219</f>
        <v>0</v>
      </c>
      <c r="AE219" s="42">
        <f>+' (1) Cap Res.2009-2010'!AE219</f>
        <v>0</v>
      </c>
      <c r="AF219" s="42">
        <f>+' (1) Cap Res.2009-2010'!AF219</f>
        <v>0</v>
      </c>
      <c r="AG219" s="42">
        <f>+' (1) Cap Res.2009-2010'!AG219</f>
        <v>0</v>
      </c>
      <c r="AH219" s="42">
        <f>+' (1) Cap Res.2009-2010'!AH219</f>
        <v>0</v>
      </c>
      <c r="AI219" s="42">
        <f>+' (1) Cap Res.2009-2010'!AI219</f>
        <v>0</v>
      </c>
      <c r="AJ219" s="42">
        <f>+' (1) Cap Res.2009-2010'!AJ219</f>
        <v>0</v>
      </c>
      <c r="AK219" s="42">
        <f>+' (1) Cap Res.2009-2010'!AK219</f>
        <v>0</v>
      </c>
      <c r="AL219" s="42">
        <f>+' (1) Cap Res.2009-2010'!AL219</f>
        <v>0</v>
      </c>
      <c r="AM219" s="42">
        <f>+' (1) Cap Res.2009-2010'!AM219</f>
        <v>0</v>
      </c>
      <c r="AN219" s="42">
        <f>+' (1) Cap Res.2009-2010'!AN219</f>
        <v>0</v>
      </c>
      <c r="AO219" s="42">
        <f>+' (1) Cap Res.2009-2010'!AO219</f>
        <v>0</v>
      </c>
      <c r="AP219" s="42">
        <f>+' (1) Cap Res.2009-2010'!AP219</f>
        <v>0</v>
      </c>
      <c r="AQ219" s="42">
        <f>+' (1) Cap Res.2009-2010'!AQ219</f>
        <v>0</v>
      </c>
      <c r="AR219" s="42">
        <f>+' (1) Cap Res.2009-2010'!AR219</f>
        <v>0</v>
      </c>
      <c r="AS219" s="42">
        <f>+' (1) Cap Res.2009-2010'!AS219</f>
        <v>0</v>
      </c>
      <c r="AT219" s="42">
        <f>+' (1) Cap Res.2009-2010'!AT219</f>
        <v>0</v>
      </c>
      <c r="AU219" s="42">
        <f>+' (1) Cap Res.2009-2010'!AU219</f>
        <v>0</v>
      </c>
      <c r="AV219" s="42"/>
      <c r="AW219" s="42"/>
      <c r="AX219" s="42"/>
      <c r="AY219" s="42"/>
      <c r="AZ219" s="42"/>
      <c r="BA219" s="42"/>
      <c r="BB219" s="42"/>
    </row>
    <row r="220" spans="1:54" ht="13.5" hidden="1">
      <c r="A220" s="39">
        <f>+' (1) Cap Res.2009-2010'!BF220</f>
        <v>38092</v>
      </c>
      <c r="B220" s="42">
        <f>+' (1) Cap Res.2009-2010'!B220</f>
        <v>0</v>
      </c>
      <c r="C220" s="42">
        <f>+' (1) Cap Res.2009-2010'!C220</f>
        <v>0</v>
      </c>
      <c r="D220" s="42">
        <f>+' (1) Cap Res.2009-2010'!D220</f>
        <v>0</v>
      </c>
      <c r="E220" s="42">
        <f>+' (1) Cap Res.2009-2010'!E220</f>
        <v>0</v>
      </c>
      <c r="F220" s="42">
        <f>+' (1) Cap Res.2009-2010'!F220</f>
        <v>0</v>
      </c>
      <c r="G220" s="42">
        <f>+' (1) Cap Res.2009-2010'!G220</f>
        <v>0</v>
      </c>
      <c r="H220" s="42">
        <f>+' (1) Cap Res.2009-2010'!H220</f>
        <v>0</v>
      </c>
      <c r="I220" s="42">
        <f>+' (1) Cap Res.2009-2010'!I220</f>
        <v>0</v>
      </c>
      <c r="J220" s="42">
        <f>+' (1) Cap Res.2009-2010'!J220</f>
        <v>0</v>
      </c>
      <c r="K220" s="42">
        <f>+' (1) Cap Res.2009-2010'!K220</f>
        <v>0</v>
      </c>
      <c r="L220" s="42">
        <f>+' (1) Cap Res.2009-2010'!L220</f>
        <v>0</v>
      </c>
      <c r="M220" s="42">
        <f>+' (1) Cap Res.2009-2010'!M220</f>
        <v>0</v>
      </c>
      <c r="N220" s="42">
        <f>+' (1) Cap Res.2009-2010'!N220</f>
        <v>0</v>
      </c>
      <c r="O220" s="42">
        <f>+' (1) Cap Res.2009-2010'!O220</f>
        <v>0</v>
      </c>
      <c r="P220" s="42">
        <f>+' (1) Cap Res.2009-2010'!P220</f>
        <v>0</v>
      </c>
      <c r="Q220" s="42">
        <f>+' (1) Cap Res.2009-2010'!Q220</f>
        <v>0</v>
      </c>
      <c r="R220" s="42">
        <f>+' (1) Cap Res.2009-2010'!R220</f>
        <v>0</v>
      </c>
      <c r="S220" s="42">
        <f>+' (1) Cap Res.2009-2010'!S220</f>
        <v>0</v>
      </c>
      <c r="T220" s="42">
        <f>+' (1) Cap Res.2009-2010'!T220</f>
        <v>0</v>
      </c>
      <c r="U220" s="42">
        <f>+' (1) Cap Res.2009-2010'!U220</f>
        <v>-4945</v>
      </c>
      <c r="V220" s="42">
        <f>+' (1) Cap Res.2009-2010'!V220</f>
        <v>0</v>
      </c>
      <c r="W220" s="42">
        <f>+' (1) Cap Res.2009-2010'!W220</f>
        <v>0</v>
      </c>
      <c r="X220" s="42">
        <f>+' (1) Cap Res.2009-2010'!X220</f>
        <v>0</v>
      </c>
      <c r="Y220" s="42">
        <f>+' (1) Cap Res.2009-2010'!Y220</f>
        <v>0</v>
      </c>
      <c r="Z220" s="42">
        <f>+' (1) Cap Res.2009-2010'!Z220</f>
        <v>0</v>
      </c>
      <c r="AA220" s="42">
        <f>+' (1) Cap Res.2009-2010'!AA220</f>
        <v>0</v>
      </c>
      <c r="AB220" s="42">
        <f>+' (1) Cap Res.2009-2010'!AB220</f>
        <v>0</v>
      </c>
      <c r="AC220" s="42">
        <f>+' (1) Cap Res.2009-2010'!AC220</f>
        <v>0</v>
      </c>
      <c r="AD220" s="42">
        <f>+' (1) Cap Res.2009-2010'!AD220</f>
        <v>0</v>
      </c>
      <c r="AE220" s="42">
        <f>+' (1) Cap Res.2009-2010'!AE220</f>
        <v>0</v>
      </c>
      <c r="AF220" s="42">
        <f>+' (1) Cap Res.2009-2010'!AF220</f>
        <v>0</v>
      </c>
      <c r="AG220" s="42">
        <f>+' (1) Cap Res.2009-2010'!AG220</f>
        <v>0</v>
      </c>
      <c r="AH220" s="42">
        <f>+' (1) Cap Res.2009-2010'!AH220</f>
        <v>0</v>
      </c>
      <c r="AI220" s="42">
        <f>+' (1) Cap Res.2009-2010'!AI220</f>
        <v>0</v>
      </c>
      <c r="AJ220" s="42">
        <f>+' (1) Cap Res.2009-2010'!AJ220</f>
        <v>0</v>
      </c>
      <c r="AK220" s="42">
        <f>+' (1) Cap Res.2009-2010'!AK220</f>
        <v>0</v>
      </c>
      <c r="AL220" s="42">
        <f>+' (1) Cap Res.2009-2010'!AL220</f>
        <v>0</v>
      </c>
      <c r="AM220" s="42">
        <f>+' (1) Cap Res.2009-2010'!AM220</f>
        <v>0</v>
      </c>
      <c r="AN220" s="42">
        <f>+' (1) Cap Res.2009-2010'!AN220</f>
        <v>0</v>
      </c>
      <c r="AO220" s="42">
        <f>+' (1) Cap Res.2009-2010'!AO220</f>
        <v>0</v>
      </c>
      <c r="AP220" s="42">
        <f>+' (1) Cap Res.2009-2010'!AP220</f>
        <v>0</v>
      </c>
      <c r="AQ220" s="42">
        <f>+' (1) Cap Res.2009-2010'!AQ220</f>
        <v>0</v>
      </c>
      <c r="AR220" s="42">
        <f>+' (1) Cap Res.2009-2010'!AR220</f>
        <v>0</v>
      </c>
      <c r="AS220" s="42">
        <f>+' (1) Cap Res.2009-2010'!AS220</f>
        <v>0</v>
      </c>
      <c r="AT220" s="42">
        <f>+' (1) Cap Res.2009-2010'!AT220</f>
        <v>0</v>
      </c>
      <c r="AU220" s="42">
        <f>+' (1) Cap Res.2009-2010'!AU220</f>
        <v>0</v>
      </c>
      <c r="AV220" s="42"/>
      <c r="AW220" s="42"/>
      <c r="AX220" s="42"/>
      <c r="AY220" s="42"/>
      <c r="AZ220" s="42"/>
      <c r="BA220" s="42"/>
      <c r="BB220" s="42"/>
    </row>
    <row r="221" spans="1:54" ht="13.5" hidden="1">
      <c r="A221" s="39">
        <f>+' (1) Cap Res.2009-2010'!BF221</f>
        <v>38092</v>
      </c>
      <c r="B221" s="42">
        <f>+' (1) Cap Res.2009-2010'!B221</f>
        <v>0</v>
      </c>
      <c r="C221" s="42">
        <f>+' (1) Cap Res.2009-2010'!C221</f>
        <v>0</v>
      </c>
      <c r="D221" s="42">
        <f>+' (1) Cap Res.2009-2010'!D221</f>
        <v>0</v>
      </c>
      <c r="E221" s="42">
        <f>+' (1) Cap Res.2009-2010'!E221</f>
        <v>0</v>
      </c>
      <c r="F221" s="42">
        <f>+' (1) Cap Res.2009-2010'!F221</f>
        <v>0</v>
      </c>
      <c r="G221" s="42">
        <f>+' (1) Cap Res.2009-2010'!G221</f>
        <v>0</v>
      </c>
      <c r="H221" s="42">
        <f>+' (1) Cap Res.2009-2010'!H221</f>
        <v>0</v>
      </c>
      <c r="I221" s="42">
        <f>+' (1) Cap Res.2009-2010'!I221</f>
        <v>0</v>
      </c>
      <c r="J221" s="42">
        <f>+' (1) Cap Res.2009-2010'!J221</f>
        <v>0</v>
      </c>
      <c r="K221" s="42">
        <f>+' (1) Cap Res.2009-2010'!K221</f>
        <v>0</v>
      </c>
      <c r="L221" s="42">
        <f>+' (1) Cap Res.2009-2010'!L221</f>
        <v>0</v>
      </c>
      <c r="M221" s="42">
        <f>+' (1) Cap Res.2009-2010'!M221</f>
        <v>0</v>
      </c>
      <c r="N221" s="42">
        <f>+' (1) Cap Res.2009-2010'!N221</f>
        <v>0</v>
      </c>
      <c r="O221" s="42">
        <f>+' (1) Cap Res.2009-2010'!O221</f>
        <v>0</v>
      </c>
      <c r="P221" s="42">
        <f>+' (1) Cap Res.2009-2010'!P221</f>
        <v>0</v>
      </c>
      <c r="Q221" s="42">
        <f>+' (1) Cap Res.2009-2010'!Q221</f>
        <v>0</v>
      </c>
      <c r="R221" s="42">
        <f>+' (1) Cap Res.2009-2010'!R221</f>
        <v>0</v>
      </c>
      <c r="S221" s="42">
        <f>+' (1) Cap Res.2009-2010'!S221</f>
        <v>0</v>
      </c>
      <c r="T221" s="42">
        <f>+' (1) Cap Res.2009-2010'!T221</f>
        <v>0</v>
      </c>
      <c r="U221" s="42">
        <f>+' (1) Cap Res.2009-2010'!U221</f>
        <v>-8665</v>
      </c>
      <c r="V221" s="42">
        <f>+' (1) Cap Res.2009-2010'!V221</f>
        <v>0</v>
      </c>
      <c r="W221" s="42">
        <f>+' (1) Cap Res.2009-2010'!W221</f>
        <v>0</v>
      </c>
      <c r="X221" s="42">
        <f>+' (1) Cap Res.2009-2010'!X221</f>
        <v>0</v>
      </c>
      <c r="Y221" s="42">
        <f>+' (1) Cap Res.2009-2010'!Y221</f>
        <v>0</v>
      </c>
      <c r="Z221" s="42">
        <f>+' (1) Cap Res.2009-2010'!Z221</f>
        <v>0</v>
      </c>
      <c r="AA221" s="42">
        <f>+' (1) Cap Res.2009-2010'!AA221</f>
        <v>0</v>
      </c>
      <c r="AB221" s="42">
        <f>+' (1) Cap Res.2009-2010'!AB221</f>
        <v>0</v>
      </c>
      <c r="AC221" s="42">
        <f>+' (1) Cap Res.2009-2010'!AC221</f>
        <v>0</v>
      </c>
      <c r="AD221" s="42">
        <f>+' (1) Cap Res.2009-2010'!AD221</f>
        <v>0</v>
      </c>
      <c r="AE221" s="42">
        <f>+' (1) Cap Res.2009-2010'!AE221</f>
        <v>0</v>
      </c>
      <c r="AF221" s="42">
        <f>+' (1) Cap Res.2009-2010'!AF221</f>
        <v>0</v>
      </c>
      <c r="AG221" s="42">
        <f>+' (1) Cap Res.2009-2010'!AG221</f>
        <v>0</v>
      </c>
      <c r="AH221" s="42">
        <f>+' (1) Cap Res.2009-2010'!AH221</f>
        <v>0</v>
      </c>
      <c r="AI221" s="42">
        <f>+' (1) Cap Res.2009-2010'!AI221</f>
        <v>0</v>
      </c>
      <c r="AJ221" s="42">
        <f>+' (1) Cap Res.2009-2010'!AJ221</f>
        <v>0</v>
      </c>
      <c r="AK221" s="42">
        <f>+' (1) Cap Res.2009-2010'!AK221</f>
        <v>0</v>
      </c>
      <c r="AL221" s="42">
        <f>+' (1) Cap Res.2009-2010'!AL221</f>
        <v>0</v>
      </c>
      <c r="AM221" s="42">
        <f>+' (1) Cap Res.2009-2010'!AM221</f>
        <v>0</v>
      </c>
      <c r="AN221" s="42">
        <f>+' (1) Cap Res.2009-2010'!AN221</f>
        <v>0</v>
      </c>
      <c r="AO221" s="42">
        <f>+' (1) Cap Res.2009-2010'!AO221</f>
        <v>0</v>
      </c>
      <c r="AP221" s="42">
        <f>+' (1) Cap Res.2009-2010'!AP221</f>
        <v>0</v>
      </c>
      <c r="AQ221" s="42">
        <f>+' (1) Cap Res.2009-2010'!AQ221</f>
        <v>0</v>
      </c>
      <c r="AR221" s="42">
        <f>+' (1) Cap Res.2009-2010'!AR221</f>
        <v>0</v>
      </c>
      <c r="AS221" s="42">
        <f>+' (1) Cap Res.2009-2010'!AS221</f>
        <v>0</v>
      </c>
      <c r="AT221" s="42">
        <f>+' (1) Cap Res.2009-2010'!AT221</f>
        <v>0</v>
      </c>
      <c r="AU221" s="42">
        <f>+' (1) Cap Res.2009-2010'!AU221</f>
        <v>0</v>
      </c>
      <c r="AV221" s="42"/>
      <c r="AW221" s="42"/>
      <c r="AX221" s="42"/>
      <c r="AY221" s="42"/>
      <c r="AZ221" s="42"/>
      <c r="BA221" s="42"/>
      <c r="BB221" s="42"/>
    </row>
    <row r="222" spans="1:54" ht="13.5" hidden="1">
      <c r="A222" s="39">
        <f>+' (1) Cap Res.2009-2010'!BF222</f>
        <v>38098</v>
      </c>
      <c r="B222" s="42">
        <f>+' (1) Cap Res.2009-2010'!B222</f>
        <v>0</v>
      </c>
      <c r="C222" s="42">
        <f>+' (1) Cap Res.2009-2010'!C222</f>
        <v>0</v>
      </c>
      <c r="D222" s="42">
        <f>+' (1) Cap Res.2009-2010'!D222</f>
        <v>0</v>
      </c>
      <c r="E222" s="42">
        <f>+' (1) Cap Res.2009-2010'!E222</f>
        <v>0</v>
      </c>
      <c r="F222" s="42">
        <f>+' (1) Cap Res.2009-2010'!F222</f>
        <v>0</v>
      </c>
      <c r="G222" s="42">
        <f>+' (1) Cap Res.2009-2010'!G222</f>
        <v>0</v>
      </c>
      <c r="H222" s="42">
        <f>+' (1) Cap Res.2009-2010'!H222</f>
        <v>0</v>
      </c>
      <c r="I222" s="42">
        <f>+' (1) Cap Res.2009-2010'!I222</f>
        <v>0</v>
      </c>
      <c r="J222" s="42">
        <f>+' (1) Cap Res.2009-2010'!J222</f>
        <v>0</v>
      </c>
      <c r="K222" s="42">
        <f>+' (1) Cap Res.2009-2010'!K222</f>
        <v>0</v>
      </c>
      <c r="L222" s="42">
        <f>+' (1) Cap Res.2009-2010'!L222</f>
        <v>0</v>
      </c>
      <c r="M222" s="42">
        <f>+' (1) Cap Res.2009-2010'!M222</f>
        <v>0</v>
      </c>
      <c r="N222" s="42">
        <f>+' (1) Cap Res.2009-2010'!N222</f>
        <v>0</v>
      </c>
      <c r="O222" s="42">
        <f>+' (1) Cap Res.2009-2010'!O222</f>
        <v>0</v>
      </c>
      <c r="P222" s="42">
        <f>+' (1) Cap Res.2009-2010'!P222</f>
        <v>0</v>
      </c>
      <c r="Q222" s="42">
        <f>+' (1) Cap Res.2009-2010'!Q222</f>
        <v>0</v>
      </c>
      <c r="R222" s="42">
        <f>+' (1) Cap Res.2009-2010'!R222</f>
        <v>0</v>
      </c>
      <c r="S222" s="42">
        <f>+' (1) Cap Res.2009-2010'!S222</f>
        <v>0</v>
      </c>
      <c r="T222" s="42">
        <f>+' (1) Cap Res.2009-2010'!T222</f>
        <v>0</v>
      </c>
      <c r="U222" s="42">
        <f>+' (1) Cap Res.2009-2010'!U222</f>
        <v>0</v>
      </c>
      <c r="V222" s="42">
        <f>+' (1) Cap Res.2009-2010'!V222</f>
        <v>0</v>
      </c>
      <c r="W222" s="42">
        <f>+' (1) Cap Res.2009-2010'!W222</f>
        <v>0</v>
      </c>
      <c r="X222" s="42">
        <f>+' (1) Cap Res.2009-2010'!X222</f>
        <v>0</v>
      </c>
      <c r="Y222" s="42">
        <f>+' (1) Cap Res.2009-2010'!Y222</f>
        <v>0</v>
      </c>
      <c r="Z222" s="42">
        <f>+' (1) Cap Res.2009-2010'!Z222</f>
        <v>0</v>
      </c>
      <c r="AA222" s="42">
        <f>+' (1) Cap Res.2009-2010'!AA222</f>
        <v>0</v>
      </c>
      <c r="AB222" s="42">
        <f>+' (1) Cap Res.2009-2010'!AB222</f>
        <v>0</v>
      </c>
      <c r="AC222" s="42">
        <f>+' (1) Cap Res.2009-2010'!AC222</f>
        <v>0</v>
      </c>
      <c r="AD222" s="42">
        <f>+' (1) Cap Res.2009-2010'!AD222</f>
        <v>0</v>
      </c>
      <c r="AE222" s="42">
        <f>+' (1) Cap Res.2009-2010'!AE222</f>
        <v>0</v>
      </c>
      <c r="AF222" s="42">
        <f>+' (1) Cap Res.2009-2010'!AF222</f>
        <v>0</v>
      </c>
      <c r="AG222" s="42">
        <f>+' (1) Cap Res.2009-2010'!AG222</f>
        <v>0</v>
      </c>
      <c r="AH222" s="42">
        <f>+' (1) Cap Res.2009-2010'!AH222</f>
        <v>0</v>
      </c>
      <c r="AI222" s="42">
        <f>+' (1) Cap Res.2009-2010'!AI222</f>
        <v>0</v>
      </c>
      <c r="AJ222" s="42">
        <f>+' (1) Cap Res.2009-2010'!AJ222</f>
        <v>0</v>
      </c>
      <c r="AK222" s="42">
        <f>+' (1) Cap Res.2009-2010'!AK222</f>
        <v>0</v>
      </c>
      <c r="AL222" s="42">
        <f>+' (1) Cap Res.2009-2010'!AL222</f>
        <v>0</v>
      </c>
      <c r="AM222" s="42">
        <f>+' (1) Cap Res.2009-2010'!AM222</f>
        <v>0</v>
      </c>
      <c r="AN222" s="42">
        <f>+' (1) Cap Res.2009-2010'!AN222</f>
        <v>0</v>
      </c>
      <c r="AO222" s="42">
        <f>+' (1) Cap Res.2009-2010'!AO222</f>
        <v>0</v>
      </c>
      <c r="AP222" s="42">
        <f>+' (1) Cap Res.2009-2010'!AP222</f>
        <v>0</v>
      </c>
      <c r="AQ222" s="42">
        <f>+' (1) Cap Res.2009-2010'!AQ222</f>
        <v>0</v>
      </c>
      <c r="AR222" s="42">
        <f>+' (1) Cap Res.2009-2010'!AR222</f>
        <v>0</v>
      </c>
      <c r="AS222" s="42">
        <f>+' (1) Cap Res.2009-2010'!AS222</f>
        <v>0</v>
      </c>
      <c r="AT222" s="42">
        <f>+' (1) Cap Res.2009-2010'!AT222</f>
        <v>0</v>
      </c>
      <c r="AU222" s="42">
        <f>+' (1) Cap Res.2009-2010'!AU222</f>
        <v>0</v>
      </c>
      <c r="AV222" s="42"/>
      <c r="AW222" s="42"/>
      <c r="AX222" s="42"/>
      <c r="AY222" s="42"/>
      <c r="AZ222" s="42"/>
      <c r="BA222" s="42"/>
      <c r="BB222" s="42"/>
    </row>
    <row r="223" spans="1:54" ht="13.5" hidden="1">
      <c r="A223" s="39">
        <f>+' (1) Cap Res.2009-2010'!BF223</f>
        <v>38098</v>
      </c>
      <c r="B223" s="42">
        <f>+' (1) Cap Res.2009-2010'!B223</f>
        <v>0</v>
      </c>
      <c r="C223" s="42">
        <f>+' (1) Cap Res.2009-2010'!C223</f>
        <v>0</v>
      </c>
      <c r="D223" s="42">
        <f>+' (1) Cap Res.2009-2010'!D223</f>
        <v>0</v>
      </c>
      <c r="E223" s="42">
        <f>+' (1) Cap Res.2009-2010'!E223</f>
        <v>0</v>
      </c>
      <c r="F223" s="42">
        <f>+' (1) Cap Res.2009-2010'!F223</f>
        <v>0</v>
      </c>
      <c r="G223" s="42">
        <f>+' (1) Cap Res.2009-2010'!G223</f>
        <v>0</v>
      </c>
      <c r="H223" s="42">
        <f>+' (1) Cap Res.2009-2010'!H223</f>
        <v>0</v>
      </c>
      <c r="I223" s="42">
        <f>+' (1) Cap Res.2009-2010'!I223</f>
        <v>0</v>
      </c>
      <c r="J223" s="42">
        <f>+' (1) Cap Res.2009-2010'!J223</f>
        <v>0</v>
      </c>
      <c r="K223" s="42">
        <f>+' (1) Cap Res.2009-2010'!K223</f>
        <v>0</v>
      </c>
      <c r="L223" s="42">
        <f>+' (1) Cap Res.2009-2010'!L223</f>
        <v>0</v>
      </c>
      <c r="M223" s="42">
        <f>+' (1) Cap Res.2009-2010'!M223</f>
        <v>0</v>
      </c>
      <c r="N223" s="42">
        <f>+' (1) Cap Res.2009-2010'!N223</f>
        <v>0</v>
      </c>
      <c r="O223" s="42">
        <f>+' (1) Cap Res.2009-2010'!O223</f>
        <v>0</v>
      </c>
      <c r="P223" s="42">
        <f>+' (1) Cap Res.2009-2010'!P223</f>
        <v>0</v>
      </c>
      <c r="Q223" s="42">
        <f>+' (1) Cap Res.2009-2010'!Q223</f>
        <v>0</v>
      </c>
      <c r="R223" s="42">
        <f>+' (1) Cap Res.2009-2010'!R223</f>
        <v>0</v>
      </c>
      <c r="S223" s="42">
        <f>+' (1) Cap Res.2009-2010'!S223</f>
        <v>0</v>
      </c>
      <c r="T223" s="42">
        <f>+' (1) Cap Res.2009-2010'!T223</f>
        <v>0</v>
      </c>
      <c r="U223" s="42">
        <f>+' (1) Cap Res.2009-2010'!U223</f>
        <v>0</v>
      </c>
      <c r="V223" s="42">
        <f>+' (1) Cap Res.2009-2010'!V223</f>
        <v>0</v>
      </c>
      <c r="W223" s="42">
        <f>+' (1) Cap Res.2009-2010'!W223</f>
        <v>0</v>
      </c>
      <c r="X223" s="42">
        <f>+' (1) Cap Res.2009-2010'!X223</f>
        <v>0</v>
      </c>
      <c r="Y223" s="42">
        <f>+' (1) Cap Res.2009-2010'!Y223</f>
        <v>0</v>
      </c>
      <c r="Z223" s="42">
        <f>+' (1) Cap Res.2009-2010'!Z223</f>
        <v>0</v>
      </c>
      <c r="AA223" s="42">
        <f>+' (1) Cap Res.2009-2010'!AA223</f>
        <v>0</v>
      </c>
      <c r="AB223" s="42">
        <f>+' (1) Cap Res.2009-2010'!AB223</f>
        <v>0</v>
      </c>
      <c r="AC223" s="42">
        <f>+' (1) Cap Res.2009-2010'!AC223</f>
        <v>0</v>
      </c>
      <c r="AD223" s="42">
        <f>+' (1) Cap Res.2009-2010'!AD223</f>
        <v>0</v>
      </c>
      <c r="AE223" s="42">
        <f>+' (1) Cap Res.2009-2010'!AE223</f>
        <v>0</v>
      </c>
      <c r="AF223" s="42">
        <f>+' (1) Cap Res.2009-2010'!AF223</f>
        <v>0</v>
      </c>
      <c r="AG223" s="42">
        <f>+' (1) Cap Res.2009-2010'!AG223</f>
        <v>0</v>
      </c>
      <c r="AH223" s="42">
        <f>+' (1) Cap Res.2009-2010'!AH223</f>
        <v>0</v>
      </c>
      <c r="AI223" s="42">
        <f>+' (1) Cap Res.2009-2010'!AI223</f>
        <v>0</v>
      </c>
      <c r="AJ223" s="42">
        <f>+' (1) Cap Res.2009-2010'!AJ223</f>
        <v>0</v>
      </c>
      <c r="AK223" s="42">
        <f>+' (1) Cap Res.2009-2010'!AK223</f>
        <v>0</v>
      </c>
      <c r="AL223" s="42">
        <f>+' (1) Cap Res.2009-2010'!AL223</f>
        <v>0</v>
      </c>
      <c r="AM223" s="42">
        <f>+' (1) Cap Res.2009-2010'!AM223</f>
        <v>0</v>
      </c>
      <c r="AN223" s="42">
        <f>+' (1) Cap Res.2009-2010'!AN223</f>
        <v>0</v>
      </c>
      <c r="AO223" s="42">
        <f>+' (1) Cap Res.2009-2010'!AO223</f>
        <v>0</v>
      </c>
      <c r="AP223" s="42">
        <f>+' (1) Cap Res.2009-2010'!AP223</f>
        <v>0</v>
      </c>
      <c r="AQ223" s="42">
        <f>+' (1) Cap Res.2009-2010'!AQ223</f>
        <v>0</v>
      </c>
      <c r="AR223" s="42">
        <f>+' (1) Cap Res.2009-2010'!AR223</f>
        <v>0</v>
      </c>
      <c r="AS223" s="42">
        <f>+' (1) Cap Res.2009-2010'!AS223</f>
        <v>0</v>
      </c>
      <c r="AT223" s="42">
        <f>+' (1) Cap Res.2009-2010'!AT223</f>
        <v>0</v>
      </c>
      <c r="AU223" s="42">
        <f>+' (1) Cap Res.2009-2010'!AU223</f>
        <v>0</v>
      </c>
      <c r="AV223" s="42"/>
      <c r="AW223" s="42"/>
      <c r="AX223" s="42"/>
      <c r="AY223" s="42"/>
      <c r="AZ223" s="42"/>
      <c r="BA223" s="42"/>
      <c r="BB223" s="42"/>
    </row>
    <row r="224" spans="1:54" ht="13.5" hidden="1">
      <c r="A224" s="39">
        <f>+' (1) Cap Res.2009-2010'!BF224</f>
        <v>38098</v>
      </c>
      <c r="B224" s="42">
        <f>+' (1) Cap Res.2009-2010'!B224</f>
        <v>0</v>
      </c>
      <c r="C224" s="42">
        <f>+' (1) Cap Res.2009-2010'!C224</f>
        <v>0</v>
      </c>
      <c r="D224" s="42">
        <f>+' (1) Cap Res.2009-2010'!D224</f>
        <v>0</v>
      </c>
      <c r="E224" s="42">
        <f>+' (1) Cap Res.2009-2010'!E224</f>
        <v>0</v>
      </c>
      <c r="F224" s="42">
        <f>+' (1) Cap Res.2009-2010'!F224</f>
        <v>0</v>
      </c>
      <c r="G224" s="42">
        <f>+' (1) Cap Res.2009-2010'!G224</f>
        <v>0</v>
      </c>
      <c r="H224" s="42">
        <f>+' (1) Cap Res.2009-2010'!H224</f>
        <v>0</v>
      </c>
      <c r="I224" s="42">
        <f>+' (1) Cap Res.2009-2010'!I224</f>
        <v>0</v>
      </c>
      <c r="J224" s="42">
        <f>+' (1) Cap Res.2009-2010'!J224</f>
        <v>0</v>
      </c>
      <c r="K224" s="42">
        <f>+' (1) Cap Res.2009-2010'!K224</f>
        <v>0</v>
      </c>
      <c r="L224" s="42">
        <f>+' (1) Cap Res.2009-2010'!L224</f>
        <v>0</v>
      </c>
      <c r="M224" s="42">
        <f>+' (1) Cap Res.2009-2010'!M224</f>
        <v>0</v>
      </c>
      <c r="N224" s="42">
        <f>+' (1) Cap Res.2009-2010'!N224</f>
        <v>0</v>
      </c>
      <c r="O224" s="42">
        <f>+' (1) Cap Res.2009-2010'!O224</f>
        <v>0</v>
      </c>
      <c r="P224" s="42">
        <f>+' (1) Cap Res.2009-2010'!P224</f>
        <v>0</v>
      </c>
      <c r="Q224" s="42">
        <f>+' (1) Cap Res.2009-2010'!Q224</f>
        <v>0</v>
      </c>
      <c r="R224" s="42">
        <f>+' (1) Cap Res.2009-2010'!R224</f>
        <v>0</v>
      </c>
      <c r="S224" s="42">
        <f>+' (1) Cap Res.2009-2010'!S224</f>
        <v>0</v>
      </c>
      <c r="T224" s="42">
        <f>+' (1) Cap Res.2009-2010'!T224</f>
        <v>0</v>
      </c>
      <c r="U224" s="42">
        <f>+' (1) Cap Res.2009-2010'!U224</f>
        <v>0</v>
      </c>
      <c r="V224" s="42">
        <f>+' (1) Cap Res.2009-2010'!V224</f>
        <v>0</v>
      </c>
      <c r="W224" s="42">
        <f>+' (1) Cap Res.2009-2010'!W224</f>
        <v>0</v>
      </c>
      <c r="X224" s="42">
        <f>+' (1) Cap Res.2009-2010'!X224</f>
        <v>0</v>
      </c>
      <c r="Y224" s="42">
        <f>+' (1) Cap Res.2009-2010'!Y224</f>
        <v>0</v>
      </c>
      <c r="Z224" s="42">
        <f>+' (1) Cap Res.2009-2010'!Z224</f>
        <v>0</v>
      </c>
      <c r="AA224" s="42">
        <f>+' (1) Cap Res.2009-2010'!AA224</f>
        <v>0</v>
      </c>
      <c r="AB224" s="42">
        <f>+' (1) Cap Res.2009-2010'!AB224</f>
        <v>0</v>
      </c>
      <c r="AC224" s="42">
        <f>+' (1) Cap Res.2009-2010'!AC224</f>
        <v>0</v>
      </c>
      <c r="AD224" s="42">
        <f>+' (1) Cap Res.2009-2010'!AD224</f>
        <v>0</v>
      </c>
      <c r="AE224" s="42">
        <f>+' (1) Cap Res.2009-2010'!AE224</f>
        <v>0</v>
      </c>
      <c r="AF224" s="42">
        <f>+' (1) Cap Res.2009-2010'!AF224</f>
        <v>0</v>
      </c>
      <c r="AG224" s="42">
        <f>+' (1) Cap Res.2009-2010'!AG224</f>
        <v>0</v>
      </c>
      <c r="AH224" s="42">
        <f>+' (1) Cap Res.2009-2010'!AH224</f>
        <v>0</v>
      </c>
      <c r="AI224" s="42">
        <f>+' (1) Cap Res.2009-2010'!AI224</f>
        <v>0</v>
      </c>
      <c r="AJ224" s="42">
        <f>+' (1) Cap Res.2009-2010'!AJ224</f>
        <v>0</v>
      </c>
      <c r="AK224" s="42">
        <f>+' (1) Cap Res.2009-2010'!AK224</f>
        <v>0</v>
      </c>
      <c r="AL224" s="42">
        <f>+' (1) Cap Res.2009-2010'!AL224</f>
        <v>0</v>
      </c>
      <c r="AM224" s="42">
        <f>+' (1) Cap Res.2009-2010'!AM224</f>
        <v>0</v>
      </c>
      <c r="AN224" s="42">
        <f>+' (1) Cap Res.2009-2010'!AN224</f>
        <v>0</v>
      </c>
      <c r="AO224" s="42">
        <f>+' (1) Cap Res.2009-2010'!AO224</f>
        <v>0</v>
      </c>
      <c r="AP224" s="42">
        <f>+' (1) Cap Res.2009-2010'!AP224</f>
        <v>0</v>
      </c>
      <c r="AQ224" s="42">
        <f>+' (1) Cap Res.2009-2010'!AQ224</f>
        <v>0</v>
      </c>
      <c r="AR224" s="42">
        <f>+' (1) Cap Res.2009-2010'!AR224</f>
        <v>0</v>
      </c>
      <c r="AS224" s="42">
        <f>+' (1) Cap Res.2009-2010'!AS224</f>
        <v>0</v>
      </c>
      <c r="AT224" s="42">
        <f>+' (1) Cap Res.2009-2010'!AT224</f>
        <v>0</v>
      </c>
      <c r="AU224" s="42">
        <f>+' (1) Cap Res.2009-2010'!AU224</f>
        <v>0</v>
      </c>
      <c r="AV224" s="42"/>
      <c r="AW224" s="42"/>
      <c r="AX224" s="42"/>
      <c r="AY224" s="42"/>
      <c r="AZ224" s="42"/>
      <c r="BA224" s="42"/>
      <c r="BB224" s="42"/>
    </row>
    <row r="225" spans="1:54" ht="13.5" hidden="1">
      <c r="A225" s="39">
        <f>+' (1) Cap Res.2009-2010'!BF225</f>
        <v>38101</v>
      </c>
      <c r="B225" s="42">
        <f>+' (1) Cap Res.2009-2010'!B225</f>
        <v>0</v>
      </c>
      <c r="C225" s="42">
        <f>+' (1) Cap Res.2009-2010'!C225</f>
        <v>0</v>
      </c>
      <c r="D225" s="42">
        <f>+' (1) Cap Res.2009-2010'!D225</f>
        <v>0</v>
      </c>
      <c r="E225" s="42">
        <f>+' (1) Cap Res.2009-2010'!E225</f>
        <v>0</v>
      </c>
      <c r="F225" s="42">
        <f>+' (1) Cap Res.2009-2010'!F225</f>
        <v>0</v>
      </c>
      <c r="G225" s="42">
        <f>+' (1) Cap Res.2009-2010'!G225</f>
        <v>0</v>
      </c>
      <c r="H225" s="42">
        <f>+' (1) Cap Res.2009-2010'!H225</f>
        <v>0</v>
      </c>
      <c r="I225" s="42">
        <f>+' (1) Cap Res.2009-2010'!I225</f>
        <v>0</v>
      </c>
      <c r="J225" s="42">
        <f>+' (1) Cap Res.2009-2010'!J225</f>
        <v>0</v>
      </c>
      <c r="K225" s="42">
        <f>+' (1) Cap Res.2009-2010'!K225</f>
        <v>0</v>
      </c>
      <c r="L225" s="42">
        <f>+' (1) Cap Res.2009-2010'!L225</f>
        <v>0</v>
      </c>
      <c r="M225" s="42">
        <f>+' (1) Cap Res.2009-2010'!M225</f>
        <v>0</v>
      </c>
      <c r="N225" s="42">
        <f>+' (1) Cap Res.2009-2010'!N225</f>
        <v>0</v>
      </c>
      <c r="O225" s="42">
        <f>+' (1) Cap Res.2009-2010'!O225</f>
        <v>0</v>
      </c>
      <c r="P225" s="42">
        <f>+' (1) Cap Res.2009-2010'!P225</f>
        <v>0</v>
      </c>
      <c r="Q225" s="42">
        <f>+' (1) Cap Res.2009-2010'!Q225</f>
        <v>0</v>
      </c>
      <c r="R225" s="42">
        <f>+' (1) Cap Res.2009-2010'!R225</f>
        <v>0</v>
      </c>
      <c r="S225" s="42">
        <f>+' (1) Cap Res.2009-2010'!S225</f>
        <v>0</v>
      </c>
      <c r="T225" s="42">
        <f>+' (1) Cap Res.2009-2010'!T225</f>
        <v>0</v>
      </c>
      <c r="U225" s="42">
        <f>+' (1) Cap Res.2009-2010'!U225</f>
        <v>0</v>
      </c>
      <c r="V225" s="42">
        <f>+' (1) Cap Res.2009-2010'!V225</f>
        <v>0</v>
      </c>
      <c r="W225" s="42">
        <f>+' (1) Cap Res.2009-2010'!W225</f>
        <v>0</v>
      </c>
      <c r="X225" s="42">
        <f>+' (1) Cap Res.2009-2010'!X225</f>
        <v>-1800</v>
      </c>
      <c r="Y225" s="42">
        <f>+' (1) Cap Res.2009-2010'!Y225</f>
        <v>0</v>
      </c>
      <c r="Z225" s="42">
        <f>+' (1) Cap Res.2009-2010'!Z225</f>
        <v>0</v>
      </c>
      <c r="AA225" s="42">
        <f>+' (1) Cap Res.2009-2010'!AA225</f>
        <v>0</v>
      </c>
      <c r="AB225" s="42">
        <f>+' (1) Cap Res.2009-2010'!AB225</f>
        <v>0</v>
      </c>
      <c r="AC225" s="42">
        <f>+' (1) Cap Res.2009-2010'!AC225</f>
        <v>0</v>
      </c>
      <c r="AD225" s="42">
        <f>+' (1) Cap Res.2009-2010'!AD225</f>
        <v>0</v>
      </c>
      <c r="AE225" s="42">
        <f>+' (1) Cap Res.2009-2010'!AE225</f>
        <v>0</v>
      </c>
      <c r="AF225" s="42">
        <f>+' (1) Cap Res.2009-2010'!AF225</f>
        <v>0</v>
      </c>
      <c r="AG225" s="42">
        <f>+' (1) Cap Res.2009-2010'!AG225</f>
        <v>0</v>
      </c>
      <c r="AH225" s="42">
        <f>+' (1) Cap Res.2009-2010'!AH225</f>
        <v>0</v>
      </c>
      <c r="AI225" s="42">
        <f>+' (1) Cap Res.2009-2010'!AI225</f>
        <v>0</v>
      </c>
      <c r="AJ225" s="42">
        <f>+' (1) Cap Res.2009-2010'!AJ225</f>
        <v>0</v>
      </c>
      <c r="AK225" s="42">
        <f>+' (1) Cap Res.2009-2010'!AK225</f>
        <v>0</v>
      </c>
      <c r="AL225" s="42">
        <f>+' (1) Cap Res.2009-2010'!AL225</f>
        <v>0</v>
      </c>
      <c r="AM225" s="42">
        <f>+' (1) Cap Res.2009-2010'!AM225</f>
        <v>0</v>
      </c>
      <c r="AN225" s="42">
        <f>+' (1) Cap Res.2009-2010'!AN225</f>
        <v>0</v>
      </c>
      <c r="AO225" s="42">
        <f>+' (1) Cap Res.2009-2010'!AO225</f>
        <v>0</v>
      </c>
      <c r="AP225" s="42">
        <f>+' (1) Cap Res.2009-2010'!AP225</f>
        <v>0</v>
      </c>
      <c r="AQ225" s="42">
        <f>+' (1) Cap Res.2009-2010'!AQ225</f>
        <v>0</v>
      </c>
      <c r="AR225" s="42">
        <f>+' (1) Cap Res.2009-2010'!AR225</f>
        <v>0</v>
      </c>
      <c r="AS225" s="42">
        <f>+' (1) Cap Res.2009-2010'!AS225</f>
        <v>0</v>
      </c>
      <c r="AT225" s="42">
        <f>+' (1) Cap Res.2009-2010'!AT225</f>
        <v>0</v>
      </c>
      <c r="AU225" s="42">
        <f>+' (1) Cap Res.2009-2010'!AU225</f>
        <v>0</v>
      </c>
      <c r="AV225" s="42"/>
      <c r="AW225" s="42"/>
      <c r="AX225" s="42"/>
      <c r="AY225" s="42"/>
      <c r="AZ225" s="42"/>
      <c r="BA225" s="42"/>
      <c r="BB225" s="42"/>
    </row>
    <row r="226" spans="1:54" ht="13.5" hidden="1">
      <c r="A226" s="39">
        <f>+' (1) Cap Res.2009-2010'!BF226</f>
        <v>38101</v>
      </c>
      <c r="B226" s="42">
        <f>+' (1) Cap Res.2009-2010'!B226</f>
        <v>0</v>
      </c>
      <c r="C226" s="42">
        <f>+' (1) Cap Res.2009-2010'!C226</f>
        <v>0</v>
      </c>
      <c r="D226" s="42">
        <f>+' (1) Cap Res.2009-2010'!D226</f>
        <v>0</v>
      </c>
      <c r="E226" s="42">
        <f>+' (1) Cap Res.2009-2010'!E226</f>
        <v>0</v>
      </c>
      <c r="F226" s="42">
        <f>+' (1) Cap Res.2009-2010'!F226</f>
        <v>0</v>
      </c>
      <c r="G226" s="42">
        <f>+' (1) Cap Res.2009-2010'!G226</f>
        <v>0</v>
      </c>
      <c r="H226" s="42">
        <f>+' (1) Cap Res.2009-2010'!H226</f>
        <v>0</v>
      </c>
      <c r="I226" s="42">
        <f>+' (1) Cap Res.2009-2010'!I226</f>
        <v>0</v>
      </c>
      <c r="J226" s="42">
        <f>+' (1) Cap Res.2009-2010'!J226</f>
        <v>0</v>
      </c>
      <c r="K226" s="42">
        <f>+' (1) Cap Res.2009-2010'!K226</f>
        <v>0</v>
      </c>
      <c r="L226" s="42">
        <f>+' (1) Cap Res.2009-2010'!L226</f>
        <v>0</v>
      </c>
      <c r="M226" s="42">
        <f>+' (1) Cap Res.2009-2010'!M226</f>
        <v>0</v>
      </c>
      <c r="N226" s="42">
        <f>+' (1) Cap Res.2009-2010'!N226</f>
        <v>0</v>
      </c>
      <c r="O226" s="42">
        <f>+' (1) Cap Res.2009-2010'!O226</f>
        <v>0</v>
      </c>
      <c r="P226" s="42">
        <f>+' (1) Cap Res.2009-2010'!P226</f>
        <v>0</v>
      </c>
      <c r="Q226" s="42">
        <f>+' (1) Cap Res.2009-2010'!Q226</f>
        <v>0</v>
      </c>
      <c r="R226" s="42">
        <f>+' (1) Cap Res.2009-2010'!R226</f>
        <v>0</v>
      </c>
      <c r="S226" s="42">
        <f>+' (1) Cap Res.2009-2010'!S226</f>
        <v>0</v>
      </c>
      <c r="T226" s="42">
        <f>+' (1) Cap Res.2009-2010'!T226</f>
        <v>-622.65</v>
      </c>
      <c r="U226" s="42">
        <f>+' (1) Cap Res.2009-2010'!U226</f>
        <v>0</v>
      </c>
      <c r="V226" s="42">
        <f>+' (1) Cap Res.2009-2010'!V226</f>
        <v>0</v>
      </c>
      <c r="W226" s="42">
        <f>+' (1) Cap Res.2009-2010'!W226</f>
        <v>0</v>
      </c>
      <c r="X226" s="42">
        <f>+' (1) Cap Res.2009-2010'!X226</f>
        <v>0</v>
      </c>
      <c r="Y226" s="42">
        <f>+' (1) Cap Res.2009-2010'!Y226</f>
        <v>0</v>
      </c>
      <c r="Z226" s="42">
        <f>+' (1) Cap Res.2009-2010'!Z226</f>
        <v>0</v>
      </c>
      <c r="AA226" s="42">
        <f>+' (1) Cap Res.2009-2010'!AA226</f>
        <v>0</v>
      </c>
      <c r="AB226" s="42">
        <f>+' (1) Cap Res.2009-2010'!AB226</f>
        <v>0</v>
      </c>
      <c r="AC226" s="42">
        <f>+' (1) Cap Res.2009-2010'!AC226</f>
        <v>0</v>
      </c>
      <c r="AD226" s="42">
        <f>+' (1) Cap Res.2009-2010'!AD226</f>
        <v>0</v>
      </c>
      <c r="AE226" s="42">
        <f>+' (1) Cap Res.2009-2010'!AE226</f>
        <v>0</v>
      </c>
      <c r="AF226" s="42">
        <f>+' (1) Cap Res.2009-2010'!AF226</f>
        <v>0</v>
      </c>
      <c r="AG226" s="42">
        <f>+' (1) Cap Res.2009-2010'!AG226</f>
        <v>0</v>
      </c>
      <c r="AH226" s="42">
        <f>+' (1) Cap Res.2009-2010'!AH226</f>
        <v>0</v>
      </c>
      <c r="AI226" s="42">
        <f>+' (1) Cap Res.2009-2010'!AI226</f>
        <v>0</v>
      </c>
      <c r="AJ226" s="42">
        <f>+' (1) Cap Res.2009-2010'!AJ226</f>
        <v>0</v>
      </c>
      <c r="AK226" s="42">
        <f>+' (1) Cap Res.2009-2010'!AK226</f>
        <v>0</v>
      </c>
      <c r="AL226" s="42">
        <f>+' (1) Cap Res.2009-2010'!AL226</f>
        <v>0</v>
      </c>
      <c r="AM226" s="42">
        <f>+' (1) Cap Res.2009-2010'!AM226</f>
        <v>0</v>
      </c>
      <c r="AN226" s="42">
        <f>+' (1) Cap Res.2009-2010'!AN226</f>
        <v>0</v>
      </c>
      <c r="AO226" s="42">
        <f>+' (1) Cap Res.2009-2010'!AO226</f>
        <v>0</v>
      </c>
      <c r="AP226" s="42">
        <f>+' (1) Cap Res.2009-2010'!AP226</f>
        <v>0</v>
      </c>
      <c r="AQ226" s="42">
        <f>+' (1) Cap Res.2009-2010'!AQ226</f>
        <v>0</v>
      </c>
      <c r="AR226" s="42">
        <f>+' (1) Cap Res.2009-2010'!AR226</f>
        <v>0</v>
      </c>
      <c r="AS226" s="42">
        <f>+' (1) Cap Res.2009-2010'!AS226</f>
        <v>0</v>
      </c>
      <c r="AT226" s="42">
        <f>+' (1) Cap Res.2009-2010'!AT226</f>
        <v>0</v>
      </c>
      <c r="AU226" s="42">
        <f>+' (1) Cap Res.2009-2010'!AU226</f>
        <v>0</v>
      </c>
      <c r="AV226" s="42"/>
      <c r="AW226" s="42"/>
      <c r="AX226" s="42"/>
      <c r="AY226" s="42"/>
      <c r="AZ226" s="42"/>
      <c r="BA226" s="42"/>
      <c r="BB226" s="42"/>
    </row>
    <row r="227" spans="1:54" ht="13.5" hidden="1">
      <c r="A227" s="39">
        <f>+' (1) Cap Res.2009-2010'!BF227</f>
        <v>38106</v>
      </c>
      <c r="B227" s="42">
        <f>+' (1) Cap Res.2009-2010'!B227</f>
        <v>0</v>
      </c>
      <c r="C227" s="42">
        <f>+' (1) Cap Res.2009-2010'!C227</f>
        <v>0</v>
      </c>
      <c r="D227" s="42">
        <f>+' (1) Cap Res.2009-2010'!D227</f>
        <v>0</v>
      </c>
      <c r="E227" s="42">
        <f>+' (1) Cap Res.2009-2010'!E227</f>
        <v>0</v>
      </c>
      <c r="F227" s="42">
        <f>+' (1) Cap Res.2009-2010'!F227</f>
        <v>0</v>
      </c>
      <c r="G227" s="42">
        <f>+' (1) Cap Res.2009-2010'!G227</f>
        <v>0</v>
      </c>
      <c r="H227" s="42">
        <f>+' (1) Cap Res.2009-2010'!H227</f>
        <v>0</v>
      </c>
      <c r="I227" s="42">
        <f>+' (1) Cap Res.2009-2010'!I227</f>
        <v>0</v>
      </c>
      <c r="J227" s="42">
        <f>+' (1) Cap Res.2009-2010'!J227</f>
        <v>0</v>
      </c>
      <c r="K227" s="42">
        <f>+' (1) Cap Res.2009-2010'!K227</f>
        <v>0</v>
      </c>
      <c r="L227" s="42">
        <f>+' (1) Cap Res.2009-2010'!L227</f>
        <v>0</v>
      </c>
      <c r="M227" s="42">
        <f>+' (1) Cap Res.2009-2010'!M227</f>
        <v>0</v>
      </c>
      <c r="N227" s="42">
        <f>+' (1) Cap Res.2009-2010'!N227</f>
        <v>0</v>
      </c>
      <c r="O227" s="42">
        <f>+' (1) Cap Res.2009-2010'!O227</f>
        <v>0</v>
      </c>
      <c r="P227" s="42">
        <f>+' (1) Cap Res.2009-2010'!P227</f>
        <v>0</v>
      </c>
      <c r="Q227" s="42">
        <f>+' (1) Cap Res.2009-2010'!Q227</f>
        <v>0</v>
      </c>
      <c r="R227" s="42">
        <f>+' (1) Cap Res.2009-2010'!R227</f>
        <v>0</v>
      </c>
      <c r="S227" s="42">
        <f>+' (1) Cap Res.2009-2010'!S227</f>
        <v>0</v>
      </c>
      <c r="T227" s="42">
        <f>+' (1) Cap Res.2009-2010'!T227</f>
        <v>0</v>
      </c>
      <c r="U227" s="42">
        <f>+' (1) Cap Res.2009-2010'!U227</f>
        <v>0</v>
      </c>
      <c r="V227" s="42">
        <f>+' (1) Cap Res.2009-2010'!V227</f>
        <v>0</v>
      </c>
      <c r="W227" s="42">
        <f>+' (1) Cap Res.2009-2010'!W227</f>
        <v>0</v>
      </c>
      <c r="X227" s="42">
        <f>+' (1) Cap Res.2009-2010'!X227</f>
        <v>0</v>
      </c>
      <c r="Y227" s="42">
        <f>+' (1) Cap Res.2009-2010'!Y227</f>
        <v>0</v>
      </c>
      <c r="Z227" s="42">
        <f>+' (1) Cap Res.2009-2010'!Z227</f>
        <v>0</v>
      </c>
      <c r="AA227" s="42">
        <f>+' (1) Cap Res.2009-2010'!AA227</f>
        <v>0</v>
      </c>
      <c r="AB227" s="42">
        <f>+' (1) Cap Res.2009-2010'!AB227</f>
        <v>0</v>
      </c>
      <c r="AC227" s="42">
        <f>+' (1) Cap Res.2009-2010'!AC227</f>
        <v>0</v>
      </c>
      <c r="AD227" s="42">
        <f>+' (1) Cap Res.2009-2010'!AD227</f>
        <v>0</v>
      </c>
      <c r="AE227" s="42">
        <f>+' (1) Cap Res.2009-2010'!AE227</f>
        <v>0</v>
      </c>
      <c r="AF227" s="42">
        <f>+' (1) Cap Res.2009-2010'!AF227</f>
        <v>0</v>
      </c>
      <c r="AG227" s="42">
        <f>+' (1) Cap Res.2009-2010'!AG227</f>
        <v>0</v>
      </c>
      <c r="AH227" s="42">
        <f>+' (1) Cap Res.2009-2010'!AH227</f>
        <v>0</v>
      </c>
      <c r="AI227" s="42">
        <f>+' (1) Cap Res.2009-2010'!AI227</f>
        <v>0</v>
      </c>
      <c r="AJ227" s="42">
        <f>+' (1) Cap Res.2009-2010'!AJ227</f>
        <v>0</v>
      </c>
      <c r="AK227" s="42">
        <f>+' (1) Cap Res.2009-2010'!AK227</f>
        <v>0</v>
      </c>
      <c r="AL227" s="42">
        <f>+' (1) Cap Res.2009-2010'!AL227</f>
        <v>0</v>
      </c>
      <c r="AM227" s="42">
        <f>+' (1) Cap Res.2009-2010'!AM227</f>
        <v>0</v>
      </c>
      <c r="AN227" s="42">
        <f>+' (1) Cap Res.2009-2010'!AN227</f>
        <v>0</v>
      </c>
      <c r="AO227" s="42">
        <f>+' (1) Cap Res.2009-2010'!AO227</f>
        <v>0</v>
      </c>
      <c r="AP227" s="42">
        <f>+' (1) Cap Res.2009-2010'!AP227</f>
        <v>0</v>
      </c>
      <c r="AQ227" s="42">
        <f>+' (1) Cap Res.2009-2010'!AQ227</f>
        <v>0</v>
      </c>
      <c r="AR227" s="42">
        <f>+' (1) Cap Res.2009-2010'!AR227</f>
        <v>0</v>
      </c>
      <c r="AS227" s="42">
        <f>+' (1) Cap Res.2009-2010'!AS227</f>
        <v>0</v>
      </c>
      <c r="AT227" s="42">
        <f>+' (1) Cap Res.2009-2010'!AT227</f>
        <v>0</v>
      </c>
      <c r="AU227" s="42">
        <f>+' (1) Cap Res.2009-2010'!AU227</f>
        <v>0</v>
      </c>
      <c r="AV227" s="42"/>
      <c r="AW227" s="42"/>
      <c r="AX227" s="42"/>
      <c r="AY227" s="42"/>
      <c r="AZ227" s="42"/>
      <c r="BA227" s="42"/>
      <c r="BB227" s="42"/>
    </row>
    <row r="228" spans="1:54" ht="13.5" hidden="1">
      <c r="A228" s="39">
        <f>+' (1) Cap Res.2009-2010'!BF228</f>
        <v>38112</v>
      </c>
      <c r="B228" s="42">
        <f>+' (1) Cap Res.2009-2010'!B228</f>
        <v>0</v>
      </c>
      <c r="C228" s="42">
        <f>+' (1) Cap Res.2009-2010'!C228</f>
        <v>0</v>
      </c>
      <c r="D228" s="42">
        <f>+' (1) Cap Res.2009-2010'!D228</f>
        <v>0</v>
      </c>
      <c r="E228" s="42">
        <f>+' (1) Cap Res.2009-2010'!E228</f>
        <v>0</v>
      </c>
      <c r="F228" s="42">
        <f>+' (1) Cap Res.2009-2010'!F228</f>
        <v>0</v>
      </c>
      <c r="G228" s="42">
        <f>+' (1) Cap Res.2009-2010'!G228</f>
        <v>0</v>
      </c>
      <c r="H228" s="42">
        <f>+' (1) Cap Res.2009-2010'!H228</f>
        <v>0</v>
      </c>
      <c r="I228" s="42">
        <f>+' (1) Cap Res.2009-2010'!I228</f>
        <v>0</v>
      </c>
      <c r="J228" s="42">
        <f>+' (1) Cap Res.2009-2010'!J228</f>
        <v>0</v>
      </c>
      <c r="K228" s="42">
        <f>+' (1) Cap Res.2009-2010'!K228</f>
        <v>0</v>
      </c>
      <c r="L228" s="42">
        <f>+' (1) Cap Res.2009-2010'!L228</f>
        <v>0</v>
      </c>
      <c r="M228" s="42">
        <f>+' (1) Cap Res.2009-2010'!M228</f>
        <v>0</v>
      </c>
      <c r="N228" s="42">
        <f>+' (1) Cap Res.2009-2010'!N228</f>
        <v>0</v>
      </c>
      <c r="O228" s="42">
        <f>+' (1) Cap Res.2009-2010'!O228</f>
        <v>0</v>
      </c>
      <c r="P228" s="42">
        <f>+' (1) Cap Res.2009-2010'!P228</f>
        <v>0</v>
      </c>
      <c r="Q228" s="42">
        <f>+' (1) Cap Res.2009-2010'!Q228</f>
        <v>0</v>
      </c>
      <c r="R228" s="42">
        <f>+' (1) Cap Res.2009-2010'!R228</f>
        <v>0</v>
      </c>
      <c r="S228" s="42">
        <f>+' (1) Cap Res.2009-2010'!S228</f>
        <v>0</v>
      </c>
      <c r="T228" s="42">
        <f>+' (1) Cap Res.2009-2010'!T228</f>
        <v>0</v>
      </c>
      <c r="U228" s="42">
        <f>+' (1) Cap Res.2009-2010'!U228</f>
        <v>0</v>
      </c>
      <c r="V228" s="42">
        <f>+' (1) Cap Res.2009-2010'!V228</f>
        <v>0</v>
      </c>
      <c r="W228" s="42">
        <f>+' (1) Cap Res.2009-2010'!W228</f>
        <v>0</v>
      </c>
      <c r="X228" s="42">
        <f>+' (1) Cap Res.2009-2010'!X228</f>
        <v>0</v>
      </c>
      <c r="Y228" s="42">
        <f>+' (1) Cap Res.2009-2010'!Y228</f>
        <v>0</v>
      </c>
      <c r="Z228" s="42">
        <f>+' (1) Cap Res.2009-2010'!Z228</f>
        <v>0</v>
      </c>
      <c r="AA228" s="42">
        <f>+' (1) Cap Res.2009-2010'!AA228</f>
        <v>0</v>
      </c>
      <c r="AB228" s="42">
        <f>+' (1) Cap Res.2009-2010'!AB228</f>
        <v>0</v>
      </c>
      <c r="AC228" s="42">
        <f>+' (1) Cap Res.2009-2010'!AC228</f>
        <v>0</v>
      </c>
      <c r="AD228" s="42">
        <f>+' (1) Cap Res.2009-2010'!AD228</f>
        <v>0</v>
      </c>
      <c r="AE228" s="42">
        <f>+' (1) Cap Res.2009-2010'!AE228</f>
        <v>0</v>
      </c>
      <c r="AF228" s="42">
        <f>+' (1) Cap Res.2009-2010'!AF228</f>
        <v>0</v>
      </c>
      <c r="AG228" s="42">
        <f>+' (1) Cap Res.2009-2010'!AG228</f>
        <v>0</v>
      </c>
      <c r="AH228" s="42">
        <f>+' (1) Cap Res.2009-2010'!AH228</f>
        <v>0</v>
      </c>
      <c r="AI228" s="42">
        <f>+' (1) Cap Res.2009-2010'!AI228</f>
        <v>0</v>
      </c>
      <c r="AJ228" s="42">
        <f>+' (1) Cap Res.2009-2010'!AJ228</f>
        <v>0</v>
      </c>
      <c r="AK228" s="42">
        <f>+' (1) Cap Res.2009-2010'!AK228</f>
        <v>0</v>
      </c>
      <c r="AL228" s="42">
        <f>+' (1) Cap Res.2009-2010'!AL228</f>
        <v>0</v>
      </c>
      <c r="AM228" s="42">
        <f>+' (1) Cap Res.2009-2010'!AM228</f>
        <v>0</v>
      </c>
      <c r="AN228" s="42">
        <f>+' (1) Cap Res.2009-2010'!AN228</f>
        <v>0</v>
      </c>
      <c r="AO228" s="42">
        <f>+' (1) Cap Res.2009-2010'!AO228</f>
        <v>0</v>
      </c>
      <c r="AP228" s="42">
        <f>+' (1) Cap Res.2009-2010'!AP228</f>
        <v>0</v>
      </c>
      <c r="AQ228" s="42">
        <f>+' (1) Cap Res.2009-2010'!AQ228</f>
        <v>0</v>
      </c>
      <c r="AR228" s="42">
        <f>+' (1) Cap Res.2009-2010'!AR228</f>
        <v>0</v>
      </c>
      <c r="AS228" s="42">
        <f>+' (1) Cap Res.2009-2010'!AS228</f>
        <v>0</v>
      </c>
      <c r="AT228" s="42">
        <f>+' (1) Cap Res.2009-2010'!AT228</f>
        <v>0</v>
      </c>
      <c r="AU228" s="42">
        <f>+' (1) Cap Res.2009-2010'!AU228</f>
        <v>0</v>
      </c>
      <c r="AV228" s="42"/>
      <c r="AW228" s="42"/>
      <c r="AX228" s="42"/>
      <c r="AY228" s="42"/>
      <c r="AZ228" s="42"/>
      <c r="BA228" s="42"/>
      <c r="BB228" s="42"/>
    </row>
    <row r="229" spans="1:54" ht="13.5" hidden="1">
      <c r="A229" s="39">
        <f>+' (1) Cap Res.2009-2010'!BF229</f>
        <v>38112</v>
      </c>
      <c r="B229" s="42">
        <f>+' (1) Cap Res.2009-2010'!B229</f>
        <v>0</v>
      </c>
      <c r="C229" s="42">
        <f>+' (1) Cap Res.2009-2010'!C229</f>
        <v>0</v>
      </c>
      <c r="D229" s="42">
        <f>+' (1) Cap Res.2009-2010'!D229</f>
        <v>0</v>
      </c>
      <c r="E229" s="42">
        <f>+' (1) Cap Res.2009-2010'!E229</f>
        <v>0</v>
      </c>
      <c r="F229" s="42">
        <f>+' (1) Cap Res.2009-2010'!F229</f>
        <v>0</v>
      </c>
      <c r="G229" s="42">
        <f>+' (1) Cap Res.2009-2010'!G229</f>
        <v>0</v>
      </c>
      <c r="H229" s="42">
        <f>+' (1) Cap Res.2009-2010'!H229</f>
        <v>0</v>
      </c>
      <c r="I229" s="42">
        <f>+' (1) Cap Res.2009-2010'!I229</f>
        <v>0</v>
      </c>
      <c r="J229" s="42">
        <f>+' (1) Cap Res.2009-2010'!J229</f>
        <v>0</v>
      </c>
      <c r="K229" s="42">
        <f>+' (1) Cap Res.2009-2010'!K229</f>
        <v>0</v>
      </c>
      <c r="L229" s="42">
        <f>+' (1) Cap Res.2009-2010'!L229</f>
        <v>0</v>
      </c>
      <c r="M229" s="42">
        <f>+' (1) Cap Res.2009-2010'!M229</f>
        <v>0</v>
      </c>
      <c r="N229" s="42">
        <f>+' (1) Cap Res.2009-2010'!N229</f>
        <v>0</v>
      </c>
      <c r="O229" s="42">
        <f>+' (1) Cap Res.2009-2010'!O229</f>
        <v>0</v>
      </c>
      <c r="P229" s="42">
        <f>+' (1) Cap Res.2009-2010'!P229</f>
        <v>0</v>
      </c>
      <c r="Q229" s="42">
        <f>+' (1) Cap Res.2009-2010'!Q229</f>
        <v>0</v>
      </c>
      <c r="R229" s="42">
        <f>+' (1) Cap Res.2009-2010'!R229</f>
        <v>0</v>
      </c>
      <c r="S229" s="42">
        <f>+' (1) Cap Res.2009-2010'!S229</f>
        <v>0</v>
      </c>
      <c r="T229" s="42">
        <f>+' (1) Cap Res.2009-2010'!T229</f>
        <v>0</v>
      </c>
      <c r="U229" s="42">
        <f>+' (1) Cap Res.2009-2010'!U229</f>
        <v>0</v>
      </c>
      <c r="V229" s="42">
        <f>+' (1) Cap Res.2009-2010'!V229</f>
        <v>-23519</v>
      </c>
      <c r="W229" s="42">
        <f>+' (1) Cap Res.2009-2010'!W229</f>
        <v>0</v>
      </c>
      <c r="X229" s="42">
        <f>+' (1) Cap Res.2009-2010'!X229</f>
        <v>0</v>
      </c>
      <c r="Y229" s="42">
        <f>+' (1) Cap Res.2009-2010'!Y229</f>
        <v>0</v>
      </c>
      <c r="Z229" s="42">
        <f>+' (1) Cap Res.2009-2010'!Z229</f>
        <v>0</v>
      </c>
      <c r="AA229" s="42">
        <f>+' (1) Cap Res.2009-2010'!AA229</f>
        <v>0</v>
      </c>
      <c r="AB229" s="42">
        <f>+' (1) Cap Res.2009-2010'!AB229</f>
        <v>0</v>
      </c>
      <c r="AC229" s="42">
        <f>+' (1) Cap Res.2009-2010'!AC229</f>
        <v>0</v>
      </c>
      <c r="AD229" s="42">
        <f>+' (1) Cap Res.2009-2010'!AD229</f>
        <v>0</v>
      </c>
      <c r="AE229" s="42">
        <f>+' (1) Cap Res.2009-2010'!AE229</f>
        <v>0</v>
      </c>
      <c r="AF229" s="42">
        <f>+' (1) Cap Res.2009-2010'!AF229</f>
        <v>0</v>
      </c>
      <c r="AG229" s="42">
        <f>+' (1) Cap Res.2009-2010'!AG229</f>
        <v>0</v>
      </c>
      <c r="AH229" s="42">
        <f>+' (1) Cap Res.2009-2010'!AH229</f>
        <v>0</v>
      </c>
      <c r="AI229" s="42">
        <f>+' (1) Cap Res.2009-2010'!AI229</f>
        <v>0</v>
      </c>
      <c r="AJ229" s="42">
        <f>+' (1) Cap Res.2009-2010'!AJ229</f>
        <v>0</v>
      </c>
      <c r="AK229" s="42">
        <f>+' (1) Cap Res.2009-2010'!AK229</f>
        <v>0</v>
      </c>
      <c r="AL229" s="42">
        <f>+' (1) Cap Res.2009-2010'!AL229</f>
        <v>0</v>
      </c>
      <c r="AM229" s="42">
        <f>+' (1) Cap Res.2009-2010'!AM229</f>
        <v>0</v>
      </c>
      <c r="AN229" s="42">
        <f>+' (1) Cap Res.2009-2010'!AN229</f>
        <v>0</v>
      </c>
      <c r="AO229" s="42">
        <f>+' (1) Cap Res.2009-2010'!AO229</f>
        <v>0</v>
      </c>
      <c r="AP229" s="42">
        <f>+' (1) Cap Res.2009-2010'!AP229</f>
        <v>0</v>
      </c>
      <c r="AQ229" s="42">
        <f>+' (1) Cap Res.2009-2010'!AQ229</f>
        <v>0</v>
      </c>
      <c r="AR229" s="42">
        <f>+' (1) Cap Res.2009-2010'!AR229</f>
        <v>0</v>
      </c>
      <c r="AS229" s="42">
        <f>+' (1) Cap Res.2009-2010'!AS229</f>
        <v>0</v>
      </c>
      <c r="AT229" s="42">
        <f>+' (1) Cap Res.2009-2010'!AT229</f>
        <v>0</v>
      </c>
      <c r="AU229" s="42">
        <f>+' (1) Cap Res.2009-2010'!AU229</f>
        <v>0</v>
      </c>
      <c r="AV229" s="42"/>
      <c r="AW229" s="42"/>
      <c r="AX229" s="42"/>
      <c r="AY229" s="42"/>
      <c r="AZ229" s="42"/>
      <c r="BA229" s="42"/>
      <c r="BB229" s="42"/>
    </row>
    <row r="230" spans="1:54" ht="13.5" hidden="1">
      <c r="A230" s="39">
        <f>+' (1) Cap Res.2009-2010'!BF230</f>
        <v>38120</v>
      </c>
      <c r="B230" s="42">
        <f>+' (1) Cap Res.2009-2010'!B230</f>
        <v>0</v>
      </c>
      <c r="C230" s="42">
        <f>+' (1) Cap Res.2009-2010'!C230</f>
        <v>0</v>
      </c>
      <c r="D230" s="42">
        <f>+' (1) Cap Res.2009-2010'!D230</f>
        <v>0</v>
      </c>
      <c r="E230" s="42">
        <f>+' (1) Cap Res.2009-2010'!E230</f>
        <v>0</v>
      </c>
      <c r="F230" s="42">
        <f>+' (1) Cap Res.2009-2010'!F230</f>
        <v>0</v>
      </c>
      <c r="G230" s="42">
        <f>+' (1) Cap Res.2009-2010'!G230</f>
        <v>0</v>
      </c>
      <c r="H230" s="42">
        <f>+' (1) Cap Res.2009-2010'!H230</f>
        <v>0</v>
      </c>
      <c r="I230" s="42">
        <f>+' (1) Cap Res.2009-2010'!I230</f>
        <v>0</v>
      </c>
      <c r="J230" s="42">
        <f>+' (1) Cap Res.2009-2010'!J230</f>
        <v>0</v>
      </c>
      <c r="K230" s="42">
        <f>+' (1) Cap Res.2009-2010'!K230</f>
        <v>0</v>
      </c>
      <c r="L230" s="42">
        <f>+' (1) Cap Res.2009-2010'!L230</f>
        <v>0</v>
      </c>
      <c r="M230" s="42">
        <f>+' (1) Cap Res.2009-2010'!M230</f>
        <v>0</v>
      </c>
      <c r="N230" s="42">
        <f>+' (1) Cap Res.2009-2010'!N230</f>
        <v>0</v>
      </c>
      <c r="O230" s="42">
        <f>+' (1) Cap Res.2009-2010'!O230</f>
        <v>0</v>
      </c>
      <c r="P230" s="42">
        <f>+' (1) Cap Res.2009-2010'!P230</f>
        <v>0</v>
      </c>
      <c r="Q230" s="42">
        <f>+' (1) Cap Res.2009-2010'!Q230</f>
        <v>0</v>
      </c>
      <c r="R230" s="42">
        <f>+' (1) Cap Res.2009-2010'!R230</f>
        <v>0</v>
      </c>
      <c r="S230" s="42">
        <f>+' (1) Cap Res.2009-2010'!S230</f>
        <v>0</v>
      </c>
      <c r="T230" s="42">
        <f>+' (1) Cap Res.2009-2010'!T230</f>
        <v>0</v>
      </c>
      <c r="U230" s="42">
        <f>+' (1) Cap Res.2009-2010'!U230</f>
        <v>0</v>
      </c>
      <c r="V230" s="42">
        <f>+' (1) Cap Res.2009-2010'!V230</f>
        <v>0</v>
      </c>
      <c r="W230" s="42">
        <f>+' (1) Cap Res.2009-2010'!W230</f>
        <v>0</v>
      </c>
      <c r="X230" s="42">
        <f>+' (1) Cap Res.2009-2010'!X230</f>
        <v>0</v>
      </c>
      <c r="Y230" s="42">
        <f>+' (1) Cap Res.2009-2010'!Y230</f>
        <v>0</v>
      </c>
      <c r="Z230" s="42">
        <f>+' (1) Cap Res.2009-2010'!Z230</f>
        <v>0</v>
      </c>
      <c r="AA230" s="42">
        <f>+' (1) Cap Res.2009-2010'!AA230</f>
        <v>0</v>
      </c>
      <c r="AB230" s="42">
        <f>+' (1) Cap Res.2009-2010'!AB230</f>
        <v>0</v>
      </c>
      <c r="AC230" s="42">
        <f>+' (1) Cap Res.2009-2010'!AC230</f>
        <v>0</v>
      </c>
      <c r="AD230" s="42">
        <f>+' (1) Cap Res.2009-2010'!AD230</f>
        <v>0</v>
      </c>
      <c r="AE230" s="42">
        <f>+' (1) Cap Res.2009-2010'!AE230</f>
        <v>0</v>
      </c>
      <c r="AF230" s="42">
        <f>+' (1) Cap Res.2009-2010'!AF230</f>
        <v>0</v>
      </c>
      <c r="AG230" s="42">
        <f>+' (1) Cap Res.2009-2010'!AG230</f>
        <v>0</v>
      </c>
      <c r="AH230" s="42">
        <f>+' (1) Cap Res.2009-2010'!AH230</f>
        <v>0</v>
      </c>
      <c r="AI230" s="42">
        <f>+' (1) Cap Res.2009-2010'!AI230</f>
        <v>0</v>
      </c>
      <c r="AJ230" s="42">
        <f>+' (1) Cap Res.2009-2010'!AJ230</f>
        <v>0</v>
      </c>
      <c r="AK230" s="42">
        <f>+' (1) Cap Res.2009-2010'!AK230</f>
        <v>0</v>
      </c>
      <c r="AL230" s="42">
        <f>+' (1) Cap Res.2009-2010'!AL230</f>
        <v>0</v>
      </c>
      <c r="AM230" s="42">
        <f>+' (1) Cap Res.2009-2010'!AM230</f>
        <v>0</v>
      </c>
      <c r="AN230" s="42">
        <f>+' (1) Cap Res.2009-2010'!AN230</f>
        <v>0</v>
      </c>
      <c r="AO230" s="42">
        <f>+' (1) Cap Res.2009-2010'!AO230</f>
        <v>0</v>
      </c>
      <c r="AP230" s="42">
        <f>+' (1) Cap Res.2009-2010'!AP230</f>
        <v>0</v>
      </c>
      <c r="AQ230" s="42">
        <f>+' (1) Cap Res.2009-2010'!AQ230</f>
        <v>0</v>
      </c>
      <c r="AR230" s="42">
        <f>+' (1) Cap Res.2009-2010'!AR230</f>
        <v>0</v>
      </c>
      <c r="AS230" s="42">
        <f>+' (1) Cap Res.2009-2010'!AS230</f>
        <v>0</v>
      </c>
      <c r="AT230" s="42">
        <f>+' (1) Cap Res.2009-2010'!AT230</f>
        <v>0</v>
      </c>
      <c r="AU230" s="42">
        <f>+' (1) Cap Res.2009-2010'!AU230</f>
        <v>0</v>
      </c>
      <c r="AV230" s="42"/>
      <c r="AW230" s="42"/>
      <c r="AX230" s="42"/>
      <c r="AY230" s="42"/>
      <c r="AZ230" s="42"/>
      <c r="BA230" s="42"/>
      <c r="BB230" s="42"/>
    </row>
    <row r="231" spans="1:54" ht="13.5" hidden="1">
      <c r="A231" s="39">
        <f>+' (1) Cap Res.2009-2010'!BF231</f>
        <v>38120</v>
      </c>
      <c r="B231" s="42">
        <f>+' (1) Cap Res.2009-2010'!B231</f>
        <v>0</v>
      </c>
      <c r="C231" s="42">
        <f>+' (1) Cap Res.2009-2010'!C231</f>
        <v>0</v>
      </c>
      <c r="D231" s="42">
        <f>+' (1) Cap Res.2009-2010'!D231</f>
        <v>0</v>
      </c>
      <c r="E231" s="42">
        <f>+' (1) Cap Res.2009-2010'!E231</f>
        <v>0</v>
      </c>
      <c r="F231" s="42">
        <f>+' (1) Cap Res.2009-2010'!F231</f>
        <v>0</v>
      </c>
      <c r="G231" s="42">
        <f>+' (1) Cap Res.2009-2010'!G231</f>
        <v>0</v>
      </c>
      <c r="H231" s="42">
        <f>+' (1) Cap Res.2009-2010'!H231</f>
        <v>0</v>
      </c>
      <c r="I231" s="42">
        <f>+' (1) Cap Res.2009-2010'!I231</f>
        <v>0</v>
      </c>
      <c r="J231" s="42">
        <f>+' (1) Cap Res.2009-2010'!J231</f>
        <v>0</v>
      </c>
      <c r="K231" s="42">
        <f>+' (1) Cap Res.2009-2010'!K231</f>
        <v>0</v>
      </c>
      <c r="L231" s="42">
        <f>+' (1) Cap Res.2009-2010'!L231</f>
        <v>0</v>
      </c>
      <c r="M231" s="42">
        <f>+' (1) Cap Res.2009-2010'!M231</f>
        <v>0</v>
      </c>
      <c r="N231" s="42">
        <f>+' (1) Cap Res.2009-2010'!N231</f>
        <v>0</v>
      </c>
      <c r="O231" s="42">
        <f>+' (1) Cap Res.2009-2010'!O231</f>
        <v>0</v>
      </c>
      <c r="P231" s="42">
        <f>+' (1) Cap Res.2009-2010'!P231</f>
        <v>0</v>
      </c>
      <c r="Q231" s="42">
        <f>+' (1) Cap Res.2009-2010'!Q231</f>
        <v>0</v>
      </c>
      <c r="R231" s="42">
        <f>+' (1) Cap Res.2009-2010'!R231</f>
        <v>0</v>
      </c>
      <c r="S231" s="42">
        <f>+' (1) Cap Res.2009-2010'!S231</f>
        <v>0</v>
      </c>
      <c r="T231" s="42">
        <f>+' (1) Cap Res.2009-2010'!T231</f>
        <v>0</v>
      </c>
      <c r="U231" s="42">
        <f>+' (1) Cap Res.2009-2010'!U231</f>
        <v>0</v>
      </c>
      <c r="V231" s="42">
        <f>+' (1) Cap Res.2009-2010'!V231</f>
        <v>0</v>
      </c>
      <c r="W231" s="42">
        <f>+' (1) Cap Res.2009-2010'!W231</f>
        <v>0</v>
      </c>
      <c r="X231" s="42">
        <f>+' (1) Cap Res.2009-2010'!X231</f>
        <v>0</v>
      </c>
      <c r="Y231" s="42">
        <f>+' (1) Cap Res.2009-2010'!Y231</f>
        <v>0</v>
      </c>
      <c r="Z231" s="42">
        <f>+' (1) Cap Res.2009-2010'!Z231</f>
        <v>0</v>
      </c>
      <c r="AA231" s="42">
        <f>+' (1) Cap Res.2009-2010'!AA231</f>
        <v>0</v>
      </c>
      <c r="AB231" s="42">
        <f>+' (1) Cap Res.2009-2010'!AB231</f>
        <v>0</v>
      </c>
      <c r="AC231" s="42">
        <f>+' (1) Cap Res.2009-2010'!AC231</f>
        <v>0</v>
      </c>
      <c r="AD231" s="42">
        <f>+' (1) Cap Res.2009-2010'!AD231</f>
        <v>0</v>
      </c>
      <c r="AE231" s="42">
        <f>+' (1) Cap Res.2009-2010'!AE231</f>
        <v>0</v>
      </c>
      <c r="AF231" s="42">
        <f>+' (1) Cap Res.2009-2010'!AF231</f>
        <v>0</v>
      </c>
      <c r="AG231" s="42">
        <f>+' (1) Cap Res.2009-2010'!AG231</f>
        <v>0</v>
      </c>
      <c r="AH231" s="42">
        <f>+' (1) Cap Res.2009-2010'!AH231</f>
        <v>0</v>
      </c>
      <c r="AI231" s="42">
        <f>+' (1) Cap Res.2009-2010'!AI231</f>
        <v>0</v>
      </c>
      <c r="AJ231" s="42">
        <f>+' (1) Cap Res.2009-2010'!AJ231</f>
        <v>0</v>
      </c>
      <c r="AK231" s="42">
        <f>+' (1) Cap Res.2009-2010'!AK231</f>
        <v>0</v>
      </c>
      <c r="AL231" s="42">
        <f>+' (1) Cap Res.2009-2010'!AL231</f>
        <v>0</v>
      </c>
      <c r="AM231" s="42">
        <f>+' (1) Cap Res.2009-2010'!AM231</f>
        <v>0</v>
      </c>
      <c r="AN231" s="42">
        <f>+' (1) Cap Res.2009-2010'!AN231</f>
        <v>0</v>
      </c>
      <c r="AO231" s="42">
        <f>+' (1) Cap Res.2009-2010'!AO231</f>
        <v>0</v>
      </c>
      <c r="AP231" s="42">
        <f>+' (1) Cap Res.2009-2010'!AP231</f>
        <v>0</v>
      </c>
      <c r="AQ231" s="42">
        <f>+' (1) Cap Res.2009-2010'!AQ231</f>
        <v>0</v>
      </c>
      <c r="AR231" s="42">
        <f>+' (1) Cap Res.2009-2010'!AR231</f>
        <v>0</v>
      </c>
      <c r="AS231" s="42">
        <f>+' (1) Cap Res.2009-2010'!AS231</f>
        <v>0</v>
      </c>
      <c r="AT231" s="42">
        <f>+' (1) Cap Res.2009-2010'!AT231</f>
        <v>0</v>
      </c>
      <c r="AU231" s="42">
        <f>+' (1) Cap Res.2009-2010'!AU231</f>
        <v>0</v>
      </c>
      <c r="AV231" s="42"/>
      <c r="AW231" s="42"/>
      <c r="AX231" s="42"/>
      <c r="AY231" s="42"/>
      <c r="AZ231" s="42"/>
      <c r="BA231" s="42"/>
      <c r="BB231" s="42"/>
    </row>
    <row r="232" spans="1:54" ht="13.5" hidden="1">
      <c r="A232" s="39">
        <f>+' (1) Cap Res.2009-2010'!BF232</f>
        <v>38120</v>
      </c>
      <c r="B232" s="42">
        <f>+' (1) Cap Res.2009-2010'!B232</f>
        <v>0</v>
      </c>
      <c r="C232" s="42">
        <f>+' (1) Cap Res.2009-2010'!C232</f>
        <v>0</v>
      </c>
      <c r="D232" s="42">
        <f>+' (1) Cap Res.2009-2010'!D232</f>
        <v>0</v>
      </c>
      <c r="E232" s="42">
        <f>+' (1) Cap Res.2009-2010'!E232</f>
        <v>0</v>
      </c>
      <c r="F232" s="42">
        <f>+' (1) Cap Res.2009-2010'!F232</f>
        <v>0</v>
      </c>
      <c r="G232" s="42">
        <f>+' (1) Cap Res.2009-2010'!G232</f>
        <v>0</v>
      </c>
      <c r="H232" s="42">
        <f>+' (1) Cap Res.2009-2010'!H232</f>
        <v>0</v>
      </c>
      <c r="I232" s="42">
        <f>+' (1) Cap Res.2009-2010'!I232</f>
        <v>0</v>
      </c>
      <c r="J232" s="42">
        <f>+' (1) Cap Res.2009-2010'!J232</f>
        <v>0</v>
      </c>
      <c r="K232" s="42">
        <f>+' (1) Cap Res.2009-2010'!K232</f>
        <v>0</v>
      </c>
      <c r="L232" s="42">
        <f>+' (1) Cap Res.2009-2010'!L232</f>
        <v>0</v>
      </c>
      <c r="M232" s="42">
        <f>+' (1) Cap Res.2009-2010'!M232</f>
        <v>0</v>
      </c>
      <c r="N232" s="42">
        <f>+' (1) Cap Res.2009-2010'!N232</f>
        <v>0</v>
      </c>
      <c r="O232" s="42">
        <f>+' (1) Cap Res.2009-2010'!O232</f>
        <v>0</v>
      </c>
      <c r="P232" s="42">
        <f>+' (1) Cap Res.2009-2010'!P232</f>
        <v>0</v>
      </c>
      <c r="Q232" s="42">
        <f>+' (1) Cap Res.2009-2010'!Q232</f>
        <v>0</v>
      </c>
      <c r="R232" s="42">
        <f>+' (1) Cap Res.2009-2010'!R232</f>
        <v>0</v>
      </c>
      <c r="S232" s="42">
        <f>+' (1) Cap Res.2009-2010'!S232</f>
        <v>0</v>
      </c>
      <c r="T232" s="42">
        <f>+' (1) Cap Res.2009-2010'!T232</f>
        <v>0</v>
      </c>
      <c r="U232" s="42">
        <f>+' (1) Cap Res.2009-2010'!U232</f>
        <v>0</v>
      </c>
      <c r="V232" s="42">
        <f>+' (1) Cap Res.2009-2010'!V232</f>
        <v>0</v>
      </c>
      <c r="W232" s="42">
        <f>+' (1) Cap Res.2009-2010'!W232</f>
        <v>0</v>
      </c>
      <c r="X232" s="42">
        <f>+' (1) Cap Res.2009-2010'!X232</f>
        <v>0</v>
      </c>
      <c r="Y232" s="42">
        <f>+' (1) Cap Res.2009-2010'!Y232</f>
        <v>0</v>
      </c>
      <c r="Z232" s="42">
        <f>+' (1) Cap Res.2009-2010'!Z232</f>
        <v>0</v>
      </c>
      <c r="AA232" s="42">
        <f>+' (1) Cap Res.2009-2010'!AA232</f>
        <v>0</v>
      </c>
      <c r="AB232" s="42">
        <f>+' (1) Cap Res.2009-2010'!AB232</f>
        <v>0</v>
      </c>
      <c r="AC232" s="42">
        <f>+' (1) Cap Res.2009-2010'!AC232</f>
        <v>0</v>
      </c>
      <c r="AD232" s="42">
        <f>+' (1) Cap Res.2009-2010'!AD232</f>
        <v>0</v>
      </c>
      <c r="AE232" s="42">
        <f>+' (1) Cap Res.2009-2010'!AE232</f>
        <v>0</v>
      </c>
      <c r="AF232" s="42">
        <f>+' (1) Cap Res.2009-2010'!AF232</f>
        <v>0</v>
      </c>
      <c r="AG232" s="42">
        <f>+' (1) Cap Res.2009-2010'!AG232</f>
        <v>0</v>
      </c>
      <c r="AH232" s="42">
        <f>+' (1) Cap Res.2009-2010'!AH232</f>
        <v>0</v>
      </c>
      <c r="AI232" s="42">
        <f>+' (1) Cap Res.2009-2010'!AI232</f>
        <v>0</v>
      </c>
      <c r="AJ232" s="42">
        <f>+' (1) Cap Res.2009-2010'!AJ232</f>
        <v>0</v>
      </c>
      <c r="AK232" s="42">
        <f>+' (1) Cap Res.2009-2010'!AK232</f>
        <v>0</v>
      </c>
      <c r="AL232" s="42">
        <f>+' (1) Cap Res.2009-2010'!AL232</f>
        <v>0</v>
      </c>
      <c r="AM232" s="42">
        <f>+' (1) Cap Res.2009-2010'!AM232</f>
        <v>0</v>
      </c>
      <c r="AN232" s="42">
        <f>+' (1) Cap Res.2009-2010'!AN232</f>
        <v>0</v>
      </c>
      <c r="AO232" s="42">
        <f>+' (1) Cap Res.2009-2010'!AO232</f>
        <v>0</v>
      </c>
      <c r="AP232" s="42">
        <f>+' (1) Cap Res.2009-2010'!AP232</f>
        <v>0</v>
      </c>
      <c r="AQ232" s="42">
        <f>+' (1) Cap Res.2009-2010'!AQ232</f>
        <v>0</v>
      </c>
      <c r="AR232" s="42">
        <f>+' (1) Cap Res.2009-2010'!AR232</f>
        <v>0</v>
      </c>
      <c r="AS232" s="42">
        <f>+' (1) Cap Res.2009-2010'!AS232</f>
        <v>0</v>
      </c>
      <c r="AT232" s="42">
        <f>+' (1) Cap Res.2009-2010'!AT232</f>
        <v>0</v>
      </c>
      <c r="AU232" s="42">
        <f>+' (1) Cap Res.2009-2010'!AU232</f>
        <v>0</v>
      </c>
      <c r="AV232" s="42"/>
      <c r="AW232" s="42"/>
      <c r="AX232" s="42"/>
      <c r="AY232" s="42"/>
      <c r="AZ232" s="42"/>
      <c r="BA232" s="42"/>
      <c r="BB232" s="42"/>
    </row>
    <row r="233" spans="1:54" ht="13.5" hidden="1">
      <c r="A233" s="39">
        <f>+' (1) Cap Res.2009-2010'!BF233</f>
        <v>38133</v>
      </c>
      <c r="B233" s="42">
        <f>+' (1) Cap Res.2009-2010'!B233</f>
        <v>0</v>
      </c>
      <c r="C233" s="42">
        <f>+' (1) Cap Res.2009-2010'!C233</f>
        <v>0</v>
      </c>
      <c r="D233" s="42">
        <f>+' (1) Cap Res.2009-2010'!D233</f>
        <v>0</v>
      </c>
      <c r="E233" s="42">
        <f>+' (1) Cap Res.2009-2010'!E233</f>
        <v>0</v>
      </c>
      <c r="F233" s="42">
        <f>+' (1) Cap Res.2009-2010'!F233</f>
        <v>0</v>
      </c>
      <c r="G233" s="42">
        <f>+' (1) Cap Res.2009-2010'!G233</f>
        <v>0</v>
      </c>
      <c r="H233" s="42">
        <f>+' (1) Cap Res.2009-2010'!H233</f>
        <v>0</v>
      </c>
      <c r="I233" s="42">
        <f>+' (1) Cap Res.2009-2010'!I233</f>
        <v>0</v>
      </c>
      <c r="J233" s="42">
        <f>+' (1) Cap Res.2009-2010'!J233</f>
        <v>0</v>
      </c>
      <c r="K233" s="42">
        <f>+' (1) Cap Res.2009-2010'!K233</f>
        <v>0</v>
      </c>
      <c r="L233" s="42">
        <f>+' (1) Cap Res.2009-2010'!L233</f>
        <v>0</v>
      </c>
      <c r="M233" s="42">
        <f>+' (1) Cap Res.2009-2010'!M233</f>
        <v>0</v>
      </c>
      <c r="N233" s="42">
        <f>+' (1) Cap Res.2009-2010'!N233</f>
        <v>0</v>
      </c>
      <c r="O233" s="42">
        <f>+' (1) Cap Res.2009-2010'!O233</f>
        <v>0</v>
      </c>
      <c r="P233" s="42">
        <f>+' (1) Cap Res.2009-2010'!P233</f>
        <v>0</v>
      </c>
      <c r="Q233" s="42">
        <f>+' (1) Cap Res.2009-2010'!Q233</f>
        <v>0</v>
      </c>
      <c r="R233" s="42">
        <f>+' (1) Cap Res.2009-2010'!R233</f>
        <v>0</v>
      </c>
      <c r="S233" s="42">
        <f>+' (1) Cap Res.2009-2010'!S233</f>
        <v>0</v>
      </c>
      <c r="T233" s="42">
        <f>+' (1) Cap Res.2009-2010'!T233</f>
        <v>0</v>
      </c>
      <c r="U233" s="42">
        <f>+' (1) Cap Res.2009-2010'!U233</f>
        <v>0</v>
      </c>
      <c r="V233" s="42">
        <f>+' (1) Cap Res.2009-2010'!V233</f>
        <v>0</v>
      </c>
      <c r="W233" s="42">
        <f>+' (1) Cap Res.2009-2010'!W233</f>
        <v>-700</v>
      </c>
      <c r="X233" s="42">
        <f>+' (1) Cap Res.2009-2010'!X233</f>
        <v>0</v>
      </c>
      <c r="Y233" s="42">
        <f>+' (1) Cap Res.2009-2010'!Y233</f>
        <v>0</v>
      </c>
      <c r="Z233" s="42">
        <f>+' (1) Cap Res.2009-2010'!Z233</f>
        <v>0</v>
      </c>
      <c r="AA233" s="42">
        <f>+' (1) Cap Res.2009-2010'!AA233</f>
        <v>0</v>
      </c>
      <c r="AB233" s="42">
        <f>+' (1) Cap Res.2009-2010'!AB233</f>
        <v>0</v>
      </c>
      <c r="AC233" s="42">
        <f>+' (1) Cap Res.2009-2010'!AC233</f>
        <v>0</v>
      </c>
      <c r="AD233" s="42">
        <f>+' (1) Cap Res.2009-2010'!AD233</f>
        <v>0</v>
      </c>
      <c r="AE233" s="42">
        <f>+' (1) Cap Res.2009-2010'!AE233</f>
        <v>0</v>
      </c>
      <c r="AF233" s="42">
        <f>+' (1) Cap Res.2009-2010'!AF233</f>
        <v>0</v>
      </c>
      <c r="AG233" s="42">
        <f>+' (1) Cap Res.2009-2010'!AG233</f>
        <v>0</v>
      </c>
      <c r="AH233" s="42">
        <f>+' (1) Cap Res.2009-2010'!AH233</f>
        <v>0</v>
      </c>
      <c r="AI233" s="42">
        <f>+' (1) Cap Res.2009-2010'!AI233</f>
        <v>0</v>
      </c>
      <c r="AJ233" s="42">
        <f>+' (1) Cap Res.2009-2010'!AJ233</f>
        <v>0</v>
      </c>
      <c r="AK233" s="42">
        <f>+' (1) Cap Res.2009-2010'!AK233</f>
        <v>0</v>
      </c>
      <c r="AL233" s="42">
        <f>+' (1) Cap Res.2009-2010'!AL233</f>
        <v>0</v>
      </c>
      <c r="AM233" s="42">
        <f>+' (1) Cap Res.2009-2010'!AM233</f>
        <v>0</v>
      </c>
      <c r="AN233" s="42">
        <f>+' (1) Cap Res.2009-2010'!AN233</f>
        <v>0</v>
      </c>
      <c r="AO233" s="42">
        <f>+' (1) Cap Res.2009-2010'!AO233</f>
        <v>0</v>
      </c>
      <c r="AP233" s="42">
        <f>+' (1) Cap Res.2009-2010'!AP233</f>
        <v>0</v>
      </c>
      <c r="AQ233" s="42">
        <f>+' (1) Cap Res.2009-2010'!AQ233</f>
        <v>0</v>
      </c>
      <c r="AR233" s="42">
        <f>+' (1) Cap Res.2009-2010'!AR233</f>
        <v>0</v>
      </c>
      <c r="AS233" s="42">
        <f>+' (1) Cap Res.2009-2010'!AS233</f>
        <v>0</v>
      </c>
      <c r="AT233" s="42">
        <f>+' (1) Cap Res.2009-2010'!AT233</f>
        <v>0</v>
      </c>
      <c r="AU233" s="42">
        <f>+' (1) Cap Res.2009-2010'!AU233</f>
        <v>0</v>
      </c>
      <c r="AV233" s="42"/>
      <c r="AW233" s="42"/>
      <c r="AX233" s="42"/>
      <c r="AY233" s="42"/>
      <c r="AZ233" s="42"/>
      <c r="BA233" s="42"/>
      <c r="BB233" s="42"/>
    </row>
    <row r="234" spans="1:54" ht="13.5" hidden="1">
      <c r="A234" s="39">
        <f>+' (1) Cap Res.2009-2010'!BF234</f>
        <v>38133</v>
      </c>
      <c r="B234" s="42">
        <f>+' (1) Cap Res.2009-2010'!B234</f>
        <v>0</v>
      </c>
      <c r="C234" s="42">
        <f>+' (1) Cap Res.2009-2010'!C234</f>
        <v>0</v>
      </c>
      <c r="D234" s="42">
        <f>+' (1) Cap Res.2009-2010'!D234</f>
        <v>0</v>
      </c>
      <c r="E234" s="42">
        <f>+' (1) Cap Res.2009-2010'!E234</f>
        <v>0</v>
      </c>
      <c r="F234" s="42">
        <f>+' (1) Cap Res.2009-2010'!F234</f>
        <v>0</v>
      </c>
      <c r="G234" s="42">
        <f>+' (1) Cap Res.2009-2010'!G234</f>
        <v>0</v>
      </c>
      <c r="H234" s="42">
        <f>+' (1) Cap Res.2009-2010'!H234</f>
        <v>0</v>
      </c>
      <c r="I234" s="42">
        <f>+' (1) Cap Res.2009-2010'!I234</f>
        <v>0</v>
      </c>
      <c r="J234" s="42">
        <f>+' (1) Cap Res.2009-2010'!J234</f>
        <v>0</v>
      </c>
      <c r="K234" s="42">
        <f>+' (1) Cap Res.2009-2010'!K234</f>
        <v>0</v>
      </c>
      <c r="L234" s="42">
        <f>+' (1) Cap Res.2009-2010'!L234</f>
        <v>0</v>
      </c>
      <c r="M234" s="42">
        <f>+' (1) Cap Res.2009-2010'!M234</f>
        <v>0</v>
      </c>
      <c r="N234" s="42">
        <f>+' (1) Cap Res.2009-2010'!N234</f>
        <v>0</v>
      </c>
      <c r="O234" s="42">
        <f>+' (1) Cap Res.2009-2010'!O234</f>
        <v>0</v>
      </c>
      <c r="P234" s="42">
        <f>+' (1) Cap Res.2009-2010'!P234</f>
        <v>0</v>
      </c>
      <c r="Q234" s="42">
        <f>+' (1) Cap Res.2009-2010'!Q234</f>
        <v>0</v>
      </c>
      <c r="R234" s="42">
        <f>+' (1) Cap Res.2009-2010'!R234</f>
        <v>0</v>
      </c>
      <c r="S234" s="42">
        <f>+' (1) Cap Res.2009-2010'!S234</f>
        <v>-6489.26</v>
      </c>
      <c r="T234" s="42">
        <f>+' (1) Cap Res.2009-2010'!T234</f>
        <v>0</v>
      </c>
      <c r="U234" s="42">
        <f>+' (1) Cap Res.2009-2010'!U234</f>
        <v>0</v>
      </c>
      <c r="V234" s="42">
        <f>+' (1) Cap Res.2009-2010'!V234</f>
        <v>0</v>
      </c>
      <c r="W234" s="42">
        <f>+' (1) Cap Res.2009-2010'!W234</f>
        <v>0</v>
      </c>
      <c r="X234" s="42">
        <f>+' (1) Cap Res.2009-2010'!X234</f>
        <v>0</v>
      </c>
      <c r="Y234" s="42">
        <f>+' (1) Cap Res.2009-2010'!Y234</f>
        <v>0</v>
      </c>
      <c r="Z234" s="42">
        <f>+' (1) Cap Res.2009-2010'!Z234</f>
        <v>0</v>
      </c>
      <c r="AA234" s="42">
        <f>+' (1) Cap Res.2009-2010'!AA234</f>
        <v>0</v>
      </c>
      <c r="AB234" s="42">
        <f>+' (1) Cap Res.2009-2010'!AB234</f>
        <v>0</v>
      </c>
      <c r="AC234" s="42">
        <f>+' (1) Cap Res.2009-2010'!AC234</f>
        <v>0</v>
      </c>
      <c r="AD234" s="42">
        <f>+' (1) Cap Res.2009-2010'!AD234</f>
        <v>0</v>
      </c>
      <c r="AE234" s="42">
        <f>+' (1) Cap Res.2009-2010'!AE234</f>
        <v>0</v>
      </c>
      <c r="AF234" s="42">
        <f>+' (1) Cap Res.2009-2010'!AF234</f>
        <v>0</v>
      </c>
      <c r="AG234" s="42">
        <f>+' (1) Cap Res.2009-2010'!AG234</f>
        <v>0</v>
      </c>
      <c r="AH234" s="42">
        <f>+' (1) Cap Res.2009-2010'!AH234</f>
        <v>0</v>
      </c>
      <c r="AI234" s="42">
        <f>+' (1) Cap Res.2009-2010'!AI234</f>
        <v>0</v>
      </c>
      <c r="AJ234" s="42">
        <f>+' (1) Cap Res.2009-2010'!AJ234</f>
        <v>0</v>
      </c>
      <c r="AK234" s="42">
        <f>+' (1) Cap Res.2009-2010'!AK234</f>
        <v>0</v>
      </c>
      <c r="AL234" s="42">
        <f>+' (1) Cap Res.2009-2010'!AL234</f>
        <v>0</v>
      </c>
      <c r="AM234" s="42">
        <f>+' (1) Cap Res.2009-2010'!AM234</f>
        <v>0</v>
      </c>
      <c r="AN234" s="42">
        <f>+' (1) Cap Res.2009-2010'!AN234</f>
        <v>0</v>
      </c>
      <c r="AO234" s="42">
        <f>+' (1) Cap Res.2009-2010'!AO234</f>
        <v>0</v>
      </c>
      <c r="AP234" s="42">
        <f>+' (1) Cap Res.2009-2010'!AP234</f>
        <v>0</v>
      </c>
      <c r="AQ234" s="42">
        <f>+' (1) Cap Res.2009-2010'!AQ234</f>
        <v>0</v>
      </c>
      <c r="AR234" s="42">
        <f>+' (1) Cap Res.2009-2010'!AR234</f>
        <v>0</v>
      </c>
      <c r="AS234" s="42">
        <f>+' (1) Cap Res.2009-2010'!AS234</f>
        <v>0</v>
      </c>
      <c r="AT234" s="42">
        <f>+' (1) Cap Res.2009-2010'!AT234</f>
        <v>0</v>
      </c>
      <c r="AU234" s="42">
        <f>+' (1) Cap Res.2009-2010'!AU234</f>
        <v>0</v>
      </c>
      <c r="AV234" s="42"/>
      <c r="AW234" s="42"/>
      <c r="AX234" s="42"/>
      <c r="AY234" s="42"/>
      <c r="AZ234" s="42"/>
      <c r="BA234" s="42"/>
      <c r="BB234" s="42"/>
    </row>
    <row r="235" spans="1:54" ht="13.5" hidden="1">
      <c r="A235" s="39">
        <f>+' (1) Cap Res.2009-2010'!BF235</f>
        <v>38137</v>
      </c>
      <c r="B235" s="42">
        <f>+' (1) Cap Res.2009-2010'!B235</f>
        <v>0</v>
      </c>
      <c r="C235" s="42">
        <f>+' (1) Cap Res.2009-2010'!C235</f>
        <v>0</v>
      </c>
      <c r="D235" s="42">
        <f>+' (1) Cap Res.2009-2010'!D235</f>
        <v>0</v>
      </c>
      <c r="E235" s="42">
        <f>+' (1) Cap Res.2009-2010'!E235</f>
        <v>0</v>
      </c>
      <c r="F235" s="42">
        <f>+' (1) Cap Res.2009-2010'!F235</f>
        <v>0</v>
      </c>
      <c r="G235" s="42">
        <f>+' (1) Cap Res.2009-2010'!G235</f>
        <v>0</v>
      </c>
      <c r="H235" s="42">
        <f>+' (1) Cap Res.2009-2010'!H235</f>
        <v>0</v>
      </c>
      <c r="I235" s="42">
        <f>+' (1) Cap Res.2009-2010'!I235</f>
        <v>0</v>
      </c>
      <c r="J235" s="42">
        <f>+' (1) Cap Res.2009-2010'!J235</f>
        <v>0</v>
      </c>
      <c r="K235" s="42">
        <f>+' (1) Cap Res.2009-2010'!K235</f>
        <v>0</v>
      </c>
      <c r="L235" s="42">
        <f>+' (1) Cap Res.2009-2010'!L235</f>
        <v>0</v>
      </c>
      <c r="M235" s="42">
        <f>+' (1) Cap Res.2009-2010'!M235</f>
        <v>0</v>
      </c>
      <c r="N235" s="42">
        <f>+' (1) Cap Res.2009-2010'!N235</f>
        <v>0</v>
      </c>
      <c r="O235" s="42">
        <f>+' (1) Cap Res.2009-2010'!O235</f>
        <v>0</v>
      </c>
      <c r="P235" s="42">
        <f>+' (1) Cap Res.2009-2010'!P235</f>
        <v>0</v>
      </c>
      <c r="Q235" s="42">
        <f>+' (1) Cap Res.2009-2010'!Q235</f>
        <v>0</v>
      </c>
      <c r="R235" s="42">
        <f>+' (1) Cap Res.2009-2010'!R235</f>
        <v>0</v>
      </c>
      <c r="S235" s="42">
        <f>+' (1) Cap Res.2009-2010'!S235</f>
        <v>0</v>
      </c>
      <c r="T235" s="42">
        <f>+' (1) Cap Res.2009-2010'!T235</f>
        <v>0</v>
      </c>
      <c r="U235" s="42">
        <f>+' (1) Cap Res.2009-2010'!U235</f>
        <v>0</v>
      </c>
      <c r="V235" s="42">
        <f>+' (1) Cap Res.2009-2010'!V235</f>
        <v>0</v>
      </c>
      <c r="W235" s="42">
        <f>+' (1) Cap Res.2009-2010'!W235</f>
        <v>0</v>
      </c>
      <c r="X235" s="42">
        <f>+' (1) Cap Res.2009-2010'!X235</f>
        <v>0</v>
      </c>
      <c r="Y235" s="42">
        <f>+' (1) Cap Res.2009-2010'!Y235</f>
        <v>0</v>
      </c>
      <c r="Z235" s="42">
        <f>+' (1) Cap Res.2009-2010'!Z235</f>
        <v>0</v>
      </c>
      <c r="AA235" s="42">
        <f>+' (1) Cap Res.2009-2010'!AA235</f>
        <v>0</v>
      </c>
      <c r="AB235" s="42">
        <f>+' (1) Cap Res.2009-2010'!AB235</f>
        <v>0</v>
      </c>
      <c r="AC235" s="42">
        <f>+' (1) Cap Res.2009-2010'!AC235</f>
        <v>0</v>
      </c>
      <c r="AD235" s="42">
        <f>+' (1) Cap Res.2009-2010'!AD235</f>
        <v>0</v>
      </c>
      <c r="AE235" s="42">
        <f>+' (1) Cap Res.2009-2010'!AE235</f>
        <v>0</v>
      </c>
      <c r="AF235" s="42">
        <f>+' (1) Cap Res.2009-2010'!AF235</f>
        <v>0</v>
      </c>
      <c r="AG235" s="42">
        <f>+' (1) Cap Res.2009-2010'!AG235</f>
        <v>0</v>
      </c>
      <c r="AH235" s="42">
        <f>+' (1) Cap Res.2009-2010'!AH235</f>
        <v>0</v>
      </c>
      <c r="AI235" s="42">
        <f>+' (1) Cap Res.2009-2010'!AI235</f>
        <v>0</v>
      </c>
      <c r="AJ235" s="42">
        <f>+' (1) Cap Res.2009-2010'!AJ235</f>
        <v>0</v>
      </c>
      <c r="AK235" s="42">
        <f>+' (1) Cap Res.2009-2010'!AK235</f>
        <v>0</v>
      </c>
      <c r="AL235" s="42">
        <f>+' (1) Cap Res.2009-2010'!AL235</f>
        <v>0</v>
      </c>
      <c r="AM235" s="42">
        <f>+' (1) Cap Res.2009-2010'!AM235</f>
        <v>0</v>
      </c>
      <c r="AN235" s="42">
        <f>+' (1) Cap Res.2009-2010'!AN235</f>
        <v>0</v>
      </c>
      <c r="AO235" s="42">
        <f>+' (1) Cap Res.2009-2010'!AO235</f>
        <v>0</v>
      </c>
      <c r="AP235" s="42">
        <f>+' (1) Cap Res.2009-2010'!AP235</f>
        <v>0</v>
      </c>
      <c r="AQ235" s="42">
        <f>+' (1) Cap Res.2009-2010'!AQ235</f>
        <v>0</v>
      </c>
      <c r="AR235" s="42">
        <f>+' (1) Cap Res.2009-2010'!AR235</f>
        <v>0</v>
      </c>
      <c r="AS235" s="42">
        <f>+' (1) Cap Res.2009-2010'!AS235</f>
        <v>0</v>
      </c>
      <c r="AT235" s="42">
        <f>+' (1) Cap Res.2009-2010'!AT235</f>
        <v>0</v>
      </c>
      <c r="AU235" s="42">
        <f>+' (1) Cap Res.2009-2010'!AU235</f>
        <v>0</v>
      </c>
      <c r="AV235" s="42"/>
      <c r="AW235" s="42"/>
      <c r="AX235" s="42"/>
      <c r="AY235" s="42"/>
      <c r="AZ235" s="42"/>
      <c r="BA235" s="42"/>
      <c r="BB235" s="42"/>
    </row>
    <row r="236" spans="1:54" ht="13.5" hidden="1">
      <c r="A236" s="39">
        <f>+' (1) Cap Res.2009-2010'!BF236</f>
        <v>38142</v>
      </c>
      <c r="B236" s="42">
        <f>+' (1) Cap Res.2009-2010'!B236</f>
        <v>0</v>
      </c>
      <c r="C236" s="42">
        <f>+' (1) Cap Res.2009-2010'!C236</f>
        <v>0</v>
      </c>
      <c r="D236" s="42">
        <f>+' (1) Cap Res.2009-2010'!D236</f>
        <v>0</v>
      </c>
      <c r="E236" s="42">
        <f>+' (1) Cap Res.2009-2010'!E236</f>
        <v>0</v>
      </c>
      <c r="F236" s="42">
        <f>+' (1) Cap Res.2009-2010'!F236</f>
        <v>0</v>
      </c>
      <c r="G236" s="42">
        <f>+' (1) Cap Res.2009-2010'!G236</f>
        <v>0</v>
      </c>
      <c r="H236" s="42">
        <f>+' (1) Cap Res.2009-2010'!H236</f>
        <v>0</v>
      </c>
      <c r="I236" s="42">
        <f>+' (1) Cap Res.2009-2010'!I236</f>
        <v>0</v>
      </c>
      <c r="J236" s="42">
        <f>+' (1) Cap Res.2009-2010'!J236</f>
        <v>0</v>
      </c>
      <c r="K236" s="42">
        <f>+' (1) Cap Res.2009-2010'!K236</f>
        <v>0</v>
      </c>
      <c r="L236" s="42">
        <f>+' (1) Cap Res.2009-2010'!L236</f>
        <v>0</v>
      </c>
      <c r="M236" s="42">
        <f>+' (1) Cap Res.2009-2010'!M236</f>
        <v>0</v>
      </c>
      <c r="N236" s="42">
        <f>+' (1) Cap Res.2009-2010'!N236</f>
        <v>0</v>
      </c>
      <c r="O236" s="42">
        <f>+' (1) Cap Res.2009-2010'!O236</f>
        <v>0</v>
      </c>
      <c r="P236" s="42">
        <f>+' (1) Cap Res.2009-2010'!P236</f>
        <v>0</v>
      </c>
      <c r="Q236" s="42">
        <f>+' (1) Cap Res.2009-2010'!Q236</f>
        <v>0</v>
      </c>
      <c r="R236" s="42">
        <f>+' (1) Cap Res.2009-2010'!R236</f>
        <v>0</v>
      </c>
      <c r="S236" s="42">
        <f>+' (1) Cap Res.2009-2010'!S236</f>
        <v>0</v>
      </c>
      <c r="T236" s="42">
        <f>+' (1) Cap Res.2009-2010'!T236</f>
        <v>0</v>
      </c>
      <c r="U236" s="42">
        <f>+' (1) Cap Res.2009-2010'!U236</f>
        <v>0</v>
      </c>
      <c r="V236" s="42">
        <f>+' (1) Cap Res.2009-2010'!V236</f>
        <v>0</v>
      </c>
      <c r="W236" s="42">
        <f>+' (1) Cap Res.2009-2010'!W236</f>
        <v>0</v>
      </c>
      <c r="X236" s="42">
        <f>+' (1) Cap Res.2009-2010'!X236</f>
        <v>0</v>
      </c>
      <c r="Y236" s="42">
        <f>+' (1) Cap Res.2009-2010'!Y236</f>
        <v>0</v>
      </c>
      <c r="Z236" s="42">
        <f>+' (1) Cap Res.2009-2010'!Z236</f>
        <v>-2144</v>
      </c>
      <c r="AA236" s="42">
        <f>+' (1) Cap Res.2009-2010'!AA236</f>
        <v>0</v>
      </c>
      <c r="AB236" s="42">
        <f>+' (1) Cap Res.2009-2010'!AB236</f>
        <v>0</v>
      </c>
      <c r="AC236" s="42">
        <f>+' (1) Cap Res.2009-2010'!AC236</f>
        <v>0</v>
      </c>
      <c r="AD236" s="42">
        <f>+' (1) Cap Res.2009-2010'!AD236</f>
        <v>0</v>
      </c>
      <c r="AE236" s="42">
        <f>+' (1) Cap Res.2009-2010'!AE236</f>
        <v>0</v>
      </c>
      <c r="AF236" s="42">
        <f>+' (1) Cap Res.2009-2010'!AF236</f>
        <v>0</v>
      </c>
      <c r="AG236" s="42">
        <f>+' (1) Cap Res.2009-2010'!AG236</f>
        <v>0</v>
      </c>
      <c r="AH236" s="42">
        <f>+' (1) Cap Res.2009-2010'!AH236</f>
        <v>0</v>
      </c>
      <c r="AI236" s="42">
        <f>+' (1) Cap Res.2009-2010'!AI236</f>
        <v>0</v>
      </c>
      <c r="AJ236" s="42">
        <f>+' (1) Cap Res.2009-2010'!AJ236</f>
        <v>0</v>
      </c>
      <c r="AK236" s="42">
        <f>+' (1) Cap Res.2009-2010'!AK236</f>
        <v>0</v>
      </c>
      <c r="AL236" s="42">
        <f>+' (1) Cap Res.2009-2010'!AL236</f>
        <v>0</v>
      </c>
      <c r="AM236" s="42">
        <f>+' (1) Cap Res.2009-2010'!AM236</f>
        <v>0</v>
      </c>
      <c r="AN236" s="42">
        <f>+' (1) Cap Res.2009-2010'!AN236</f>
        <v>0</v>
      </c>
      <c r="AO236" s="42">
        <f>+' (1) Cap Res.2009-2010'!AO236</f>
        <v>0</v>
      </c>
      <c r="AP236" s="42">
        <f>+' (1) Cap Res.2009-2010'!AP236</f>
        <v>0</v>
      </c>
      <c r="AQ236" s="42">
        <f>+' (1) Cap Res.2009-2010'!AQ236</f>
        <v>0</v>
      </c>
      <c r="AR236" s="42">
        <f>+' (1) Cap Res.2009-2010'!AR236</f>
        <v>0</v>
      </c>
      <c r="AS236" s="42">
        <f>+' (1) Cap Res.2009-2010'!AS236</f>
        <v>0</v>
      </c>
      <c r="AT236" s="42">
        <f>+' (1) Cap Res.2009-2010'!AT236</f>
        <v>0</v>
      </c>
      <c r="AU236" s="42">
        <f>+' (1) Cap Res.2009-2010'!AU236</f>
        <v>0</v>
      </c>
      <c r="AV236" s="42"/>
      <c r="AW236" s="42"/>
      <c r="AX236" s="42"/>
      <c r="AY236" s="42"/>
      <c r="AZ236" s="42"/>
      <c r="BA236" s="42"/>
      <c r="BB236" s="42"/>
    </row>
    <row r="237" spans="1:54" ht="13.5" hidden="1">
      <c r="A237" s="39">
        <f>+' (1) Cap Res.2009-2010'!BF237</f>
        <v>38154</v>
      </c>
      <c r="B237" s="42">
        <f>+' (1) Cap Res.2009-2010'!B237</f>
        <v>0</v>
      </c>
      <c r="C237" s="42">
        <f>+' (1) Cap Res.2009-2010'!C237</f>
        <v>0</v>
      </c>
      <c r="D237" s="42">
        <f>+' (1) Cap Res.2009-2010'!D237</f>
        <v>0</v>
      </c>
      <c r="E237" s="42">
        <f>+' (1) Cap Res.2009-2010'!E237</f>
        <v>0</v>
      </c>
      <c r="F237" s="42">
        <f>+' (1) Cap Res.2009-2010'!F237</f>
        <v>0</v>
      </c>
      <c r="G237" s="42">
        <f>+' (1) Cap Res.2009-2010'!G237</f>
        <v>0</v>
      </c>
      <c r="H237" s="42">
        <f>+' (1) Cap Res.2009-2010'!H237</f>
        <v>0</v>
      </c>
      <c r="I237" s="42">
        <f>+' (1) Cap Res.2009-2010'!I237</f>
        <v>0</v>
      </c>
      <c r="J237" s="42">
        <f>+' (1) Cap Res.2009-2010'!J237</f>
        <v>0</v>
      </c>
      <c r="K237" s="42">
        <f>+' (1) Cap Res.2009-2010'!K237</f>
        <v>0</v>
      </c>
      <c r="L237" s="42">
        <f>+' (1) Cap Res.2009-2010'!L237</f>
        <v>0</v>
      </c>
      <c r="M237" s="42">
        <f>+' (1) Cap Res.2009-2010'!M237</f>
        <v>0</v>
      </c>
      <c r="N237" s="42">
        <f>+' (1) Cap Res.2009-2010'!N237</f>
        <v>0</v>
      </c>
      <c r="O237" s="42">
        <f>+' (1) Cap Res.2009-2010'!O237</f>
        <v>0</v>
      </c>
      <c r="P237" s="42">
        <f>+' (1) Cap Res.2009-2010'!P237</f>
        <v>0</v>
      </c>
      <c r="Q237" s="42">
        <f>+' (1) Cap Res.2009-2010'!Q237</f>
        <v>0</v>
      </c>
      <c r="R237" s="42">
        <f>+' (1) Cap Res.2009-2010'!R237</f>
        <v>0</v>
      </c>
      <c r="S237" s="42">
        <f>+' (1) Cap Res.2009-2010'!S237</f>
        <v>0</v>
      </c>
      <c r="T237" s="42">
        <f>+' (1) Cap Res.2009-2010'!T237</f>
        <v>0</v>
      </c>
      <c r="U237" s="42">
        <f>+' (1) Cap Res.2009-2010'!U237</f>
        <v>0</v>
      </c>
      <c r="V237" s="42">
        <f>+' (1) Cap Res.2009-2010'!V237</f>
        <v>0</v>
      </c>
      <c r="W237" s="42">
        <f>+' (1) Cap Res.2009-2010'!W237</f>
        <v>0</v>
      </c>
      <c r="X237" s="42">
        <f>+' (1) Cap Res.2009-2010'!X237</f>
        <v>0</v>
      </c>
      <c r="Y237" s="42">
        <f>+' (1) Cap Res.2009-2010'!Y237</f>
        <v>0</v>
      </c>
      <c r="Z237" s="42">
        <f>+' (1) Cap Res.2009-2010'!Z237</f>
        <v>0</v>
      </c>
      <c r="AA237" s="42">
        <f>+' (1) Cap Res.2009-2010'!AA237</f>
        <v>0</v>
      </c>
      <c r="AB237" s="42">
        <f>+' (1) Cap Res.2009-2010'!AB237</f>
        <v>0</v>
      </c>
      <c r="AC237" s="42">
        <f>+' (1) Cap Res.2009-2010'!AC237</f>
        <v>0</v>
      </c>
      <c r="AD237" s="42">
        <f>+' (1) Cap Res.2009-2010'!AD237</f>
        <v>0</v>
      </c>
      <c r="AE237" s="42">
        <f>+' (1) Cap Res.2009-2010'!AE237</f>
        <v>0</v>
      </c>
      <c r="AF237" s="42">
        <f>+' (1) Cap Res.2009-2010'!AF237</f>
        <v>0</v>
      </c>
      <c r="AG237" s="42">
        <f>+' (1) Cap Res.2009-2010'!AG237</f>
        <v>0</v>
      </c>
      <c r="AH237" s="42">
        <f>+' (1) Cap Res.2009-2010'!AH237</f>
        <v>0</v>
      </c>
      <c r="AI237" s="42">
        <f>+' (1) Cap Res.2009-2010'!AI237</f>
        <v>0</v>
      </c>
      <c r="AJ237" s="42">
        <f>+' (1) Cap Res.2009-2010'!AJ237</f>
        <v>0</v>
      </c>
      <c r="AK237" s="42">
        <f>+' (1) Cap Res.2009-2010'!AK237</f>
        <v>0</v>
      </c>
      <c r="AL237" s="42">
        <f>+' (1) Cap Res.2009-2010'!AL237</f>
        <v>0</v>
      </c>
      <c r="AM237" s="42">
        <f>+' (1) Cap Res.2009-2010'!AM237</f>
        <v>0</v>
      </c>
      <c r="AN237" s="42">
        <f>+' (1) Cap Res.2009-2010'!AN237</f>
        <v>0</v>
      </c>
      <c r="AO237" s="42">
        <f>+' (1) Cap Res.2009-2010'!AO237</f>
        <v>0</v>
      </c>
      <c r="AP237" s="42">
        <f>+' (1) Cap Res.2009-2010'!AP237</f>
        <v>0</v>
      </c>
      <c r="AQ237" s="42">
        <f>+' (1) Cap Res.2009-2010'!AQ237</f>
        <v>0</v>
      </c>
      <c r="AR237" s="42">
        <f>+' (1) Cap Res.2009-2010'!AR237</f>
        <v>0</v>
      </c>
      <c r="AS237" s="42">
        <f>+' (1) Cap Res.2009-2010'!AS237</f>
        <v>0</v>
      </c>
      <c r="AT237" s="42">
        <f>+' (1) Cap Res.2009-2010'!AT237</f>
        <v>0</v>
      </c>
      <c r="AU237" s="42">
        <f>+' (1) Cap Res.2009-2010'!AU237</f>
        <v>0</v>
      </c>
      <c r="AV237" s="42"/>
      <c r="AW237" s="42"/>
      <c r="AX237" s="42"/>
      <c r="AY237" s="42"/>
      <c r="AZ237" s="42"/>
      <c r="BA237" s="42"/>
      <c r="BB237" s="42"/>
    </row>
    <row r="238" spans="1:54" ht="13.5" hidden="1">
      <c r="A238" s="39">
        <f>+' (1) Cap Res.2009-2010'!BF238</f>
        <v>38160</v>
      </c>
      <c r="B238" s="42">
        <f>+' (1) Cap Res.2009-2010'!B238</f>
        <v>0</v>
      </c>
      <c r="C238" s="42">
        <f>+' (1) Cap Res.2009-2010'!C238</f>
        <v>0</v>
      </c>
      <c r="D238" s="42">
        <f>+' (1) Cap Res.2009-2010'!D238</f>
        <v>0</v>
      </c>
      <c r="E238" s="42">
        <f>+' (1) Cap Res.2009-2010'!E238</f>
        <v>0</v>
      </c>
      <c r="F238" s="42">
        <f>+' (1) Cap Res.2009-2010'!F238</f>
        <v>0</v>
      </c>
      <c r="G238" s="42">
        <f>+' (1) Cap Res.2009-2010'!G238</f>
        <v>0</v>
      </c>
      <c r="H238" s="42">
        <f>+' (1) Cap Res.2009-2010'!H238</f>
        <v>0</v>
      </c>
      <c r="I238" s="42">
        <f>+' (1) Cap Res.2009-2010'!I238</f>
        <v>0</v>
      </c>
      <c r="J238" s="42">
        <f>+' (1) Cap Res.2009-2010'!J238</f>
        <v>0</v>
      </c>
      <c r="K238" s="42">
        <f>+' (1) Cap Res.2009-2010'!K238</f>
        <v>0</v>
      </c>
      <c r="L238" s="42">
        <f>+' (1) Cap Res.2009-2010'!L238</f>
        <v>0</v>
      </c>
      <c r="M238" s="42">
        <f>+' (1) Cap Res.2009-2010'!M238</f>
        <v>0</v>
      </c>
      <c r="N238" s="42">
        <f>+' (1) Cap Res.2009-2010'!N238</f>
        <v>0</v>
      </c>
      <c r="O238" s="42">
        <f>+' (1) Cap Res.2009-2010'!O238</f>
        <v>0</v>
      </c>
      <c r="P238" s="42">
        <f>+' (1) Cap Res.2009-2010'!P238</f>
        <v>0</v>
      </c>
      <c r="Q238" s="42">
        <f>+' (1) Cap Res.2009-2010'!Q238</f>
        <v>0</v>
      </c>
      <c r="R238" s="42">
        <f>+' (1) Cap Res.2009-2010'!R238</f>
        <v>0</v>
      </c>
      <c r="S238" s="42">
        <f>+' (1) Cap Res.2009-2010'!S238</f>
        <v>0</v>
      </c>
      <c r="T238" s="42">
        <f>+' (1) Cap Res.2009-2010'!T238</f>
        <v>0</v>
      </c>
      <c r="U238" s="42">
        <f>+' (1) Cap Res.2009-2010'!U238</f>
        <v>0</v>
      </c>
      <c r="V238" s="42">
        <f>+' (1) Cap Res.2009-2010'!V238</f>
        <v>0</v>
      </c>
      <c r="W238" s="42">
        <f>+' (1) Cap Res.2009-2010'!W238</f>
        <v>0</v>
      </c>
      <c r="X238" s="42">
        <f>+' (1) Cap Res.2009-2010'!X238</f>
        <v>0</v>
      </c>
      <c r="Y238" s="42">
        <f>+' (1) Cap Res.2009-2010'!Y238</f>
        <v>0</v>
      </c>
      <c r="Z238" s="42">
        <f>+' (1) Cap Res.2009-2010'!Z238</f>
        <v>0</v>
      </c>
      <c r="AA238" s="42">
        <f>+' (1) Cap Res.2009-2010'!AA238</f>
        <v>0</v>
      </c>
      <c r="AB238" s="42">
        <f>+' (1) Cap Res.2009-2010'!AB238</f>
        <v>0</v>
      </c>
      <c r="AC238" s="42">
        <f>+' (1) Cap Res.2009-2010'!AC238</f>
        <v>0</v>
      </c>
      <c r="AD238" s="42">
        <f>+' (1) Cap Res.2009-2010'!AD238</f>
        <v>0</v>
      </c>
      <c r="AE238" s="42">
        <f>+' (1) Cap Res.2009-2010'!AE238</f>
        <v>0</v>
      </c>
      <c r="AF238" s="42">
        <f>+' (1) Cap Res.2009-2010'!AF238</f>
        <v>0</v>
      </c>
      <c r="AG238" s="42">
        <f>+' (1) Cap Res.2009-2010'!AG238</f>
        <v>0</v>
      </c>
      <c r="AH238" s="42">
        <f>+' (1) Cap Res.2009-2010'!AH238</f>
        <v>0</v>
      </c>
      <c r="AI238" s="42">
        <f>+' (1) Cap Res.2009-2010'!AI238</f>
        <v>0</v>
      </c>
      <c r="AJ238" s="42">
        <f>+' (1) Cap Res.2009-2010'!AJ238</f>
        <v>0</v>
      </c>
      <c r="AK238" s="42">
        <f>+' (1) Cap Res.2009-2010'!AK238</f>
        <v>0</v>
      </c>
      <c r="AL238" s="42">
        <f>+' (1) Cap Res.2009-2010'!AL238</f>
        <v>0</v>
      </c>
      <c r="AM238" s="42">
        <f>+' (1) Cap Res.2009-2010'!AM238</f>
        <v>0</v>
      </c>
      <c r="AN238" s="42">
        <f>+' (1) Cap Res.2009-2010'!AN238</f>
        <v>0</v>
      </c>
      <c r="AO238" s="42">
        <f>+' (1) Cap Res.2009-2010'!AO238</f>
        <v>0</v>
      </c>
      <c r="AP238" s="42">
        <f>+' (1) Cap Res.2009-2010'!AP238</f>
        <v>0</v>
      </c>
      <c r="AQ238" s="42">
        <f>+' (1) Cap Res.2009-2010'!AQ238</f>
        <v>0</v>
      </c>
      <c r="AR238" s="42">
        <f>+' (1) Cap Res.2009-2010'!AR238</f>
        <v>0</v>
      </c>
      <c r="AS238" s="42">
        <f>+' (1) Cap Res.2009-2010'!AS238</f>
        <v>0</v>
      </c>
      <c r="AT238" s="42">
        <f>+' (1) Cap Res.2009-2010'!AT238</f>
        <v>0</v>
      </c>
      <c r="AU238" s="42">
        <f>+' (1) Cap Res.2009-2010'!AU238</f>
        <v>0</v>
      </c>
      <c r="AV238" s="42"/>
      <c r="AW238" s="42"/>
      <c r="AX238" s="42"/>
      <c r="AY238" s="42"/>
      <c r="AZ238" s="42"/>
      <c r="BA238" s="42"/>
      <c r="BB238" s="42"/>
    </row>
    <row r="239" spans="1:54" ht="13.5" hidden="1">
      <c r="A239" s="39">
        <f>+' (1) Cap Res.2009-2010'!BF239</f>
        <v>38162</v>
      </c>
      <c r="B239" s="42">
        <f>+' (1) Cap Res.2009-2010'!B239</f>
        <v>0</v>
      </c>
      <c r="C239" s="42">
        <f>+' (1) Cap Res.2009-2010'!C239</f>
        <v>0</v>
      </c>
      <c r="D239" s="42">
        <f>+' (1) Cap Res.2009-2010'!D239</f>
        <v>0</v>
      </c>
      <c r="E239" s="42">
        <f>+' (1) Cap Res.2009-2010'!E239</f>
        <v>0</v>
      </c>
      <c r="F239" s="42">
        <f>+' (1) Cap Res.2009-2010'!F239</f>
        <v>0</v>
      </c>
      <c r="G239" s="42">
        <f>+' (1) Cap Res.2009-2010'!G239</f>
        <v>0</v>
      </c>
      <c r="H239" s="42">
        <f>+' (1) Cap Res.2009-2010'!H239</f>
        <v>0</v>
      </c>
      <c r="I239" s="42">
        <f>+' (1) Cap Res.2009-2010'!I239</f>
        <v>0</v>
      </c>
      <c r="J239" s="42">
        <f>+' (1) Cap Res.2009-2010'!J239</f>
        <v>0</v>
      </c>
      <c r="K239" s="42">
        <f>+' (1) Cap Res.2009-2010'!K239</f>
        <v>0</v>
      </c>
      <c r="L239" s="42">
        <f>+' (1) Cap Res.2009-2010'!L239</f>
        <v>0</v>
      </c>
      <c r="M239" s="42">
        <f>+' (1) Cap Res.2009-2010'!M239</f>
        <v>0</v>
      </c>
      <c r="N239" s="42">
        <f>+' (1) Cap Res.2009-2010'!N239</f>
        <v>0</v>
      </c>
      <c r="O239" s="42">
        <f>+' (1) Cap Res.2009-2010'!O239</f>
        <v>0</v>
      </c>
      <c r="P239" s="42">
        <f>+' (1) Cap Res.2009-2010'!P239</f>
        <v>0</v>
      </c>
      <c r="Q239" s="42">
        <f>+' (1) Cap Res.2009-2010'!Q239</f>
        <v>0</v>
      </c>
      <c r="R239" s="42">
        <f>+' (1) Cap Res.2009-2010'!R239</f>
        <v>0</v>
      </c>
      <c r="S239" s="42">
        <f>+' (1) Cap Res.2009-2010'!S239</f>
        <v>0</v>
      </c>
      <c r="T239" s="42">
        <f>+' (1) Cap Res.2009-2010'!T239</f>
        <v>0</v>
      </c>
      <c r="U239" s="42">
        <f>+' (1) Cap Res.2009-2010'!U239</f>
        <v>0</v>
      </c>
      <c r="V239" s="42">
        <f>+' (1) Cap Res.2009-2010'!V239</f>
        <v>0</v>
      </c>
      <c r="W239" s="42">
        <f>+' (1) Cap Res.2009-2010'!W239</f>
        <v>0</v>
      </c>
      <c r="X239" s="42">
        <f>+' (1) Cap Res.2009-2010'!X239</f>
        <v>0</v>
      </c>
      <c r="Y239" s="42">
        <f>+' (1) Cap Res.2009-2010'!Y239</f>
        <v>0</v>
      </c>
      <c r="Z239" s="42">
        <f>+' (1) Cap Res.2009-2010'!Z239</f>
        <v>0</v>
      </c>
      <c r="AA239" s="42">
        <f>+' (1) Cap Res.2009-2010'!AA239</f>
        <v>0</v>
      </c>
      <c r="AB239" s="42">
        <f>+' (1) Cap Res.2009-2010'!AB239</f>
        <v>0</v>
      </c>
      <c r="AC239" s="42">
        <f>+' (1) Cap Res.2009-2010'!AC239</f>
        <v>0</v>
      </c>
      <c r="AD239" s="42">
        <f>+' (1) Cap Res.2009-2010'!AD239</f>
        <v>0</v>
      </c>
      <c r="AE239" s="42">
        <f>+' (1) Cap Res.2009-2010'!AE239</f>
        <v>0</v>
      </c>
      <c r="AF239" s="42">
        <f>+' (1) Cap Res.2009-2010'!AF239</f>
        <v>0</v>
      </c>
      <c r="AG239" s="42">
        <f>+' (1) Cap Res.2009-2010'!AG239</f>
        <v>0</v>
      </c>
      <c r="AH239" s="42">
        <f>+' (1) Cap Res.2009-2010'!AH239</f>
        <v>0</v>
      </c>
      <c r="AI239" s="42">
        <f>+' (1) Cap Res.2009-2010'!AI239</f>
        <v>0</v>
      </c>
      <c r="AJ239" s="42">
        <f>+' (1) Cap Res.2009-2010'!AJ239</f>
        <v>0</v>
      </c>
      <c r="AK239" s="42">
        <f>+' (1) Cap Res.2009-2010'!AK239</f>
        <v>0</v>
      </c>
      <c r="AL239" s="42">
        <f>+' (1) Cap Res.2009-2010'!AL239</f>
        <v>0</v>
      </c>
      <c r="AM239" s="42">
        <f>+' (1) Cap Res.2009-2010'!AM239</f>
        <v>0</v>
      </c>
      <c r="AN239" s="42">
        <f>+' (1) Cap Res.2009-2010'!AN239</f>
        <v>0</v>
      </c>
      <c r="AO239" s="42">
        <f>+' (1) Cap Res.2009-2010'!AO239</f>
        <v>0</v>
      </c>
      <c r="AP239" s="42">
        <f>+' (1) Cap Res.2009-2010'!AP239</f>
        <v>0</v>
      </c>
      <c r="AQ239" s="42">
        <f>+' (1) Cap Res.2009-2010'!AQ239</f>
        <v>0</v>
      </c>
      <c r="AR239" s="42">
        <f>+' (1) Cap Res.2009-2010'!AR239</f>
        <v>0</v>
      </c>
      <c r="AS239" s="42">
        <f>+' (1) Cap Res.2009-2010'!AS239</f>
        <v>0</v>
      </c>
      <c r="AT239" s="42">
        <f>+' (1) Cap Res.2009-2010'!AT239</f>
        <v>0</v>
      </c>
      <c r="AU239" s="42">
        <f>+' (1) Cap Res.2009-2010'!AU239</f>
        <v>0</v>
      </c>
      <c r="AV239" s="42"/>
      <c r="AW239" s="42"/>
      <c r="AX239" s="42"/>
      <c r="AY239" s="42"/>
      <c r="AZ239" s="42"/>
      <c r="BA239" s="42"/>
      <c r="BB239" s="42"/>
    </row>
    <row r="240" spans="1:54" ht="13.5" hidden="1">
      <c r="A240" s="39">
        <f>+' (1) Cap Res.2009-2010'!BF240</f>
        <v>38167</v>
      </c>
      <c r="B240" s="42">
        <f>+' (1) Cap Res.2009-2010'!B240</f>
        <v>0</v>
      </c>
      <c r="C240" s="42">
        <f>+' (1) Cap Res.2009-2010'!C240</f>
        <v>0</v>
      </c>
      <c r="D240" s="42">
        <f>+' (1) Cap Res.2009-2010'!D240</f>
        <v>0</v>
      </c>
      <c r="E240" s="42">
        <f>+' (1) Cap Res.2009-2010'!E240</f>
        <v>0</v>
      </c>
      <c r="F240" s="42">
        <f>+' (1) Cap Res.2009-2010'!F240</f>
        <v>0</v>
      </c>
      <c r="G240" s="42">
        <f>+' (1) Cap Res.2009-2010'!G240</f>
        <v>0</v>
      </c>
      <c r="H240" s="42">
        <f>+' (1) Cap Res.2009-2010'!H240</f>
        <v>0</v>
      </c>
      <c r="I240" s="42">
        <f>+' (1) Cap Res.2009-2010'!I240</f>
        <v>0</v>
      </c>
      <c r="J240" s="42">
        <f>+' (1) Cap Res.2009-2010'!J240</f>
        <v>0</v>
      </c>
      <c r="K240" s="42">
        <f>+' (1) Cap Res.2009-2010'!K240</f>
        <v>0</v>
      </c>
      <c r="L240" s="42">
        <f>+' (1) Cap Res.2009-2010'!L240</f>
        <v>0</v>
      </c>
      <c r="M240" s="42">
        <f>+' (1) Cap Res.2009-2010'!M240</f>
        <v>0</v>
      </c>
      <c r="N240" s="42">
        <f>+' (1) Cap Res.2009-2010'!N240</f>
        <v>0</v>
      </c>
      <c r="O240" s="42">
        <f>+' (1) Cap Res.2009-2010'!O240</f>
        <v>0</v>
      </c>
      <c r="P240" s="42">
        <f>+' (1) Cap Res.2009-2010'!P240</f>
        <v>0</v>
      </c>
      <c r="Q240" s="42">
        <f>+' (1) Cap Res.2009-2010'!Q240</f>
        <v>0</v>
      </c>
      <c r="R240" s="42">
        <f>+' (1) Cap Res.2009-2010'!R240</f>
        <v>0</v>
      </c>
      <c r="S240" s="42">
        <f>+' (1) Cap Res.2009-2010'!S240</f>
        <v>0</v>
      </c>
      <c r="T240" s="42">
        <f>+' (1) Cap Res.2009-2010'!T240</f>
        <v>0</v>
      </c>
      <c r="U240" s="42">
        <f>+' (1) Cap Res.2009-2010'!U240</f>
        <v>0</v>
      </c>
      <c r="V240" s="42">
        <f>+' (1) Cap Res.2009-2010'!V240</f>
        <v>0</v>
      </c>
      <c r="W240" s="42">
        <f>+' (1) Cap Res.2009-2010'!W240</f>
        <v>0</v>
      </c>
      <c r="X240" s="42">
        <f>+' (1) Cap Res.2009-2010'!X240</f>
        <v>0</v>
      </c>
      <c r="Y240" s="42">
        <f>+' (1) Cap Res.2009-2010'!Y240</f>
        <v>0</v>
      </c>
      <c r="Z240" s="42">
        <f>+' (1) Cap Res.2009-2010'!Z240</f>
        <v>0</v>
      </c>
      <c r="AA240" s="42">
        <f>+' (1) Cap Res.2009-2010'!AA240</f>
        <v>0</v>
      </c>
      <c r="AB240" s="42">
        <f>+' (1) Cap Res.2009-2010'!AB240</f>
        <v>0</v>
      </c>
      <c r="AC240" s="42">
        <f>+' (1) Cap Res.2009-2010'!AC240</f>
        <v>0</v>
      </c>
      <c r="AD240" s="42">
        <f>+' (1) Cap Res.2009-2010'!AD240</f>
        <v>0</v>
      </c>
      <c r="AE240" s="42">
        <f>+' (1) Cap Res.2009-2010'!AE240</f>
        <v>0</v>
      </c>
      <c r="AF240" s="42">
        <f>+' (1) Cap Res.2009-2010'!AF240</f>
        <v>0</v>
      </c>
      <c r="AG240" s="42">
        <f>+' (1) Cap Res.2009-2010'!AG240</f>
        <v>0</v>
      </c>
      <c r="AH240" s="42">
        <f>+' (1) Cap Res.2009-2010'!AH240</f>
        <v>0</v>
      </c>
      <c r="AI240" s="42">
        <f>+' (1) Cap Res.2009-2010'!AI240</f>
        <v>0</v>
      </c>
      <c r="AJ240" s="42">
        <f>+' (1) Cap Res.2009-2010'!AJ240</f>
        <v>0</v>
      </c>
      <c r="AK240" s="42">
        <f>+' (1) Cap Res.2009-2010'!AK240</f>
        <v>0</v>
      </c>
      <c r="AL240" s="42">
        <f>+' (1) Cap Res.2009-2010'!AL240</f>
        <v>0</v>
      </c>
      <c r="AM240" s="42">
        <f>+' (1) Cap Res.2009-2010'!AM240</f>
        <v>0</v>
      </c>
      <c r="AN240" s="42">
        <f>+' (1) Cap Res.2009-2010'!AN240</f>
        <v>0</v>
      </c>
      <c r="AO240" s="42">
        <f>+' (1) Cap Res.2009-2010'!AO240</f>
        <v>0</v>
      </c>
      <c r="AP240" s="42">
        <f>+' (1) Cap Res.2009-2010'!AP240</f>
        <v>0</v>
      </c>
      <c r="AQ240" s="42">
        <f>+' (1) Cap Res.2009-2010'!AQ240</f>
        <v>0</v>
      </c>
      <c r="AR240" s="42">
        <f>+' (1) Cap Res.2009-2010'!AR240</f>
        <v>0</v>
      </c>
      <c r="AS240" s="42">
        <f>+' (1) Cap Res.2009-2010'!AS240</f>
        <v>0</v>
      </c>
      <c r="AT240" s="42">
        <f>+' (1) Cap Res.2009-2010'!AT240</f>
        <v>0</v>
      </c>
      <c r="AU240" s="42">
        <f>+' (1) Cap Res.2009-2010'!AU240</f>
        <v>0</v>
      </c>
      <c r="AV240" s="42"/>
      <c r="AW240" s="42"/>
      <c r="AX240" s="42"/>
      <c r="AY240" s="42"/>
      <c r="AZ240" s="42"/>
      <c r="BA240" s="42"/>
      <c r="BB240" s="42"/>
    </row>
    <row r="241" spans="1:54" ht="13.5" hidden="1">
      <c r="A241" s="39">
        <f>+' (1) Cap Res.2009-2010'!BF241</f>
        <v>38167</v>
      </c>
      <c r="B241" s="42">
        <f>+' (1) Cap Res.2009-2010'!B241</f>
        <v>0</v>
      </c>
      <c r="C241" s="42">
        <f>+' (1) Cap Res.2009-2010'!C241</f>
        <v>0</v>
      </c>
      <c r="D241" s="42">
        <f>+' (1) Cap Res.2009-2010'!D241</f>
        <v>0</v>
      </c>
      <c r="E241" s="42">
        <f>+' (1) Cap Res.2009-2010'!E241</f>
        <v>0</v>
      </c>
      <c r="F241" s="42">
        <f>+' (1) Cap Res.2009-2010'!F241</f>
        <v>0</v>
      </c>
      <c r="G241" s="42">
        <f>+' (1) Cap Res.2009-2010'!G241</f>
        <v>0</v>
      </c>
      <c r="H241" s="42">
        <f>+' (1) Cap Res.2009-2010'!H241</f>
        <v>0</v>
      </c>
      <c r="I241" s="42">
        <f>+' (1) Cap Res.2009-2010'!I241</f>
        <v>0</v>
      </c>
      <c r="J241" s="42">
        <f>+' (1) Cap Res.2009-2010'!J241</f>
        <v>0</v>
      </c>
      <c r="K241" s="42">
        <f>+' (1) Cap Res.2009-2010'!K241</f>
        <v>0</v>
      </c>
      <c r="L241" s="42">
        <f>+' (1) Cap Res.2009-2010'!L241</f>
        <v>0</v>
      </c>
      <c r="M241" s="42">
        <f>+' (1) Cap Res.2009-2010'!M241</f>
        <v>0</v>
      </c>
      <c r="N241" s="42">
        <f>+' (1) Cap Res.2009-2010'!N241</f>
        <v>0</v>
      </c>
      <c r="O241" s="42">
        <f>+' (1) Cap Res.2009-2010'!O241</f>
        <v>0</v>
      </c>
      <c r="P241" s="42">
        <f>+' (1) Cap Res.2009-2010'!P241</f>
        <v>0</v>
      </c>
      <c r="Q241" s="42">
        <f>+' (1) Cap Res.2009-2010'!Q241</f>
        <v>0</v>
      </c>
      <c r="R241" s="42">
        <f>+' (1) Cap Res.2009-2010'!R241</f>
        <v>0</v>
      </c>
      <c r="S241" s="42">
        <f>+' (1) Cap Res.2009-2010'!S241</f>
        <v>0</v>
      </c>
      <c r="T241" s="42">
        <f>+' (1) Cap Res.2009-2010'!T241</f>
        <v>0</v>
      </c>
      <c r="U241" s="42">
        <f>+' (1) Cap Res.2009-2010'!U241</f>
        <v>0</v>
      </c>
      <c r="V241" s="42">
        <f>+' (1) Cap Res.2009-2010'!V241</f>
        <v>0</v>
      </c>
      <c r="W241" s="42">
        <f>+' (1) Cap Res.2009-2010'!W241</f>
        <v>0</v>
      </c>
      <c r="X241" s="42">
        <f>+' (1) Cap Res.2009-2010'!X241</f>
        <v>0</v>
      </c>
      <c r="Y241" s="42">
        <f>+' (1) Cap Res.2009-2010'!Y241</f>
        <v>0</v>
      </c>
      <c r="Z241" s="42">
        <f>+' (1) Cap Res.2009-2010'!Z241</f>
        <v>0</v>
      </c>
      <c r="AA241" s="42">
        <f>+' (1) Cap Res.2009-2010'!AA241</f>
        <v>0</v>
      </c>
      <c r="AB241" s="42">
        <f>+' (1) Cap Res.2009-2010'!AB241</f>
        <v>0</v>
      </c>
      <c r="AC241" s="42">
        <f>+' (1) Cap Res.2009-2010'!AC241</f>
        <v>0</v>
      </c>
      <c r="AD241" s="42">
        <f>+' (1) Cap Res.2009-2010'!AD241</f>
        <v>0</v>
      </c>
      <c r="AE241" s="42">
        <f>+' (1) Cap Res.2009-2010'!AE241</f>
        <v>0</v>
      </c>
      <c r="AF241" s="42">
        <f>+' (1) Cap Res.2009-2010'!AF241</f>
        <v>0</v>
      </c>
      <c r="AG241" s="42">
        <f>+' (1) Cap Res.2009-2010'!AG241</f>
        <v>0</v>
      </c>
      <c r="AH241" s="42">
        <f>+' (1) Cap Res.2009-2010'!AH241</f>
        <v>0</v>
      </c>
      <c r="AI241" s="42">
        <f>+' (1) Cap Res.2009-2010'!AI241</f>
        <v>0</v>
      </c>
      <c r="AJ241" s="42">
        <f>+' (1) Cap Res.2009-2010'!AJ241</f>
        <v>0</v>
      </c>
      <c r="AK241" s="42">
        <f>+' (1) Cap Res.2009-2010'!AK241</f>
        <v>0</v>
      </c>
      <c r="AL241" s="42">
        <f>+' (1) Cap Res.2009-2010'!AL241</f>
        <v>0</v>
      </c>
      <c r="AM241" s="42">
        <f>+' (1) Cap Res.2009-2010'!AM241</f>
        <v>0</v>
      </c>
      <c r="AN241" s="42">
        <f>+' (1) Cap Res.2009-2010'!AN241</f>
        <v>0</v>
      </c>
      <c r="AO241" s="42">
        <f>+' (1) Cap Res.2009-2010'!AO241</f>
        <v>0</v>
      </c>
      <c r="AP241" s="42">
        <f>+' (1) Cap Res.2009-2010'!AP241</f>
        <v>0</v>
      </c>
      <c r="AQ241" s="42">
        <f>+' (1) Cap Res.2009-2010'!AQ241</f>
        <v>0</v>
      </c>
      <c r="AR241" s="42">
        <f>+' (1) Cap Res.2009-2010'!AR241</f>
        <v>0</v>
      </c>
      <c r="AS241" s="42">
        <f>+' (1) Cap Res.2009-2010'!AS241</f>
        <v>0</v>
      </c>
      <c r="AT241" s="42">
        <f>+' (1) Cap Res.2009-2010'!AT241</f>
        <v>0</v>
      </c>
      <c r="AU241" s="42">
        <f>+' (1) Cap Res.2009-2010'!AU241</f>
        <v>0</v>
      </c>
      <c r="AV241" s="42"/>
      <c r="AW241" s="42"/>
      <c r="AX241" s="42"/>
      <c r="AY241" s="42"/>
      <c r="AZ241" s="42"/>
      <c r="BA241" s="42"/>
      <c r="BB241" s="42"/>
    </row>
    <row r="242" spans="1:54" ht="13.5" hidden="1">
      <c r="A242" s="39">
        <f>+' (1) Cap Res.2009-2010'!BF242</f>
        <v>38184</v>
      </c>
      <c r="B242" s="42">
        <f>+' (1) Cap Res.2009-2010'!B242</f>
        <v>0</v>
      </c>
      <c r="C242" s="42">
        <f>+' (1) Cap Res.2009-2010'!C242</f>
        <v>0</v>
      </c>
      <c r="D242" s="42">
        <f>+' (1) Cap Res.2009-2010'!D242</f>
        <v>0</v>
      </c>
      <c r="E242" s="42">
        <f>+' (1) Cap Res.2009-2010'!E242</f>
        <v>0</v>
      </c>
      <c r="F242" s="42">
        <f>+' (1) Cap Res.2009-2010'!F242</f>
        <v>0</v>
      </c>
      <c r="G242" s="42">
        <f>+' (1) Cap Res.2009-2010'!G242</f>
        <v>0</v>
      </c>
      <c r="H242" s="42">
        <f>+' (1) Cap Res.2009-2010'!H242</f>
        <v>0</v>
      </c>
      <c r="I242" s="42">
        <f>+' (1) Cap Res.2009-2010'!I242</f>
        <v>0</v>
      </c>
      <c r="J242" s="42">
        <f>+' (1) Cap Res.2009-2010'!J242</f>
        <v>0</v>
      </c>
      <c r="K242" s="42">
        <f>+' (1) Cap Res.2009-2010'!K242</f>
        <v>0</v>
      </c>
      <c r="L242" s="42">
        <f>+' (1) Cap Res.2009-2010'!L242</f>
        <v>0</v>
      </c>
      <c r="M242" s="42">
        <f>+' (1) Cap Res.2009-2010'!M242</f>
        <v>0</v>
      </c>
      <c r="N242" s="42">
        <f>+' (1) Cap Res.2009-2010'!N242</f>
        <v>0</v>
      </c>
      <c r="O242" s="42">
        <f>+' (1) Cap Res.2009-2010'!O242</f>
        <v>0</v>
      </c>
      <c r="P242" s="42">
        <f>+' (1) Cap Res.2009-2010'!P242</f>
        <v>0</v>
      </c>
      <c r="Q242" s="42">
        <f>+' (1) Cap Res.2009-2010'!Q242</f>
        <v>0</v>
      </c>
      <c r="R242" s="42">
        <f>+' (1) Cap Res.2009-2010'!R242</f>
        <v>0</v>
      </c>
      <c r="S242" s="42">
        <f>+' (1) Cap Res.2009-2010'!S242</f>
        <v>0</v>
      </c>
      <c r="T242" s="42">
        <f>+' (1) Cap Res.2009-2010'!T242</f>
        <v>0</v>
      </c>
      <c r="U242" s="42">
        <f>+' (1) Cap Res.2009-2010'!U242</f>
        <v>0</v>
      </c>
      <c r="V242" s="42">
        <f>+' (1) Cap Res.2009-2010'!V242</f>
        <v>0</v>
      </c>
      <c r="W242" s="42">
        <f>+' (1) Cap Res.2009-2010'!W242</f>
        <v>0</v>
      </c>
      <c r="X242" s="42">
        <f>+' (1) Cap Res.2009-2010'!X242</f>
        <v>0</v>
      </c>
      <c r="Y242" s="42">
        <f>+' (1) Cap Res.2009-2010'!Y242</f>
        <v>0</v>
      </c>
      <c r="Z242" s="42">
        <f>+' (1) Cap Res.2009-2010'!Z242</f>
        <v>0</v>
      </c>
      <c r="AA242" s="42">
        <f>+' (1) Cap Res.2009-2010'!AA242</f>
        <v>0</v>
      </c>
      <c r="AB242" s="42">
        <f>+' (1) Cap Res.2009-2010'!AB242</f>
        <v>0</v>
      </c>
      <c r="AC242" s="42">
        <f>+' (1) Cap Res.2009-2010'!AC242</f>
        <v>0</v>
      </c>
      <c r="AD242" s="42">
        <f>+' (1) Cap Res.2009-2010'!AD242</f>
        <v>0</v>
      </c>
      <c r="AE242" s="42">
        <f>+' (1) Cap Res.2009-2010'!AE242</f>
        <v>0</v>
      </c>
      <c r="AF242" s="42">
        <f>+' (1) Cap Res.2009-2010'!AF242</f>
        <v>0</v>
      </c>
      <c r="AG242" s="42">
        <f>+' (1) Cap Res.2009-2010'!AG242</f>
        <v>0</v>
      </c>
      <c r="AH242" s="42">
        <f>+' (1) Cap Res.2009-2010'!AH242</f>
        <v>0</v>
      </c>
      <c r="AI242" s="42">
        <f>+' (1) Cap Res.2009-2010'!AI242</f>
        <v>0</v>
      </c>
      <c r="AJ242" s="42">
        <f>+' (1) Cap Res.2009-2010'!AJ242</f>
        <v>0</v>
      </c>
      <c r="AK242" s="42">
        <f>+' (1) Cap Res.2009-2010'!AK242</f>
        <v>0</v>
      </c>
      <c r="AL242" s="42">
        <f>+' (1) Cap Res.2009-2010'!AL242</f>
        <v>0</v>
      </c>
      <c r="AM242" s="42">
        <f>+' (1) Cap Res.2009-2010'!AM242</f>
        <v>0</v>
      </c>
      <c r="AN242" s="42">
        <f>+' (1) Cap Res.2009-2010'!AN242</f>
        <v>0</v>
      </c>
      <c r="AO242" s="42">
        <f>+' (1) Cap Res.2009-2010'!AO242</f>
        <v>0</v>
      </c>
      <c r="AP242" s="42">
        <f>+' (1) Cap Res.2009-2010'!AP242</f>
        <v>0</v>
      </c>
      <c r="AQ242" s="42">
        <f>+' (1) Cap Res.2009-2010'!AQ242</f>
        <v>0</v>
      </c>
      <c r="AR242" s="42">
        <f>+' (1) Cap Res.2009-2010'!AR242</f>
        <v>0</v>
      </c>
      <c r="AS242" s="42">
        <f>+' (1) Cap Res.2009-2010'!AS242</f>
        <v>0</v>
      </c>
      <c r="AT242" s="42">
        <f>+' (1) Cap Res.2009-2010'!AT242</f>
        <v>0</v>
      </c>
      <c r="AU242" s="42">
        <f>+' (1) Cap Res.2009-2010'!AU242</f>
        <v>0</v>
      </c>
      <c r="AV242" s="42"/>
      <c r="AW242" s="42"/>
      <c r="AX242" s="42"/>
      <c r="AY242" s="42"/>
      <c r="AZ242" s="42"/>
      <c r="BA242" s="42"/>
      <c r="BB242" s="42"/>
    </row>
    <row r="243" spans="1:54" ht="13.5" hidden="1">
      <c r="A243" s="39">
        <f>+' (1) Cap Res.2009-2010'!BF243</f>
        <v>38184</v>
      </c>
      <c r="B243" s="42">
        <f>+' (1) Cap Res.2009-2010'!B243</f>
        <v>0</v>
      </c>
      <c r="C243" s="42">
        <f>+' (1) Cap Res.2009-2010'!C243</f>
        <v>0</v>
      </c>
      <c r="D243" s="42">
        <f>+' (1) Cap Res.2009-2010'!D243</f>
        <v>0</v>
      </c>
      <c r="E243" s="42">
        <f>+' (1) Cap Res.2009-2010'!E243</f>
        <v>0</v>
      </c>
      <c r="F243" s="42">
        <f>+' (1) Cap Res.2009-2010'!F243</f>
        <v>0</v>
      </c>
      <c r="G243" s="42">
        <f>+' (1) Cap Res.2009-2010'!G243</f>
        <v>0</v>
      </c>
      <c r="H243" s="42">
        <f>+' (1) Cap Res.2009-2010'!H243</f>
        <v>0</v>
      </c>
      <c r="I243" s="42">
        <f>+' (1) Cap Res.2009-2010'!I243</f>
        <v>0</v>
      </c>
      <c r="J243" s="42">
        <f>+' (1) Cap Res.2009-2010'!J243</f>
        <v>0</v>
      </c>
      <c r="K243" s="42">
        <f>+' (1) Cap Res.2009-2010'!K243</f>
        <v>0</v>
      </c>
      <c r="L243" s="42">
        <f>+' (1) Cap Res.2009-2010'!L243</f>
        <v>0</v>
      </c>
      <c r="M243" s="42">
        <f>+' (1) Cap Res.2009-2010'!M243</f>
        <v>0</v>
      </c>
      <c r="N243" s="42">
        <f>+' (1) Cap Res.2009-2010'!N243</f>
        <v>0</v>
      </c>
      <c r="O243" s="42">
        <f>+' (1) Cap Res.2009-2010'!O243</f>
        <v>0</v>
      </c>
      <c r="P243" s="42">
        <f>+' (1) Cap Res.2009-2010'!P243</f>
        <v>0</v>
      </c>
      <c r="Q243" s="42">
        <f>+' (1) Cap Res.2009-2010'!Q243</f>
        <v>0</v>
      </c>
      <c r="R243" s="42">
        <f>+' (1) Cap Res.2009-2010'!R243</f>
        <v>0</v>
      </c>
      <c r="S243" s="42">
        <f>+' (1) Cap Res.2009-2010'!S243</f>
        <v>0</v>
      </c>
      <c r="T243" s="42">
        <f>+' (1) Cap Res.2009-2010'!T243</f>
        <v>0</v>
      </c>
      <c r="U243" s="42">
        <f>+' (1) Cap Res.2009-2010'!U243</f>
        <v>0</v>
      </c>
      <c r="V243" s="42">
        <f>+' (1) Cap Res.2009-2010'!V243</f>
        <v>0</v>
      </c>
      <c r="W243" s="42">
        <f>+' (1) Cap Res.2009-2010'!W243</f>
        <v>0</v>
      </c>
      <c r="X243" s="42">
        <f>+' (1) Cap Res.2009-2010'!X243</f>
        <v>0</v>
      </c>
      <c r="Y243" s="42">
        <f>+' (1) Cap Res.2009-2010'!Y243</f>
        <v>0</v>
      </c>
      <c r="Z243" s="42">
        <f>+' (1) Cap Res.2009-2010'!Z243</f>
        <v>0</v>
      </c>
      <c r="AA243" s="42">
        <f>+' (1) Cap Res.2009-2010'!AA243</f>
        <v>0</v>
      </c>
      <c r="AB243" s="42">
        <f>+' (1) Cap Res.2009-2010'!AB243</f>
        <v>0</v>
      </c>
      <c r="AC243" s="42">
        <f>+' (1) Cap Res.2009-2010'!AC243</f>
        <v>0</v>
      </c>
      <c r="AD243" s="42">
        <f>+' (1) Cap Res.2009-2010'!AD243</f>
        <v>0</v>
      </c>
      <c r="AE243" s="42">
        <f>+' (1) Cap Res.2009-2010'!AE243</f>
        <v>0</v>
      </c>
      <c r="AF243" s="42">
        <f>+' (1) Cap Res.2009-2010'!AF243</f>
        <v>0</v>
      </c>
      <c r="AG243" s="42">
        <f>+' (1) Cap Res.2009-2010'!AG243</f>
        <v>0</v>
      </c>
      <c r="AH243" s="42">
        <f>+' (1) Cap Res.2009-2010'!AH243</f>
        <v>0</v>
      </c>
      <c r="AI243" s="42">
        <f>+' (1) Cap Res.2009-2010'!AI243</f>
        <v>0</v>
      </c>
      <c r="AJ243" s="42">
        <f>+' (1) Cap Res.2009-2010'!AJ243</f>
        <v>0</v>
      </c>
      <c r="AK243" s="42">
        <f>+' (1) Cap Res.2009-2010'!AK243</f>
        <v>0</v>
      </c>
      <c r="AL243" s="42">
        <f>+' (1) Cap Res.2009-2010'!AL243</f>
        <v>0</v>
      </c>
      <c r="AM243" s="42">
        <f>+' (1) Cap Res.2009-2010'!AM243</f>
        <v>0</v>
      </c>
      <c r="AN243" s="42">
        <f>+' (1) Cap Res.2009-2010'!AN243</f>
        <v>0</v>
      </c>
      <c r="AO243" s="42">
        <f>+' (1) Cap Res.2009-2010'!AO243</f>
        <v>0</v>
      </c>
      <c r="AP243" s="42">
        <f>+' (1) Cap Res.2009-2010'!AP243</f>
        <v>0</v>
      </c>
      <c r="AQ243" s="42">
        <f>+' (1) Cap Res.2009-2010'!AQ243</f>
        <v>0</v>
      </c>
      <c r="AR243" s="42">
        <f>+' (1) Cap Res.2009-2010'!AR243</f>
        <v>0</v>
      </c>
      <c r="AS243" s="42">
        <f>+' (1) Cap Res.2009-2010'!AS243</f>
        <v>0</v>
      </c>
      <c r="AT243" s="42">
        <f>+' (1) Cap Res.2009-2010'!AT243</f>
        <v>0</v>
      </c>
      <c r="AU243" s="42">
        <f>+' (1) Cap Res.2009-2010'!AU243</f>
        <v>0</v>
      </c>
      <c r="AV243" s="42"/>
      <c r="AW243" s="42"/>
      <c r="AX243" s="42"/>
      <c r="AY243" s="42"/>
      <c r="AZ243" s="42"/>
      <c r="BA243" s="42"/>
      <c r="BB243" s="42"/>
    </row>
    <row r="244" spans="1:54" ht="13.5" hidden="1">
      <c r="A244" s="39">
        <f>+' (1) Cap Res.2009-2010'!BF244</f>
        <v>38188</v>
      </c>
      <c r="B244" s="42">
        <f>+' (1) Cap Res.2009-2010'!B244</f>
        <v>0</v>
      </c>
      <c r="C244" s="42">
        <f>+' (1) Cap Res.2009-2010'!C244</f>
        <v>0</v>
      </c>
      <c r="D244" s="42">
        <f>+' (1) Cap Res.2009-2010'!D244</f>
        <v>0</v>
      </c>
      <c r="E244" s="42">
        <f>+' (1) Cap Res.2009-2010'!E244</f>
        <v>0</v>
      </c>
      <c r="F244" s="42">
        <f>+' (1) Cap Res.2009-2010'!F244</f>
        <v>0</v>
      </c>
      <c r="G244" s="42">
        <f>+' (1) Cap Res.2009-2010'!G244</f>
        <v>0</v>
      </c>
      <c r="H244" s="42">
        <f>+' (1) Cap Res.2009-2010'!H244</f>
        <v>0</v>
      </c>
      <c r="I244" s="42">
        <f>+' (1) Cap Res.2009-2010'!I244</f>
        <v>0</v>
      </c>
      <c r="J244" s="42">
        <f>+' (1) Cap Res.2009-2010'!J244</f>
        <v>0</v>
      </c>
      <c r="K244" s="42">
        <f>+' (1) Cap Res.2009-2010'!K244</f>
        <v>0</v>
      </c>
      <c r="L244" s="42">
        <f>+' (1) Cap Res.2009-2010'!L244</f>
        <v>0</v>
      </c>
      <c r="M244" s="42">
        <f>+' (1) Cap Res.2009-2010'!M244</f>
        <v>0</v>
      </c>
      <c r="N244" s="42">
        <f>+' (1) Cap Res.2009-2010'!N244</f>
        <v>0</v>
      </c>
      <c r="O244" s="42">
        <f>+' (1) Cap Res.2009-2010'!O244</f>
        <v>0</v>
      </c>
      <c r="P244" s="42">
        <f>+' (1) Cap Res.2009-2010'!P244</f>
        <v>0</v>
      </c>
      <c r="Q244" s="42">
        <f>+' (1) Cap Res.2009-2010'!Q244</f>
        <v>0</v>
      </c>
      <c r="R244" s="42">
        <f>+' (1) Cap Res.2009-2010'!R244</f>
        <v>0</v>
      </c>
      <c r="S244" s="42">
        <f>+' (1) Cap Res.2009-2010'!S244</f>
        <v>0</v>
      </c>
      <c r="T244" s="42">
        <f>+' (1) Cap Res.2009-2010'!T244</f>
        <v>0</v>
      </c>
      <c r="U244" s="42">
        <f>+' (1) Cap Res.2009-2010'!U244</f>
        <v>0</v>
      </c>
      <c r="V244" s="42">
        <f>+' (1) Cap Res.2009-2010'!V244</f>
        <v>0</v>
      </c>
      <c r="W244" s="42">
        <f>+' (1) Cap Res.2009-2010'!W244</f>
        <v>0</v>
      </c>
      <c r="X244" s="42">
        <f>+' (1) Cap Res.2009-2010'!X244</f>
        <v>0</v>
      </c>
      <c r="Y244" s="42">
        <f>+' (1) Cap Res.2009-2010'!Y244</f>
        <v>0</v>
      </c>
      <c r="Z244" s="42">
        <f>+' (1) Cap Res.2009-2010'!Z244</f>
        <v>-3762</v>
      </c>
      <c r="AA244" s="42">
        <f>+' (1) Cap Res.2009-2010'!AA244</f>
        <v>0</v>
      </c>
      <c r="AB244" s="42">
        <f>+' (1) Cap Res.2009-2010'!AB244</f>
        <v>0</v>
      </c>
      <c r="AC244" s="42">
        <f>+' (1) Cap Res.2009-2010'!AC244</f>
        <v>0</v>
      </c>
      <c r="AD244" s="42">
        <f>+' (1) Cap Res.2009-2010'!AD244</f>
        <v>0</v>
      </c>
      <c r="AE244" s="42">
        <f>+' (1) Cap Res.2009-2010'!AE244</f>
        <v>0</v>
      </c>
      <c r="AF244" s="42">
        <f>+' (1) Cap Res.2009-2010'!AF244</f>
        <v>0</v>
      </c>
      <c r="AG244" s="42">
        <f>+' (1) Cap Res.2009-2010'!AG244</f>
        <v>0</v>
      </c>
      <c r="AH244" s="42">
        <f>+' (1) Cap Res.2009-2010'!AH244</f>
        <v>0</v>
      </c>
      <c r="AI244" s="42">
        <f>+' (1) Cap Res.2009-2010'!AI244</f>
        <v>0</v>
      </c>
      <c r="AJ244" s="42">
        <f>+' (1) Cap Res.2009-2010'!AJ244</f>
        <v>0</v>
      </c>
      <c r="AK244" s="42">
        <f>+' (1) Cap Res.2009-2010'!AK244</f>
        <v>0</v>
      </c>
      <c r="AL244" s="42">
        <f>+' (1) Cap Res.2009-2010'!AL244</f>
        <v>0</v>
      </c>
      <c r="AM244" s="42">
        <f>+' (1) Cap Res.2009-2010'!AM244</f>
        <v>0</v>
      </c>
      <c r="AN244" s="42">
        <f>+' (1) Cap Res.2009-2010'!AN244</f>
        <v>0</v>
      </c>
      <c r="AO244" s="42">
        <f>+' (1) Cap Res.2009-2010'!AO244</f>
        <v>0</v>
      </c>
      <c r="AP244" s="42">
        <f>+' (1) Cap Res.2009-2010'!AP244</f>
        <v>0</v>
      </c>
      <c r="AQ244" s="42">
        <f>+' (1) Cap Res.2009-2010'!AQ244</f>
        <v>0</v>
      </c>
      <c r="AR244" s="42">
        <f>+' (1) Cap Res.2009-2010'!AR244</f>
        <v>0</v>
      </c>
      <c r="AS244" s="42">
        <f>+' (1) Cap Res.2009-2010'!AS244</f>
        <v>0</v>
      </c>
      <c r="AT244" s="42">
        <f>+' (1) Cap Res.2009-2010'!AT244</f>
        <v>0</v>
      </c>
      <c r="AU244" s="42">
        <f>+' (1) Cap Res.2009-2010'!AU244</f>
        <v>0</v>
      </c>
      <c r="AV244" s="42"/>
      <c r="AW244" s="42"/>
      <c r="AX244" s="42"/>
      <c r="AY244" s="42"/>
      <c r="AZ244" s="42"/>
      <c r="BA244" s="42"/>
      <c r="BB244" s="42"/>
    </row>
    <row r="245" spans="1:54" ht="13.5" hidden="1">
      <c r="A245" s="39">
        <f>+' (1) Cap Res.2009-2010'!BF245</f>
        <v>38188</v>
      </c>
      <c r="B245" s="42">
        <f>+' (1) Cap Res.2009-2010'!B245</f>
        <v>0</v>
      </c>
      <c r="C245" s="42">
        <f>+' (1) Cap Res.2009-2010'!C245</f>
        <v>0</v>
      </c>
      <c r="D245" s="42">
        <f>+' (1) Cap Res.2009-2010'!D245</f>
        <v>0</v>
      </c>
      <c r="E245" s="42">
        <f>+' (1) Cap Res.2009-2010'!E245</f>
        <v>0</v>
      </c>
      <c r="F245" s="42">
        <f>+' (1) Cap Res.2009-2010'!F245</f>
        <v>0</v>
      </c>
      <c r="G245" s="42">
        <f>+' (1) Cap Res.2009-2010'!G245</f>
        <v>0</v>
      </c>
      <c r="H245" s="42">
        <f>+' (1) Cap Res.2009-2010'!H245</f>
        <v>0</v>
      </c>
      <c r="I245" s="42">
        <f>+' (1) Cap Res.2009-2010'!I245</f>
        <v>0</v>
      </c>
      <c r="J245" s="42">
        <f>+' (1) Cap Res.2009-2010'!J245</f>
        <v>0</v>
      </c>
      <c r="K245" s="42">
        <f>+' (1) Cap Res.2009-2010'!K245</f>
        <v>0</v>
      </c>
      <c r="L245" s="42">
        <f>+' (1) Cap Res.2009-2010'!L245</f>
        <v>0</v>
      </c>
      <c r="M245" s="42">
        <f>+' (1) Cap Res.2009-2010'!M245</f>
        <v>0</v>
      </c>
      <c r="N245" s="42">
        <f>+' (1) Cap Res.2009-2010'!N245</f>
        <v>0</v>
      </c>
      <c r="O245" s="42">
        <f>+' (1) Cap Res.2009-2010'!O245</f>
        <v>0</v>
      </c>
      <c r="P245" s="42">
        <f>+' (1) Cap Res.2009-2010'!P245</f>
        <v>0</v>
      </c>
      <c r="Q245" s="42">
        <f>+' (1) Cap Res.2009-2010'!Q245</f>
        <v>0</v>
      </c>
      <c r="R245" s="42">
        <f>+' (1) Cap Res.2009-2010'!R245</f>
        <v>0</v>
      </c>
      <c r="S245" s="42">
        <f>+' (1) Cap Res.2009-2010'!S245</f>
        <v>0</v>
      </c>
      <c r="T245" s="42">
        <f>+' (1) Cap Res.2009-2010'!T245</f>
        <v>-300</v>
      </c>
      <c r="U245" s="42">
        <f>+' (1) Cap Res.2009-2010'!U245</f>
        <v>0</v>
      </c>
      <c r="V245" s="42">
        <f>+' (1) Cap Res.2009-2010'!V245</f>
        <v>0</v>
      </c>
      <c r="W245" s="42">
        <f>+' (1) Cap Res.2009-2010'!W245</f>
        <v>0</v>
      </c>
      <c r="X245" s="42">
        <f>+' (1) Cap Res.2009-2010'!X245</f>
        <v>0</v>
      </c>
      <c r="Y245" s="42">
        <f>+' (1) Cap Res.2009-2010'!Y245</f>
        <v>0</v>
      </c>
      <c r="Z245" s="42">
        <f>+' (1) Cap Res.2009-2010'!Z245</f>
        <v>0</v>
      </c>
      <c r="AA245" s="42">
        <f>+' (1) Cap Res.2009-2010'!AA245</f>
        <v>0</v>
      </c>
      <c r="AB245" s="42">
        <f>+' (1) Cap Res.2009-2010'!AB245</f>
        <v>0</v>
      </c>
      <c r="AC245" s="42">
        <f>+' (1) Cap Res.2009-2010'!AC245</f>
        <v>0</v>
      </c>
      <c r="AD245" s="42">
        <f>+' (1) Cap Res.2009-2010'!AD245</f>
        <v>0</v>
      </c>
      <c r="AE245" s="42">
        <f>+' (1) Cap Res.2009-2010'!AE245</f>
        <v>0</v>
      </c>
      <c r="AF245" s="42">
        <f>+' (1) Cap Res.2009-2010'!AF245</f>
        <v>0</v>
      </c>
      <c r="AG245" s="42">
        <f>+' (1) Cap Res.2009-2010'!AG245</f>
        <v>0</v>
      </c>
      <c r="AH245" s="42">
        <f>+' (1) Cap Res.2009-2010'!AH245</f>
        <v>0</v>
      </c>
      <c r="AI245" s="42">
        <f>+' (1) Cap Res.2009-2010'!AI245</f>
        <v>0</v>
      </c>
      <c r="AJ245" s="42">
        <f>+' (1) Cap Res.2009-2010'!AJ245</f>
        <v>0</v>
      </c>
      <c r="AK245" s="42">
        <f>+' (1) Cap Res.2009-2010'!AK245</f>
        <v>0</v>
      </c>
      <c r="AL245" s="42">
        <f>+' (1) Cap Res.2009-2010'!AL245</f>
        <v>0</v>
      </c>
      <c r="AM245" s="42">
        <f>+' (1) Cap Res.2009-2010'!AM245</f>
        <v>0</v>
      </c>
      <c r="AN245" s="42">
        <f>+' (1) Cap Res.2009-2010'!AN245</f>
        <v>0</v>
      </c>
      <c r="AO245" s="42">
        <f>+' (1) Cap Res.2009-2010'!AO245</f>
        <v>0</v>
      </c>
      <c r="AP245" s="42">
        <f>+' (1) Cap Res.2009-2010'!AP245</f>
        <v>0</v>
      </c>
      <c r="AQ245" s="42">
        <f>+' (1) Cap Res.2009-2010'!AQ245</f>
        <v>0</v>
      </c>
      <c r="AR245" s="42">
        <f>+' (1) Cap Res.2009-2010'!AR245</f>
        <v>0</v>
      </c>
      <c r="AS245" s="42">
        <f>+' (1) Cap Res.2009-2010'!AS245</f>
        <v>0</v>
      </c>
      <c r="AT245" s="42">
        <f>+' (1) Cap Res.2009-2010'!AT245</f>
        <v>0</v>
      </c>
      <c r="AU245" s="42">
        <f>+' (1) Cap Res.2009-2010'!AU245</f>
        <v>0</v>
      </c>
      <c r="AV245" s="42"/>
      <c r="AW245" s="42"/>
      <c r="AX245" s="42"/>
      <c r="AY245" s="42"/>
      <c r="AZ245" s="42"/>
      <c r="BA245" s="42"/>
      <c r="BB245" s="42"/>
    </row>
    <row r="246" spans="1:54" ht="13.5" hidden="1">
      <c r="A246" s="39">
        <f>+' (1) Cap Res.2009-2010'!BF246</f>
        <v>38196</v>
      </c>
      <c r="B246" s="42">
        <f>+' (1) Cap Res.2009-2010'!B246</f>
        <v>0</v>
      </c>
      <c r="C246" s="42">
        <f>+' (1) Cap Res.2009-2010'!C246</f>
        <v>0</v>
      </c>
      <c r="D246" s="42">
        <f>+' (1) Cap Res.2009-2010'!D246</f>
        <v>0</v>
      </c>
      <c r="E246" s="42">
        <f>+' (1) Cap Res.2009-2010'!E246</f>
        <v>0</v>
      </c>
      <c r="F246" s="42">
        <f>+' (1) Cap Res.2009-2010'!F246</f>
        <v>0</v>
      </c>
      <c r="G246" s="42">
        <f>+' (1) Cap Res.2009-2010'!G246</f>
        <v>0</v>
      </c>
      <c r="H246" s="42">
        <f>+' (1) Cap Res.2009-2010'!H246</f>
        <v>0</v>
      </c>
      <c r="I246" s="42">
        <f>+' (1) Cap Res.2009-2010'!I246</f>
        <v>0</v>
      </c>
      <c r="J246" s="42">
        <f>+' (1) Cap Res.2009-2010'!J246</f>
        <v>0</v>
      </c>
      <c r="K246" s="42">
        <f>+' (1) Cap Res.2009-2010'!K246</f>
        <v>0</v>
      </c>
      <c r="L246" s="42">
        <f>+' (1) Cap Res.2009-2010'!L246</f>
        <v>0</v>
      </c>
      <c r="M246" s="42">
        <f>+' (1) Cap Res.2009-2010'!M246</f>
        <v>0</v>
      </c>
      <c r="N246" s="42">
        <f>+' (1) Cap Res.2009-2010'!N246</f>
        <v>0</v>
      </c>
      <c r="O246" s="42">
        <f>+' (1) Cap Res.2009-2010'!O246</f>
        <v>0</v>
      </c>
      <c r="P246" s="42">
        <f>+' (1) Cap Res.2009-2010'!P246</f>
        <v>0</v>
      </c>
      <c r="Q246" s="42">
        <f>+' (1) Cap Res.2009-2010'!Q246</f>
        <v>0</v>
      </c>
      <c r="R246" s="42">
        <f>+' (1) Cap Res.2009-2010'!R246</f>
        <v>0</v>
      </c>
      <c r="S246" s="42">
        <f>+' (1) Cap Res.2009-2010'!S246</f>
        <v>0</v>
      </c>
      <c r="T246" s="42">
        <f>+' (1) Cap Res.2009-2010'!T246</f>
        <v>0</v>
      </c>
      <c r="U246" s="42">
        <f>+' (1) Cap Res.2009-2010'!U246</f>
        <v>0</v>
      </c>
      <c r="V246" s="42">
        <f>+' (1) Cap Res.2009-2010'!V246</f>
        <v>0</v>
      </c>
      <c r="W246" s="42">
        <f>+' (1) Cap Res.2009-2010'!W246</f>
        <v>0</v>
      </c>
      <c r="X246" s="42">
        <f>+' (1) Cap Res.2009-2010'!X246</f>
        <v>0</v>
      </c>
      <c r="Y246" s="42">
        <f>+' (1) Cap Res.2009-2010'!Y246</f>
        <v>0</v>
      </c>
      <c r="Z246" s="42">
        <f>+' (1) Cap Res.2009-2010'!Z246</f>
        <v>0</v>
      </c>
      <c r="AA246" s="42">
        <f>+' (1) Cap Res.2009-2010'!AA246</f>
        <v>-2056</v>
      </c>
      <c r="AB246" s="42">
        <f>+' (1) Cap Res.2009-2010'!AB246</f>
        <v>0</v>
      </c>
      <c r="AC246" s="42">
        <f>+' (1) Cap Res.2009-2010'!AC246</f>
        <v>0</v>
      </c>
      <c r="AD246" s="42">
        <f>+' (1) Cap Res.2009-2010'!AD246</f>
        <v>0</v>
      </c>
      <c r="AE246" s="42">
        <f>+' (1) Cap Res.2009-2010'!AE246</f>
        <v>0</v>
      </c>
      <c r="AF246" s="42">
        <f>+' (1) Cap Res.2009-2010'!AF246</f>
        <v>0</v>
      </c>
      <c r="AG246" s="42">
        <f>+' (1) Cap Res.2009-2010'!AG246</f>
        <v>0</v>
      </c>
      <c r="AH246" s="42">
        <f>+' (1) Cap Res.2009-2010'!AH246</f>
        <v>0</v>
      </c>
      <c r="AI246" s="42">
        <f>+' (1) Cap Res.2009-2010'!AI246</f>
        <v>0</v>
      </c>
      <c r="AJ246" s="42">
        <f>+' (1) Cap Res.2009-2010'!AJ246</f>
        <v>0</v>
      </c>
      <c r="AK246" s="42">
        <f>+' (1) Cap Res.2009-2010'!AK246</f>
        <v>0</v>
      </c>
      <c r="AL246" s="42">
        <f>+' (1) Cap Res.2009-2010'!AL246</f>
        <v>0</v>
      </c>
      <c r="AM246" s="42">
        <f>+' (1) Cap Res.2009-2010'!AM246</f>
        <v>0</v>
      </c>
      <c r="AN246" s="42">
        <f>+' (1) Cap Res.2009-2010'!AN246</f>
        <v>0</v>
      </c>
      <c r="AO246" s="42">
        <f>+' (1) Cap Res.2009-2010'!AO246</f>
        <v>0</v>
      </c>
      <c r="AP246" s="42">
        <f>+' (1) Cap Res.2009-2010'!AP246</f>
        <v>0</v>
      </c>
      <c r="AQ246" s="42">
        <f>+' (1) Cap Res.2009-2010'!AQ246</f>
        <v>0</v>
      </c>
      <c r="AR246" s="42">
        <f>+' (1) Cap Res.2009-2010'!AR246</f>
        <v>0</v>
      </c>
      <c r="AS246" s="42">
        <f>+' (1) Cap Res.2009-2010'!AS246</f>
        <v>0</v>
      </c>
      <c r="AT246" s="42">
        <f>+' (1) Cap Res.2009-2010'!AT246</f>
        <v>0</v>
      </c>
      <c r="AU246" s="42">
        <f>+' (1) Cap Res.2009-2010'!AU246</f>
        <v>0</v>
      </c>
      <c r="AV246" s="42"/>
      <c r="AW246" s="42"/>
      <c r="AX246" s="42"/>
      <c r="AY246" s="42"/>
      <c r="AZ246" s="42"/>
      <c r="BA246" s="42"/>
      <c r="BB246" s="42"/>
    </row>
    <row r="247" spans="1:54" ht="13.5" hidden="1">
      <c r="A247" s="39">
        <f>+' (1) Cap Res.2009-2010'!BF247</f>
        <v>38198</v>
      </c>
      <c r="B247" s="42">
        <f>+' (1) Cap Res.2009-2010'!B247</f>
        <v>0</v>
      </c>
      <c r="C247" s="42">
        <f>+' (1) Cap Res.2009-2010'!C247</f>
        <v>0</v>
      </c>
      <c r="D247" s="42">
        <f>+' (1) Cap Res.2009-2010'!D247</f>
        <v>0</v>
      </c>
      <c r="E247" s="42">
        <f>+' (1) Cap Res.2009-2010'!E247</f>
        <v>0</v>
      </c>
      <c r="F247" s="42">
        <f>+' (1) Cap Res.2009-2010'!F247</f>
        <v>0</v>
      </c>
      <c r="G247" s="42">
        <f>+' (1) Cap Res.2009-2010'!G247</f>
        <v>0</v>
      </c>
      <c r="H247" s="42">
        <f>+' (1) Cap Res.2009-2010'!H247</f>
        <v>0</v>
      </c>
      <c r="I247" s="42">
        <f>+' (1) Cap Res.2009-2010'!I247</f>
        <v>0</v>
      </c>
      <c r="J247" s="42">
        <f>+' (1) Cap Res.2009-2010'!J247</f>
        <v>0</v>
      </c>
      <c r="K247" s="42">
        <f>+' (1) Cap Res.2009-2010'!K247</f>
        <v>0</v>
      </c>
      <c r="L247" s="42">
        <f>+' (1) Cap Res.2009-2010'!L247</f>
        <v>0</v>
      </c>
      <c r="M247" s="42">
        <f>+' (1) Cap Res.2009-2010'!M247</f>
        <v>0</v>
      </c>
      <c r="N247" s="42">
        <f>+' (1) Cap Res.2009-2010'!N247</f>
        <v>0</v>
      </c>
      <c r="O247" s="42">
        <f>+' (1) Cap Res.2009-2010'!O247</f>
        <v>0</v>
      </c>
      <c r="P247" s="42">
        <f>+' (1) Cap Res.2009-2010'!P247</f>
        <v>0</v>
      </c>
      <c r="Q247" s="42">
        <f>+' (1) Cap Res.2009-2010'!Q247</f>
        <v>0</v>
      </c>
      <c r="R247" s="42">
        <f>+' (1) Cap Res.2009-2010'!R247</f>
        <v>0</v>
      </c>
      <c r="S247" s="42">
        <f>+' (1) Cap Res.2009-2010'!S247</f>
        <v>0</v>
      </c>
      <c r="T247" s="42">
        <f>+' (1) Cap Res.2009-2010'!T247</f>
        <v>0</v>
      </c>
      <c r="U247" s="42">
        <f>+' (1) Cap Res.2009-2010'!U247</f>
        <v>0</v>
      </c>
      <c r="V247" s="42">
        <f>+' (1) Cap Res.2009-2010'!V247</f>
        <v>0</v>
      </c>
      <c r="W247" s="42">
        <f>+' (1) Cap Res.2009-2010'!W247</f>
        <v>0</v>
      </c>
      <c r="X247" s="42">
        <f>+' (1) Cap Res.2009-2010'!X247</f>
        <v>0</v>
      </c>
      <c r="Y247" s="42">
        <f>+' (1) Cap Res.2009-2010'!Y247</f>
        <v>0</v>
      </c>
      <c r="Z247" s="42">
        <f>+' (1) Cap Res.2009-2010'!Z247</f>
        <v>0</v>
      </c>
      <c r="AA247" s="42">
        <f>+' (1) Cap Res.2009-2010'!AA247</f>
        <v>0</v>
      </c>
      <c r="AB247" s="42">
        <f>+' (1) Cap Res.2009-2010'!AB247</f>
        <v>0</v>
      </c>
      <c r="AC247" s="42">
        <f>+' (1) Cap Res.2009-2010'!AC247</f>
        <v>0</v>
      </c>
      <c r="AD247" s="42">
        <f>+' (1) Cap Res.2009-2010'!AD247</f>
        <v>0</v>
      </c>
      <c r="AE247" s="42">
        <f>+' (1) Cap Res.2009-2010'!AE247</f>
        <v>0</v>
      </c>
      <c r="AF247" s="42">
        <f>+' (1) Cap Res.2009-2010'!AF247</f>
        <v>0</v>
      </c>
      <c r="AG247" s="42">
        <f>+' (1) Cap Res.2009-2010'!AG247</f>
        <v>0</v>
      </c>
      <c r="AH247" s="42">
        <f>+' (1) Cap Res.2009-2010'!AH247</f>
        <v>0</v>
      </c>
      <c r="AI247" s="42">
        <f>+' (1) Cap Res.2009-2010'!AI247</f>
        <v>0</v>
      </c>
      <c r="AJ247" s="42">
        <f>+' (1) Cap Res.2009-2010'!AJ247</f>
        <v>0</v>
      </c>
      <c r="AK247" s="42">
        <f>+' (1) Cap Res.2009-2010'!AK247</f>
        <v>0</v>
      </c>
      <c r="AL247" s="42">
        <f>+' (1) Cap Res.2009-2010'!AL247</f>
        <v>0</v>
      </c>
      <c r="AM247" s="42">
        <f>+' (1) Cap Res.2009-2010'!AM247</f>
        <v>0</v>
      </c>
      <c r="AN247" s="42">
        <f>+' (1) Cap Res.2009-2010'!AN247</f>
        <v>0</v>
      </c>
      <c r="AO247" s="42">
        <f>+' (1) Cap Res.2009-2010'!AO247</f>
        <v>0</v>
      </c>
      <c r="AP247" s="42">
        <f>+' (1) Cap Res.2009-2010'!AP247</f>
        <v>0</v>
      </c>
      <c r="AQ247" s="42">
        <f>+' (1) Cap Res.2009-2010'!AQ247</f>
        <v>0</v>
      </c>
      <c r="AR247" s="42">
        <f>+' (1) Cap Res.2009-2010'!AR247</f>
        <v>0</v>
      </c>
      <c r="AS247" s="42">
        <f>+' (1) Cap Res.2009-2010'!AS247</f>
        <v>0</v>
      </c>
      <c r="AT247" s="42">
        <f>+' (1) Cap Res.2009-2010'!AT247</f>
        <v>0</v>
      </c>
      <c r="AU247" s="42">
        <f>+' (1) Cap Res.2009-2010'!AU247</f>
        <v>0</v>
      </c>
      <c r="AV247" s="42"/>
      <c r="AW247" s="42"/>
      <c r="AX247" s="42"/>
      <c r="AY247" s="42"/>
      <c r="AZ247" s="42"/>
      <c r="BA247" s="42"/>
      <c r="BB247" s="42"/>
    </row>
    <row r="248" spans="1:54" ht="13.5" hidden="1">
      <c r="A248" s="39">
        <f>+' (1) Cap Res.2009-2010'!BF248</f>
        <v>38211</v>
      </c>
      <c r="B248" s="42">
        <f>+' (1) Cap Res.2009-2010'!B248</f>
        <v>0</v>
      </c>
      <c r="C248" s="42">
        <f>+' (1) Cap Res.2009-2010'!C248</f>
        <v>0</v>
      </c>
      <c r="D248" s="42">
        <f>+' (1) Cap Res.2009-2010'!D248</f>
        <v>0</v>
      </c>
      <c r="E248" s="42">
        <f>+' (1) Cap Res.2009-2010'!E248</f>
        <v>0</v>
      </c>
      <c r="F248" s="42">
        <f>+' (1) Cap Res.2009-2010'!F248</f>
        <v>0</v>
      </c>
      <c r="G248" s="42">
        <f>+' (1) Cap Res.2009-2010'!G248</f>
        <v>0</v>
      </c>
      <c r="H248" s="42">
        <f>+' (1) Cap Res.2009-2010'!H248</f>
        <v>0</v>
      </c>
      <c r="I248" s="42">
        <f>+' (1) Cap Res.2009-2010'!I248</f>
        <v>0</v>
      </c>
      <c r="J248" s="42">
        <f>+' (1) Cap Res.2009-2010'!J248</f>
        <v>0</v>
      </c>
      <c r="K248" s="42">
        <f>+' (1) Cap Res.2009-2010'!K248</f>
        <v>0</v>
      </c>
      <c r="L248" s="42">
        <f>+' (1) Cap Res.2009-2010'!L248</f>
        <v>0</v>
      </c>
      <c r="M248" s="42">
        <f>+' (1) Cap Res.2009-2010'!M248</f>
        <v>0</v>
      </c>
      <c r="N248" s="42">
        <f>+' (1) Cap Res.2009-2010'!N248</f>
        <v>0</v>
      </c>
      <c r="O248" s="42">
        <f>+' (1) Cap Res.2009-2010'!O248</f>
        <v>0</v>
      </c>
      <c r="P248" s="42">
        <f>+' (1) Cap Res.2009-2010'!P248</f>
        <v>0</v>
      </c>
      <c r="Q248" s="42">
        <f>+' (1) Cap Res.2009-2010'!Q248</f>
        <v>0</v>
      </c>
      <c r="R248" s="42">
        <f>+' (1) Cap Res.2009-2010'!R248</f>
        <v>0</v>
      </c>
      <c r="S248" s="42">
        <f>+' (1) Cap Res.2009-2010'!S248</f>
        <v>0</v>
      </c>
      <c r="T248" s="42">
        <f>+' (1) Cap Res.2009-2010'!T248</f>
        <v>0</v>
      </c>
      <c r="U248" s="42">
        <f>+' (1) Cap Res.2009-2010'!U248</f>
        <v>0</v>
      </c>
      <c r="V248" s="42">
        <f>+' (1) Cap Res.2009-2010'!V248</f>
        <v>0</v>
      </c>
      <c r="W248" s="42">
        <f>+' (1) Cap Res.2009-2010'!W248</f>
        <v>0</v>
      </c>
      <c r="X248" s="42">
        <f>+' (1) Cap Res.2009-2010'!X248</f>
        <v>0</v>
      </c>
      <c r="Y248" s="42">
        <f>+' (1) Cap Res.2009-2010'!Y248</f>
        <v>-28799.1</v>
      </c>
      <c r="Z248" s="42">
        <f>+' (1) Cap Res.2009-2010'!Z248</f>
        <v>0</v>
      </c>
      <c r="AA248" s="42">
        <f>+' (1) Cap Res.2009-2010'!AA248</f>
        <v>0</v>
      </c>
      <c r="AB248" s="42">
        <f>+' (1) Cap Res.2009-2010'!AB248</f>
        <v>0</v>
      </c>
      <c r="AC248" s="42">
        <f>+' (1) Cap Res.2009-2010'!AC248</f>
        <v>0</v>
      </c>
      <c r="AD248" s="42">
        <f>+' (1) Cap Res.2009-2010'!AD248</f>
        <v>0</v>
      </c>
      <c r="AE248" s="42">
        <f>+' (1) Cap Res.2009-2010'!AE248</f>
        <v>0</v>
      </c>
      <c r="AF248" s="42">
        <f>+' (1) Cap Res.2009-2010'!AF248</f>
        <v>0</v>
      </c>
      <c r="AG248" s="42">
        <f>+' (1) Cap Res.2009-2010'!AG248</f>
        <v>0</v>
      </c>
      <c r="AH248" s="42">
        <f>+' (1) Cap Res.2009-2010'!AH248</f>
        <v>0</v>
      </c>
      <c r="AI248" s="42">
        <f>+' (1) Cap Res.2009-2010'!AI248</f>
        <v>0</v>
      </c>
      <c r="AJ248" s="42">
        <f>+' (1) Cap Res.2009-2010'!AJ248</f>
        <v>0</v>
      </c>
      <c r="AK248" s="42">
        <f>+' (1) Cap Res.2009-2010'!AK248</f>
        <v>0</v>
      </c>
      <c r="AL248" s="42">
        <f>+' (1) Cap Res.2009-2010'!AL248</f>
        <v>0</v>
      </c>
      <c r="AM248" s="42">
        <f>+' (1) Cap Res.2009-2010'!AM248</f>
        <v>0</v>
      </c>
      <c r="AN248" s="42">
        <f>+' (1) Cap Res.2009-2010'!AN248</f>
        <v>0</v>
      </c>
      <c r="AO248" s="42">
        <f>+' (1) Cap Res.2009-2010'!AO248</f>
        <v>0</v>
      </c>
      <c r="AP248" s="42">
        <f>+' (1) Cap Res.2009-2010'!AP248</f>
        <v>0</v>
      </c>
      <c r="AQ248" s="42">
        <f>+' (1) Cap Res.2009-2010'!AQ248</f>
        <v>0</v>
      </c>
      <c r="AR248" s="42">
        <f>+' (1) Cap Res.2009-2010'!AR248</f>
        <v>0</v>
      </c>
      <c r="AS248" s="42">
        <f>+' (1) Cap Res.2009-2010'!AS248</f>
        <v>0</v>
      </c>
      <c r="AT248" s="42">
        <f>+' (1) Cap Res.2009-2010'!AT248</f>
        <v>0</v>
      </c>
      <c r="AU248" s="42">
        <f>+' (1) Cap Res.2009-2010'!AU248</f>
        <v>0</v>
      </c>
      <c r="AV248" s="42"/>
      <c r="AW248" s="42"/>
      <c r="AX248" s="42"/>
      <c r="AY248" s="42"/>
      <c r="AZ248" s="42"/>
      <c r="BA248" s="42"/>
      <c r="BB248" s="42"/>
    </row>
    <row r="249" spans="1:54" ht="13.5" hidden="1">
      <c r="A249" s="39">
        <f>+' (1) Cap Res.2009-2010'!BF249</f>
        <v>38211</v>
      </c>
      <c r="B249" s="42">
        <f>+' (1) Cap Res.2009-2010'!B249</f>
        <v>0</v>
      </c>
      <c r="C249" s="42">
        <f>+' (1) Cap Res.2009-2010'!C249</f>
        <v>0</v>
      </c>
      <c r="D249" s="42">
        <f>+' (1) Cap Res.2009-2010'!D249</f>
        <v>0</v>
      </c>
      <c r="E249" s="42">
        <f>+' (1) Cap Res.2009-2010'!E249</f>
        <v>0</v>
      </c>
      <c r="F249" s="42">
        <f>+' (1) Cap Res.2009-2010'!F249</f>
        <v>0</v>
      </c>
      <c r="G249" s="42">
        <f>+' (1) Cap Res.2009-2010'!G249</f>
        <v>0</v>
      </c>
      <c r="H249" s="42">
        <f>+' (1) Cap Res.2009-2010'!H249</f>
        <v>0</v>
      </c>
      <c r="I249" s="42">
        <f>+' (1) Cap Res.2009-2010'!I249</f>
        <v>0</v>
      </c>
      <c r="J249" s="42">
        <f>+' (1) Cap Res.2009-2010'!J249</f>
        <v>0</v>
      </c>
      <c r="K249" s="42">
        <f>+' (1) Cap Res.2009-2010'!K249</f>
        <v>0</v>
      </c>
      <c r="L249" s="42">
        <f>+' (1) Cap Res.2009-2010'!L249</f>
        <v>0</v>
      </c>
      <c r="M249" s="42">
        <f>+' (1) Cap Res.2009-2010'!M249</f>
        <v>0</v>
      </c>
      <c r="N249" s="42">
        <f>+' (1) Cap Res.2009-2010'!N249</f>
        <v>0</v>
      </c>
      <c r="O249" s="42">
        <f>+' (1) Cap Res.2009-2010'!O249</f>
        <v>0</v>
      </c>
      <c r="P249" s="42">
        <f>+' (1) Cap Res.2009-2010'!P249</f>
        <v>0</v>
      </c>
      <c r="Q249" s="42">
        <f>+' (1) Cap Res.2009-2010'!Q249</f>
        <v>0</v>
      </c>
      <c r="R249" s="42">
        <f>+' (1) Cap Res.2009-2010'!R249</f>
        <v>0</v>
      </c>
      <c r="S249" s="42">
        <f>+' (1) Cap Res.2009-2010'!S249</f>
        <v>0</v>
      </c>
      <c r="T249" s="42">
        <f>+' (1) Cap Res.2009-2010'!T249</f>
        <v>0</v>
      </c>
      <c r="U249" s="42">
        <f>+' (1) Cap Res.2009-2010'!U249</f>
        <v>0</v>
      </c>
      <c r="V249" s="42">
        <f>+' (1) Cap Res.2009-2010'!V249</f>
        <v>0</v>
      </c>
      <c r="W249" s="42">
        <f>+' (1) Cap Res.2009-2010'!W249</f>
        <v>0</v>
      </c>
      <c r="X249" s="42">
        <f>+' (1) Cap Res.2009-2010'!X249</f>
        <v>-697941</v>
      </c>
      <c r="Y249" s="42">
        <f>+' (1) Cap Res.2009-2010'!Y249</f>
        <v>0</v>
      </c>
      <c r="Z249" s="42">
        <f>+' (1) Cap Res.2009-2010'!Z249</f>
        <v>0</v>
      </c>
      <c r="AA249" s="42">
        <f>+' (1) Cap Res.2009-2010'!AA249</f>
        <v>0</v>
      </c>
      <c r="AB249" s="42">
        <f>+' (1) Cap Res.2009-2010'!AB249</f>
        <v>0</v>
      </c>
      <c r="AC249" s="42">
        <f>+' (1) Cap Res.2009-2010'!AC249</f>
        <v>0</v>
      </c>
      <c r="AD249" s="42">
        <f>+' (1) Cap Res.2009-2010'!AD249</f>
        <v>0</v>
      </c>
      <c r="AE249" s="42">
        <f>+' (1) Cap Res.2009-2010'!AE249</f>
        <v>0</v>
      </c>
      <c r="AF249" s="42">
        <f>+' (1) Cap Res.2009-2010'!AF249</f>
        <v>0</v>
      </c>
      <c r="AG249" s="42">
        <f>+' (1) Cap Res.2009-2010'!AG249</f>
        <v>0</v>
      </c>
      <c r="AH249" s="42">
        <f>+' (1) Cap Res.2009-2010'!AH249</f>
        <v>0</v>
      </c>
      <c r="AI249" s="42">
        <f>+' (1) Cap Res.2009-2010'!AI249</f>
        <v>0</v>
      </c>
      <c r="AJ249" s="42">
        <f>+' (1) Cap Res.2009-2010'!AJ249</f>
        <v>0</v>
      </c>
      <c r="AK249" s="42">
        <f>+' (1) Cap Res.2009-2010'!AK249</f>
        <v>0</v>
      </c>
      <c r="AL249" s="42">
        <f>+' (1) Cap Res.2009-2010'!AL249</f>
        <v>0</v>
      </c>
      <c r="AM249" s="42">
        <f>+' (1) Cap Res.2009-2010'!AM249</f>
        <v>0</v>
      </c>
      <c r="AN249" s="42">
        <f>+' (1) Cap Res.2009-2010'!AN249</f>
        <v>0</v>
      </c>
      <c r="AO249" s="42">
        <f>+' (1) Cap Res.2009-2010'!AO249</f>
        <v>0</v>
      </c>
      <c r="AP249" s="42">
        <f>+' (1) Cap Res.2009-2010'!AP249</f>
        <v>0</v>
      </c>
      <c r="AQ249" s="42">
        <f>+' (1) Cap Res.2009-2010'!AQ249</f>
        <v>0</v>
      </c>
      <c r="AR249" s="42">
        <f>+' (1) Cap Res.2009-2010'!AR249</f>
        <v>0</v>
      </c>
      <c r="AS249" s="42">
        <f>+' (1) Cap Res.2009-2010'!AS249</f>
        <v>0</v>
      </c>
      <c r="AT249" s="42">
        <f>+' (1) Cap Res.2009-2010'!AT249</f>
        <v>0</v>
      </c>
      <c r="AU249" s="42">
        <f>+' (1) Cap Res.2009-2010'!AU249</f>
        <v>0</v>
      </c>
      <c r="AV249" s="42"/>
      <c r="AW249" s="42"/>
      <c r="AX249" s="42"/>
      <c r="AY249" s="42"/>
      <c r="AZ249" s="42"/>
      <c r="BA249" s="42"/>
      <c r="BB249" s="42"/>
    </row>
    <row r="250" spans="1:54" ht="13.5" hidden="1">
      <c r="A250" s="39">
        <f>+' (1) Cap Res.2009-2010'!BF250</f>
        <v>38211</v>
      </c>
      <c r="B250" s="42">
        <f>+' (1) Cap Res.2009-2010'!B250</f>
        <v>0</v>
      </c>
      <c r="C250" s="42">
        <f>+' (1) Cap Res.2009-2010'!C250</f>
        <v>0</v>
      </c>
      <c r="D250" s="42">
        <f>+' (1) Cap Res.2009-2010'!D250</f>
        <v>0</v>
      </c>
      <c r="E250" s="42">
        <f>+' (1) Cap Res.2009-2010'!E250</f>
        <v>0</v>
      </c>
      <c r="F250" s="42">
        <f>+' (1) Cap Res.2009-2010'!F250</f>
        <v>0</v>
      </c>
      <c r="G250" s="42">
        <f>+' (1) Cap Res.2009-2010'!G250</f>
        <v>0</v>
      </c>
      <c r="H250" s="42">
        <f>+' (1) Cap Res.2009-2010'!H250</f>
        <v>0</v>
      </c>
      <c r="I250" s="42">
        <f>+' (1) Cap Res.2009-2010'!I250</f>
        <v>0</v>
      </c>
      <c r="J250" s="42">
        <f>+' (1) Cap Res.2009-2010'!J250</f>
        <v>0</v>
      </c>
      <c r="K250" s="42">
        <f>+' (1) Cap Res.2009-2010'!K250</f>
        <v>0</v>
      </c>
      <c r="L250" s="42">
        <f>+' (1) Cap Res.2009-2010'!L250</f>
        <v>0</v>
      </c>
      <c r="M250" s="42">
        <f>+' (1) Cap Res.2009-2010'!M250</f>
        <v>0</v>
      </c>
      <c r="N250" s="42">
        <f>+' (1) Cap Res.2009-2010'!N250</f>
        <v>0</v>
      </c>
      <c r="O250" s="42">
        <f>+' (1) Cap Res.2009-2010'!O250</f>
        <v>0</v>
      </c>
      <c r="P250" s="42">
        <f>+' (1) Cap Res.2009-2010'!P250</f>
        <v>0</v>
      </c>
      <c r="Q250" s="42">
        <f>+' (1) Cap Res.2009-2010'!Q250</f>
        <v>0</v>
      </c>
      <c r="R250" s="42">
        <f>+' (1) Cap Res.2009-2010'!R250</f>
        <v>0</v>
      </c>
      <c r="S250" s="42">
        <f>+' (1) Cap Res.2009-2010'!S250</f>
        <v>0</v>
      </c>
      <c r="T250" s="42">
        <f>+' (1) Cap Res.2009-2010'!T250</f>
        <v>0</v>
      </c>
      <c r="U250" s="42">
        <f>+' (1) Cap Res.2009-2010'!U250</f>
        <v>0</v>
      </c>
      <c r="V250" s="42">
        <f>+' (1) Cap Res.2009-2010'!V250</f>
        <v>0</v>
      </c>
      <c r="W250" s="42">
        <f>+' (1) Cap Res.2009-2010'!W250</f>
        <v>0</v>
      </c>
      <c r="X250" s="42">
        <f>+' (1) Cap Res.2009-2010'!X250</f>
        <v>0</v>
      </c>
      <c r="Y250" s="42">
        <f>+' (1) Cap Res.2009-2010'!Y250</f>
        <v>0</v>
      </c>
      <c r="Z250" s="42">
        <f>+' (1) Cap Res.2009-2010'!Z250</f>
        <v>-180</v>
      </c>
      <c r="AA250" s="42">
        <f>+' (1) Cap Res.2009-2010'!AA250</f>
        <v>0</v>
      </c>
      <c r="AB250" s="42">
        <f>+' (1) Cap Res.2009-2010'!AB250</f>
        <v>0</v>
      </c>
      <c r="AC250" s="42">
        <f>+' (1) Cap Res.2009-2010'!AC250</f>
        <v>0</v>
      </c>
      <c r="AD250" s="42">
        <f>+' (1) Cap Res.2009-2010'!AD250</f>
        <v>0</v>
      </c>
      <c r="AE250" s="42">
        <f>+' (1) Cap Res.2009-2010'!AE250</f>
        <v>0</v>
      </c>
      <c r="AF250" s="42">
        <f>+' (1) Cap Res.2009-2010'!AF250</f>
        <v>0</v>
      </c>
      <c r="AG250" s="42">
        <f>+' (1) Cap Res.2009-2010'!AG250</f>
        <v>0</v>
      </c>
      <c r="AH250" s="42">
        <f>+' (1) Cap Res.2009-2010'!AH250</f>
        <v>0</v>
      </c>
      <c r="AI250" s="42">
        <f>+' (1) Cap Res.2009-2010'!AI250</f>
        <v>0</v>
      </c>
      <c r="AJ250" s="42">
        <f>+' (1) Cap Res.2009-2010'!AJ250</f>
        <v>0</v>
      </c>
      <c r="AK250" s="42">
        <f>+' (1) Cap Res.2009-2010'!AK250</f>
        <v>0</v>
      </c>
      <c r="AL250" s="42">
        <f>+' (1) Cap Res.2009-2010'!AL250</f>
        <v>0</v>
      </c>
      <c r="AM250" s="42">
        <f>+' (1) Cap Res.2009-2010'!AM250</f>
        <v>0</v>
      </c>
      <c r="AN250" s="42">
        <f>+' (1) Cap Res.2009-2010'!AN250</f>
        <v>0</v>
      </c>
      <c r="AO250" s="42">
        <f>+' (1) Cap Res.2009-2010'!AO250</f>
        <v>0</v>
      </c>
      <c r="AP250" s="42">
        <f>+' (1) Cap Res.2009-2010'!AP250</f>
        <v>0</v>
      </c>
      <c r="AQ250" s="42">
        <f>+' (1) Cap Res.2009-2010'!AQ250</f>
        <v>0</v>
      </c>
      <c r="AR250" s="42">
        <f>+' (1) Cap Res.2009-2010'!AR250</f>
        <v>0</v>
      </c>
      <c r="AS250" s="42">
        <f>+' (1) Cap Res.2009-2010'!AS250</f>
        <v>0</v>
      </c>
      <c r="AT250" s="42">
        <f>+' (1) Cap Res.2009-2010'!AT250</f>
        <v>0</v>
      </c>
      <c r="AU250" s="42">
        <f>+' (1) Cap Res.2009-2010'!AU250</f>
        <v>0</v>
      </c>
      <c r="AV250" s="42"/>
      <c r="AW250" s="42"/>
      <c r="AX250" s="42"/>
      <c r="AY250" s="42"/>
      <c r="AZ250" s="42"/>
      <c r="BA250" s="42"/>
      <c r="BB250" s="42"/>
    </row>
    <row r="251" spans="1:54" ht="13.5" hidden="1">
      <c r="A251" s="39">
        <f>+' (1) Cap Res.2009-2010'!BF251</f>
        <v>38211</v>
      </c>
      <c r="B251" s="42">
        <f>+' (1) Cap Res.2009-2010'!B251</f>
        <v>0</v>
      </c>
      <c r="C251" s="42">
        <f>+' (1) Cap Res.2009-2010'!C251</f>
        <v>0</v>
      </c>
      <c r="D251" s="42">
        <f>+' (1) Cap Res.2009-2010'!D251</f>
        <v>0</v>
      </c>
      <c r="E251" s="42">
        <f>+' (1) Cap Res.2009-2010'!E251</f>
        <v>0</v>
      </c>
      <c r="F251" s="42">
        <f>+' (1) Cap Res.2009-2010'!F251</f>
        <v>0</v>
      </c>
      <c r="G251" s="42">
        <f>+' (1) Cap Res.2009-2010'!G251</f>
        <v>0</v>
      </c>
      <c r="H251" s="42">
        <f>+' (1) Cap Res.2009-2010'!H251</f>
        <v>0</v>
      </c>
      <c r="I251" s="42">
        <f>+' (1) Cap Res.2009-2010'!I251</f>
        <v>0</v>
      </c>
      <c r="J251" s="42">
        <f>+' (1) Cap Res.2009-2010'!J251</f>
        <v>0</v>
      </c>
      <c r="K251" s="42">
        <f>+' (1) Cap Res.2009-2010'!K251</f>
        <v>0</v>
      </c>
      <c r="L251" s="42">
        <f>+' (1) Cap Res.2009-2010'!L251</f>
        <v>0</v>
      </c>
      <c r="M251" s="42">
        <f>+' (1) Cap Res.2009-2010'!M251</f>
        <v>0</v>
      </c>
      <c r="N251" s="42">
        <f>+' (1) Cap Res.2009-2010'!N251</f>
        <v>0</v>
      </c>
      <c r="O251" s="42">
        <f>+' (1) Cap Res.2009-2010'!O251</f>
        <v>0</v>
      </c>
      <c r="P251" s="42">
        <f>+' (1) Cap Res.2009-2010'!P251</f>
        <v>0</v>
      </c>
      <c r="Q251" s="42">
        <f>+' (1) Cap Res.2009-2010'!Q251</f>
        <v>0</v>
      </c>
      <c r="R251" s="42">
        <f>+' (1) Cap Res.2009-2010'!R251</f>
        <v>0</v>
      </c>
      <c r="S251" s="42">
        <f>+' (1) Cap Res.2009-2010'!S251</f>
        <v>0</v>
      </c>
      <c r="T251" s="42">
        <f>+' (1) Cap Res.2009-2010'!T251</f>
        <v>0</v>
      </c>
      <c r="U251" s="42">
        <f>+' (1) Cap Res.2009-2010'!U251</f>
        <v>0</v>
      </c>
      <c r="V251" s="42">
        <f>+' (1) Cap Res.2009-2010'!V251</f>
        <v>0</v>
      </c>
      <c r="W251" s="42">
        <f>+' (1) Cap Res.2009-2010'!W251</f>
        <v>0</v>
      </c>
      <c r="X251" s="42">
        <f>+' (1) Cap Res.2009-2010'!X251</f>
        <v>0</v>
      </c>
      <c r="Y251" s="42">
        <f>+' (1) Cap Res.2009-2010'!Y251</f>
        <v>0</v>
      </c>
      <c r="Z251" s="42">
        <f>+' (1) Cap Res.2009-2010'!Z251</f>
        <v>0</v>
      </c>
      <c r="AA251" s="42">
        <f>+' (1) Cap Res.2009-2010'!AA251</f>
        <v>0</v>
      </c>
      <c r="AB251" s="42">
        <f>+' (1) Cap Res.2009-2010'!AB251</f>
        <v>0</v>
      </c>
      <c r="AC251" s="42">
        <f>+' (1) Cap Res.2009-2010'!AC251</f>
        <v>0</v>
      </c>
      <c r="AD251" s="42">
        <f>+' (1) Cap Res.2009-2010'!AD251</f>
        <v>0</v>
      </c>
      <c r="AE251" s="42">
        <f>+' (1) Cap Res.2009-2010'!AE251</f>
        <v>0</v>
      </c>
      <c r="AF251" s="42">
        <f>+' (1) Cap Res.2009-2010'!AF251</f>
        <v>-26914.62</v>
      </c>
      <c r="AG251" s="42">
        <f>+' (1) Cap Res.2009-2010'!AG251</f>
        <v>0</v>
      </c>
      <c r="AH251" s="42">
        <f>+' (1) Cap Res.2009-2010'!AH251</f>
        <v>0</v>
      </c>
      <c r="AI251" s="42">
        <f>+' (1) Cap Res.2009-2010'!AI251</f>
        <v>0</v>
      </c>
      <c r="AJ251" s="42">
        <f>+' (1) Cap Res.2009-2010'!AJ251</f>
        <v>0</v>
      </c>
      <c r="AK251" s="42">
        <f>+' (1) Cap Res.2009-2010'!AK251</f>
        <v>0</v>
      </c>
      <c r="AL251" s="42">
        <f>+' (1) Cap Res.2009-2010'!AL251</f>
        <v>0</v>
      </c>
      <c r="AM251" s="42">
        <f>+' (1) Cap Res.2009-2010'!AM251</f>
        <v>0</v>
      </c>
      <c r="AN251" s="42">
        <f>+' (1) Cap Res.2009-2010'!AN251</f>
        <v>0</v>
      </c>
      <c r="AO251" s="42">
        <f>+' (1) Cap Res.2009-2010'!AO251</f>
        <v>0</v>
      </c>
      <c r="AP251" s="42">
        <f>+' (1) Cap Res.2009-2010'!AP251</f>
        <v>0</v>
      </c>
      <c r="AQ251" s="42">
        <f>+' (1) Cap Res.2009-2010'!AQ251</f>
        <v>0</v>
      </c>
      <c r="AR251" s="42">
        <f>+' (1) Cap Res.2009-2010'!AR251</f>
        <v>0</v>
      </c>
      <c r="AS251" s="42">
        <f>+' (1) Cap Res.2009-2010'!AS251</f>
        <v>0</v>
      </c>
      <c r="AT251" s="42">
        <f>+' (1) Cap Res.2009-2010'!AT251</f>
        <v>0</v>
      </c>
      <c r="AU251" s="42">
        <f>+' (1) Cap Res.2009-2010'!AU251</f>
        <v>0</v>
      </c>
      <c r="AV251" s="42"/>
      <c r="AW251" s="42"/>
      <c r="AX251" s="42"/>
      <c r="AY251" s="42"/>
      <c r="AZ251" s="42"/>
      <c r="BA251" s="42"/>
      <c r="BB251" s="42"/>
    </row>
    <row r="252" spans="1:54" ht="13.5" hidden="1">
      <c r="A252" s="39">
        <f>+' (1) Cap Res.2009-2010'!BF252</f>
        <v>38220</v>
      </c>
      <c r="B252" s="42">
        <f>+' (1) Cap Res.2009-2010'!B252</f>
        <v>0</v>
      </c>
      <c r="C252" s="42">
        <f>+' (1) Cap Res.2009-2010'!C252</f>
        <v>0</v>
      </c>
      <c r="D252" s="42">
        <f>+' (1) Cap Res.2009-2010'!D252</f>
        <v>0</v>
      </c>
      <c r="E252" s="42">
        <f>+' (1) Cap Res.2009-2010'!E252</f>
        <v>0</v>
      </c>
      <c r="F252" s="42">
        <f>+' (1) Cap Res.2009-2010'!F252</f>
        <v>0</v>
      </c>
      <c r="G252" s="42">
        <f>+' (1) Cap Res.2009-2010'!G252</f>
        <v>0</v>
      </c>
      <c r="H252" s="42">
        <f>+' (1) Cap Res.2009-2010'!H252</f>
        <v>0</v>
      </c>
      <c r="I252" s="42">
        <f>+' (1) Cap Res.2009-2010'!I252</f>
        <v>0</v>
      </c>
      <c r="J252" s="42">
        <f>+' (1) Cap Res.2009-2010'!J252</f>
        <v>0</v>
      </c>
      <c r="K252" s="42">
        <f>+' (1) Cap Res.2009-2010'!K252</f>
        <v>0</v>
      </c>
      <c r="L252" s="42">
        <f>+' (1) Cap Res.2009-2010'!L252</f>
        <v>0</v>
      </c>
      <c r="M252" s="42">
        <f>+' (1) Cap Res.2009-2010'!M252</f>
        <v>0</v>
      </c>
      <c r="N252" s="42">
        <f>+' (1) Cap Res.2009-2010'!N252</f>
        <v>0</v>
      </c>
      <c r="O252" s="42">
        <f>+' (1) Cap Res.2009-2010'!O252</f>
        <v>0</v>
      </c>
      <c r="P252" s="42">
        <f>+' (1) Cap Res.2009-2010'!P252</f>
        <v>0</v>
      </c>
      <c r="Q252" s="42">
        <f>+' (1) Cap Res.2009-2010'!Q252</f>
        <v>0</v>
      </c>
      <c r="R252" s="42">
        <f>+' (1) Cap Res.2009-2010'!R252</f>
        <v>0</v>
      </c>
      <c r="S252" s="42">
        <f>+' (1) Cap Res.2009-2010'!S252</f>
        <v>0</v>
      </c>
      <c r="T252" s="42">
        <f>+' (1) Cap Res.2009-2010'!T252</f>
        <v>0</v>
      </c>
      <c r="U252" s="42">
        <f>+' (1) Cap Res.2009-2010'!U252</f>
        <v>0</v>
      </c>
      <c r="V252" s="42">
        <f>+' (1) Cap Res.2009-2010'!V252</f>
        <v>0</v>
      </c>
      <c r="W252" s="42">
        <f>+' (1) Cap Res.2009-2010'!W252</f>
        <v>0</v>
      </c>
      <c r="X252" s="42">
        <f>+' (1) Cap Res.2009-2010'!X252</f>
        <v>0</v>
      </c>
      <c r="Y252" s="42">
        <f>+' (1) Cap Res.2009-2010'!Y252</f>
        <v>0</v>
      </c>
      <c r="Z252" s="42">
        <f>+' (1) Cap Res.2009-2010'!Z252</f>
        <v>0</v>
      </c>
      <c r="AA252" s="42">
        <f>+' (1) Cap Res.2009-2010'!AA252</f>
        <v>0</v>
      </c>
      <c r="AB252" s="42">
        <f>+' (1) Cap Res.2009-2010'!AB252</f>
        <v>0</v>
      </c>
      <c r="AC252" s="42">
        <f>+' (1) Cap Res.2009-2010'!AC252</f>
        <v>0</v>
      </c>
      <c r="AD252" s="42">
        <f>+' (1) Cap Res.2009-2010'!AD252</f>
        <v>0</v>
      </c>
      <c r="AE252" s="42">
        <f>+' (1) Cap Res.2009-2010'!AE252</f>
        <v>0</v>
      </c>
      <c r="AF252" s="42">
        <f>+' (1) Cap Res.2009-2010'!AF252</f>
        <v>0</v>
      </c>
      <c r="AG252" s="42">
        <f>+' (1) Cap Res.2009-2010'!AG252</f>
        <v>0</v>
      </c>
      <c r="AH252" s="42">
        <f>+' (1) Cap Res.2009-2010'!AH252</f>
        <v>0</v>
      </c>
      <c r="AI252" s="42">
        <f>+' (1) Cap Res.2009-2010'!AI252</f>
        <v>0</v>
      </c>
      <c r="AJ252" s="42">
        <f>+' (1) Cap Res.2009-2010'!AJ252</f>
        <v>0</v>
      </c>
      <c r="AK252" s="42">
        <f>+' (1) Cap Res.2009-2010'!AK252</f>
        <v>0</v>
      </c>
      <c r="AL252" s="42">
        <f>+' (1) Cap Res.2009-2010'!AL252</f>
        <v>0</v>
      </c>
      <c r="AM252" s="42">
        <f>+' (1) Cap Res.2009-2010'!AM252</f>
        <v>0</v>
      </c>
      <c r="AN252" s="42">
        <f>+' (1) Cap Res.2009-2010'!AN252</f>
        <v>0</v>
      </c>
      <c r="AO252" s="42">
        <f>+' (1) Cap Res.2009-2010'!AO252</f>
        <v>0</v>
      </c>
      <c r="AP252" s="42">
        <f>+' (1) Cap Res.2009-2010'!AP252</f>
        <v>0</v>
      </c>
      <c r="AQ252" s="42">
        <f>+' (1) Cap Res.2009-2010'!AQ252</f>
        <v>0</v>
      </c>
      <c r="AR252" s="42">
        <f>+' (1) Cap Res.2009-2010'!AR252</f>
        <v>0</v>
      </c>
      <c r="AS252" s="42">
        <f>+' (1) Cap Res.2009-2010'!AS252</f>
        <v>0</v>
      </c>
      <c r="AT252" s="42">
        <f>+' (1) Cap Res.2009-2010'!AT252</f>
        <v>0</v>
      </c>
      <c r="AU252" s="42">
        <f>+' (1) Cap Res.2009-2010'!AU252</f>
        <v>0</v>
      </c>
      <c r="AV252" s="42"/>
      <c r="AW252" s="42"/>
      <c r="AX252" s="42"/>
      <c r="AY252" s="42"/>
      <c r="AZ252" s="42"/>
      <c r="BA252" s="42"/>
      <c r="BB252" s="42"/>
    </row>
    <row r="253" spans="1:54" ht="13.5" hidden="1">
      <c r="A253" s="39">
        <f>+' (1) Cap Res.2009-2010'!BF253</f>
        <v>38225</v>
      </c>
      <c r="B253" s="42">
        <f>+' (1) Cap Res.2009-2010'!B253</f>
        <v>0</v>
      </c>
      <c r="C253" s="42">
        <f>+' (1) Cap Res.2009-2010'!C253</f>
        <v>0</v>
      </c>
      <c r="D253" s="42">
        <f>+' (1) Cap Res.2009-2010'!D253</f>
        <v>0</v>
      </c>
      <c r="E253" s="42">
        <f>+' (1) Cap Res.2009-2010'!E253</f>
        <v>0</v>
      </c>
      <c r="F253" s="42">
        <f>+' (1) Cap Res.2009-2010'!F253</f>
        <v>0</v>
      </c>
      <c r="G253" s="42">
        <f>+' (1) Cap Res.2009-2010'!G253</f>
        <v>0</v>
      </c>
      <c r="H253" s="42">
        <f>+' (1) Cap Res.2009-2010'!H253</f>
        <v>0</v>
      </c>
      <c r="I253" s="42">
        <f>+' (1) Cap Res.2009-2010'!I253</f>
        <v>0</v>
      </c>
      <c r="J253" s="42">
        <f>+' (1) Cap Res.2009-2010'!J253</f>
        <v>0</v>
      </c>
      <c r="K253" s="42">
        <f>+' (1) Cap Res.2009-2010'!K253</f>
        <v>0</v>
      </c>
      <c r="L253" s="42">
        <f>+' (1) Cap Res.2009-2010'!L253</f>
        <v>0</v>
      </c>
      <c r="M253" s="42">
        <f>+' (1) Cap Res.2009-2010'!M253</f>
        <v>0</v>
      </c>
      <c r="N253" s="42">
        <f>+' (1) Cap Res.2009-2010'!N253</f>
        <v>0</v>
      </c>
      <c r="O253" s="42">
        <f>+' (1) Cap Res.2009-2010'!O253</f>
        <v>0</v>
      </c>
      <c r="P253" s="42">
        <f>+' (1) Cap Res.2009-2010'!P253</f>
        <v>0</v>
      </c>
      <c r="Q253" s="42">
        <f>+' (1) Cap Res.2009-2010'!Q253</f>
        <v>0</v>
      </c>
      <c r="R253" s="42">
        <f>+' (1) Cap Res.2009-2010'!R253</f>
        <v>0</v>
      </c>
      <c r="S253" s="42">
        <f>+' (1) Cap Res.2009-2010'!S253</f>
        <v>0</v>
      </c>
      <c r="T253" s="42">
        <f>+' (1) Cap Res.2009-2010'!T253</f>
        <v>0</v>
      </c>
      <c r="U253" s="42">
        <f>+' (1) Cap Res.2009-2010'!U253</f>
        <v>0</v>
      </c>
      <c r="V253" s="42">
        <f>+' (1) Cap Res.2009-2010'!V253</f>
        <v>0</v>
      </c>
      <c r="W253" s="42">
        <f>+' (1) Cap Res.2009-2010'!W253</f>
        <v>0</v>
      </c>
      <c r="X253" s="42">
        <f>+' (1) Cap Res.2009-2010'!X253</f>
        <v>0</v>
      </c>
      <c r="Y253" s="42">
        <f>+' (1) Cap Res.2009-2010'!Y253</f>
        <v>0</v>
      </c>
      <c r="Z253" s="42">
        <f>+' (1) Cap Res.2009-2010'!Z253</f>
        <v>0</v>
      </c>
      <c r="AA253" s="42">
        <f>+' (1) Cap Res.2009-2010'!AA253</f>
        <v>-88978</v>
      </c>
      <c r="AB253" s="42">
        <f>+' (1) Cap Res.2009-2010'!AB253</f>
        <v>0</v>
      </c>
      <c r="AC253" s="42">
        <f>+' (1) Cap Res.2009-2010'!AC253</f>
        <v>0</v>
      </c>
      <c r="AD253" s="42">
        <f>+' (1) Cap Res.2009-2010'!AD253</f>
        <v>0</v>
      </c>
      <c r="AE253" s="42">
        <f>+' (1) Cap Res.2009-2010'!AE253</f>
        <v>0</v>
      </c>
      <c r="AF253" s="42">
        <f>+' (1) Cap Res.2009-2010'!AF253</f>
        <v>0</v>
      </c>
      <c r="AG253" s="42">
        <f>+' (1) Cap Res.2009-2010'!AG253</f>
        <v>0</v>
      </c>
      <c r="AH253" s="42">
        <f>+' (1) Cap Res.2009-2010'!AH253</f>
        <v>0</v>
      </c>
      <c r="AI253" s="42">
        <f>+' (1) Cap Res.2009-2010'!AI253</f>
        <v>0</v>
      </c>
      <c r="AJ253" s="42">
        <f>+' (1) Cap Res.2009-2010'!AJ253</f>
        <v>0</v>
      </c>
      <c r="AK253" s="42">
        <f>+' (1) Cap Res.2009-2010'!AK253</f>
        <v>0</v>
      </c>
      <c r="AL253" s="42">
        <f>+' (1) Cap Res.2009-2010'!AL253</f>
        <v>0</v>
      </c>
      <c r="AM253" s="42">
        <f>+' (1) Cap Res.2009-2010'!AM253</f>
        <v>0</v>
      </c>
      <c r="AN253" s="42">
        <f>+' (1) Cap Res.2009-2010'!AN253</f>
        <v>0</v>
      </c>
      <c r="AO253" s="42">
        <f>+' (1) Cap Res.2009-2010'!AO253</f>
        <v>0</v>
      </c>
      <c r="AP253" s="42">
        <f>+' (1) Cap Res.2009-2010'!AP253</f>
        <v>0</v>
      </c>
      <c r="AQ253" s="42">
        <f>+' (1) Cap Res.2009-2010'!AQ253</f>
        <v>0</v>
      </c>
      <c r="AR253" s="42">
        <f>+' (1) Cap Res.2009-2010'!AR253</f>
        <v>0</v>
      </c>
      <c r="AS253" s="42">
        <f>+' (1) Cap Res.2009-2010'!AS253</f>
        <v>0</v>
      </c>
      <c r="AT253" s="42">
        <f>+' (1) Cap Res.2009-2010'!AT253</f>
        <v>0</v>
      </c>
      <c r="AU253" s="42">
        <f>+' (1) Cap Res.2009-2010'!AU253</f>
        <v>0</v>
      </c>
      <c r="AV253" s="42"/>
      <c r="AW253" s="42"/>
      <c r="AX253" s="42"/>
      <c r="AY253" s="42"/>
      <c r="AZ253" s="42"/>
      <c r="BA253" s="42"/>
      <c r="BB253" s="42"/>
    </row>
    <row r="254" spans="1:54" ht="13.5" hidden="1">
      <c r="A254" s="39">
        <f>+' (1) Cap Res.2009-2010'!BF254</f>
        <v>38225</v>
      </c>
      <c r="B254" s="42">
        <f>+' (1) Cap Res.2009-2010'!B254</f>
        <v>0</v>
      </c>
      <c r="C254" s="42">
        <f>+' (1) Cap Res.2009-2010'!C254</f>
        <v>0</v>
      </c>
      <c r="D254" s="42">
        <f>+' (1) Cap Res.2009-2010'!D254</f>
        <v>0</v>
      </c>
      <c r="E254" s="42">
        <f>+' (1) Cap Res.2009-2010'!E254</f>
        <v>0</v>
      </c>
      <c r="F254" s="42">
        <f>+' (1) Cap Res.2009-2010'!F254</f>
        <v>0</v>
      </c>
      <c r="G254" s="42">
        <f>+' (1) Cap Res.2009-2010'!G254</f>
        <v>0</v>
      </c>
      <c r="H254" s="42">
        <f>+' (1) Cap Res.2009-2010'!H254</f>
        <v>0</v>
      </c>
      <c r="I254" s="42">
        <f>+' (1) Cap Res.2009-2010'!I254</f>
        <v>0</v>
      </c>
      <c r="J254" s="42">
        <f>+' (1) Cap Res.2009-2010'!J254</f>
        <v>0</v>
      </c>
      <c r="K254" s="42">
        <f>+' (1) Cap Res.2009-2010'!K254</f>
        <v>0</v>
      </c>
      <c r="L254" s="42">
        <f>+' (1) Cap Res.2009-2010'!L254</f>
        <v>0</v>
      </c>
      <c r="M254" s="42">
        <f>+' (1) Cap Res.2009-2010'!M254</f>
        <v>0</v>
      </c>
      <c r="N254" s="42">
        <f>+' (1) Cap Res.2009-2010'!N254</f>
        <v>0</v>
      </c>
      <c r="O254" s="42">
        <f>+' (1) Cap Res.2009-2010'!O254</f>
        <v>0</v>
      </c>
      <c r="P254" s="42">
        <f>+' (1) Cap Res.2009-2010'!P254</f>
        <v>0</v>
      </c>
      <c r="Q254" s="42">
        <f>+' (1) Cap Res.2009-2010'!Q254</f>
        <v>0</v>
      </c>
      <c r="R254" s="42">
        <f>+' (1) Cap Res.2009-2010'!R254</f>
        <v>0</v>
      </c>
      <c r="S254" s="42">
        <f>+' (1) Cap Res.2009-2010'!S254</f>
        <v>0</v>
      </c>
      <c r="T254" s="42">
        <f>+' (1) Cap Res.2009-2010'!T254</f>
        <v>0</v>
      </c>
      <c r="U254" s="42">
        <f>+' (1) Cap Res.2009-2010'!U254</f>
        <v>0</v>
      </c>
      <c r="V254" s="42">
        <f>+' (1) Cap Res.2009-2010'!V254</f>
        <v>0</v>
      </c>
      <c r="W254" s="42">
        <f>+' (1) Cap Res.2009-2010'!W254</f>
        <v>0</v>
      </c>
      <c r="X254" s="42">
        <f>+' (1) Cap Res.2009-2010'!X254</f>
        <v>0</v>
      </c>
      <c r="Y254" s="42">
        <f>+' (1) Cap Res.2009-2010'!Y254</f>
        <v>-16556.939999999999</v>
      </c>
      <c r="Z254" s="42">
        <f>+' (1) Cap Res.2009-2010'!Z254</f>
        <v>0</v>
      </c>
      <c r="AA254" s="42">
        <f>+' (1) Cap Res.2009-2010'!AA254</f>
        <v>0</v>
      </c>
      <c r="AB254" s="42">
        <f>+' (1) Cap Res.2009-2010'!AB254</f>
        <v>0</v>
      </c>
      <c r="AC254" s="42">
        <f>+' (1) Cap Res.2009-2010'!AC254</f>
        <v>0</v>
      </c>
      <c r="AD254" s="42">
        <f>+' (1) Cap Res.2009-2010'!AD254</f>
        <v>0</v>
      </c>
      <c r="AE254" s="42">
        <f>+' (1) Cap Res.2009-2010'!AE254</f>
        <v>0</v>
      </c>
      <c r="AF254" s="42">
        <f>+' (1) Cap Res.2009-2010'!AF254</f>
        <v>0</v>
      </c>
      <c r="AG254" s="42">
        <f>+' (1) Cap Res.2009-2010'!AG254</f>
        <v>0</v>
      </c>
      <c r="AH254" s="42">
        <f>+' (1) Cap Res.2009-2010'!AH254</f>
        <v>0</v>
      </c>
      <c r="AI254" s="42">
        <f>+' (1) Cap Res.2009-2010'!AI254</f>
        <v>0</v>
      </c>
      <c r="AJ254" s="42">
        <f>+' (1) Cap Res.2009-2010'!AJ254</f>
        <v>0</v>
      </c>
      <c r="AK254" s="42">
        <f>+' (1) Cap Res.2009-2010'!AK254</f>
        <v>0</v>
      </c>
      <c r="AL254" s="42">
        <f>+' (1) Cap Res.2009-2010'!AL254</f>
        <v>0</v>
      </c>
      <c r="AM254" s="42">
        <f>+' (1) Cap Res.2009-2010'!AM254</f>
        <v>0</v>
      </c>
      <c r="AN254" s="42">
        <f>+' (1) Cap Res.2009-2010'!AN254</f>
        <v>0</v>
      </c>
      <c r="AO254" s="42">
        <f>+' (1) Cap Res.2009-2010'!AO254</f>
        <v>0</v>
      </c>
      <c r="AP254" s="42">
        <f>+' (1) Cap Res.2009-2010'!AP254</f>
        <v>0</v>
      </c>
      <c r="AQ254" s="42">
        <f>+' (1) Cap Res.2009-2010'!AQ254</f>
        <v>0</v>
      </c>
      <c r="AR254" s="42">
        <f>+' (1) Cap Res.2009-2010'!AR254</f>
        <v>0</v>
      </c>
      <c r="AS254" s="42">
        <f>+' (1) Cap Res.2009-2010'!AS254</f>
        <v>0</v>
      </c>
      <c r="AT254" s="42">
        <f>+' (1) Cap Res.2009-2010'!AT254</f>
        <v>0</v>
      </c>
      <c r="AU254" s="42">
        <f>+' (1) Cap Res.2009-2010'!AU254</f>
        <v>0</v>
      </c>
      <c r="AV254" s="42"/>
      <c r="AW254" s="42"/>
      <c r="AX254" s="42"/>
      <c r="AY254" s="42"/>
      <c r="AZ254" s="42"/>
      <c r="BA254" s="42"/>
      <c r="BB254" s="42"/>
    </row>
    <row r="255" spans="1:54" ht="13.5" hidden="1">
      <c r="A255" s="39">
        <f>+' (1) Cap Res.2009-2010'!BF255</f>
        <v>38225</v>
      </c>
      <c r="B255" s="42">
        <f>+' (1) Cap Res.2009-2010'!B255</f>
        <v>0</v>
      </c>
      <c r="C255" s="42">
        <f>+' (1) Cap Res.2009-2010'!C255</f>
        <v>0</v>
      </c>
      <c r="D255" s="42">
        <f>+' (1) Cap Res.2009-2010'!D255</f>
        <v>0</v>
      </c>
      <c r="E255" s="42">
        <f>+' (1) Cap Res.2009-2010'!E255</f>
        <v>0</v>
      </c>
      <c r="F255" s="42">
        <f>+' (1) Cap Res.2009-2010'!F255</f>
        <v>0</v>
      </c>
      <c r="G255" s="42">
        <f>+' (1) Cap Res.2009-2010'!G255</f>
        <v>0</v>
      </c>
      <c r="H255" s="42">
        <f>+' (1) Cap Res.2009-2010'!H255</f>
        <v>0</v>
      </c>
      <c r="I255" s="42">
        <f>+' (1) Cap Res.2009-2010'!I255</f>
        <v>0</v>
      </c>
      <c r="J255" s="42">
        <f>+' (1) Cap Res.2009-2010'!J255</f>
        <v>0</v>
      </c>
      <c r="K255" s="42">
        <f>+' (1) Cap Res.2009-2010'!K255</f>
        <v>0</v>
      </c>
      <c r="L255" s="42">
        <f>+' (1) Cap Res.2009-2010'!L255</f>
        <v>0</v>
      </c>
      <c r="M255" s="42">
        <f>+' (1) Cap Res.2009-2010'!M255</f>
        <v>0</v>
      </c>
      <c r="N255" s="42">
        <f>+' (1) Cap Res.2009-2010'!N255</f>
        <v>0</v>
      </c>
      <c r="O255" s="42">
        <f>+' (1) Cap Res.2009-2010'!O255</f>
        <v>0</v>
      </c>
      <c r="P255" s="42">
        <f>+' (1) Cap Res.2009-2010'!P255</f>
        <v>0</v>
      </c>
      <c r="Q255" s="42">
        <f>+' (1) Cap Res.2009-2010'!Q255</f>
        <v>0</v>
      </c>
      <c r="R255" s="42">
        <f>+' (1) Cap Res.2009-2010'!R255</f>
        <v>0</v>
      </c>
      <c r="S255" s="42">
        <f>+' (1) Cap Res.2009-2010'!S255</f>
        <v>0</v>
      </c>
      <c r="T255" s="42">
        <f>+' (1) Cap Res.2009-2010'!T255</f>
        <v>0</v>
      </c>
      <c r="U255" s="42">
        <f>+' (1) Cap Res.2009-2010'!U255</f>
        <v>0</v>
      </c>
      <c r="V255" s="42">
        <f>+' (1) Cap Res.2009-2010'!V255</f>
        <v>0</v>
      </c>
      <c r="W255" s="42">
        <f>+' (1) Cap Res.2009-2010'!W255</f>
        <v>0</v>
      </c>
      <c r="X255" s="42">
        <f>+' (1) Cap Res.2009-2010'!X255</f>
        <v>0</v>
      </c>
      <c r="Y255" s="42">
        <f>+' (1) Cap Res.2009-2010'!Y255</f>
        <v>0</v>
      </c>
      <c r="Z255" s="42">
        <f>+' (1) Cap Res.2009-2010'!Z255</f>
        <v>0</v>
      </c>
      <c r="AA255" s="42">
        <f>+' (1) Cap Res.2009-2010'!AA255</f>
        <v>0</v>
      </c>
      <c r="AB255" s="42">
        <f>+' (1) Cap Res.2009-2010'!AB255</f>
        <v>0</v>
      </c>
      <c r="AC255" s="42">
        <f>+' (1) Cap Res.2009-2010'!AC255</f>
        <v>0</v>
      </c>
      <c r="AD255" s="42">
        <f>+' (1) Cap Res.2009-2010'!AD255</f>
        <v>0</v>
      </c>
      <c r="AE255" s="42">
        <f>+' (1) Cap Res.2009-2010'!AE255</f>
        <v>0</v>
      </c>
      <c r="AF255" s="42">
        <f>+' (1) Cap Res.2009-2010'!AF255</f>
        <v>-12000</v>
      </c>
      <c r="AG255" s="42">
        <f>+' (1) Cap Res.2009-2010'!AG255</f>
        <v>0</v>
      </c>
      <c r="AH255" s="42">
        <f>+' (1) Cap Res.2009-2010'!AH255</f>
        <v>0</v>
      </c>
      <c r="AI255" s="42">
        <f>+' (1) Cap Res.2009-2010'!AI255</f>
        <v>0</v>
      </c>
      <c r="AJ255" s="42">
        <f>+' (1) Cap Res.2009-2010'!AJ255</f>
        <v>0</v>
      </c>
      <c r="AK255" s="42">
        <f>+' (1) Cap Res.2009-2010'!AK255</f>
        <v>0</v>
      </c>
      <c r="AL255" s="42">
        <f>+' (1) Cap Res.2009-2010'!AL255</f>
        <v>0</v>
      </c>
      <c r="AM255" s="42">
        <f>+' (1) Cap Res.2009-2010'!AM255</f>
        <v>0</v>
      </c>
      <c r="AN255" s="42">
        <f>+' (1) Cap Res.2009-2010'!AN255</f>
        <v>0</v>
      </c>
      <c r="AO255" s="42">
        <f>+' (1) Cap Res.2009-2010'!AO255</f>
        <v>0</v>
      </c>
      <c r="AP255" s="42">
        <f>+' (1) Cap Res.2009-2010'!AP255</f>
        <v>0</v>
      </c>
      <c r="AQ255" s="42">
        <f>+' (1) Cap Res.2009-2010'!AQ255</f>
        <v>0</v>
      </c>
      <c r="AR255" s="42">
        <f>+' (1) Cap Res.2009-2010'!AR255</f>
        <v>0</v>
      </c>
      <c r="AS255" s="42">
        <f>+' (1) Cap Res.2009-2010'!AS255</f>
        <v>0</v>
      </c>
      <c r="AT255" s="42">
        <f>+' (1) Cap Res.2009-2010'!AT255</f>
        <v>0</v>
      </c>
      <c r="AU255" s="42">
        <f>+' (1) Cap Res.2009-2010'!AU255</f>
        <v>0</v>
      </c>
      <c r="AV255" s="42"/>
      <c r="AW255" s="42"/>
      <c r="AX255" s="42"/>
      <c r="AY255" s="42"/>
      <c r="AZ255" s="42"/>
      <c r="BA255" s="42"/>
      <c r="BB255" s="42"/>
    </row>
    <row r="256" spans="1:54" ht="13.5" hidden="1">
      <c r="A256" s="39">
        <f>+' (1) Cap Res.2009-2010'!BF256</f>
        <v>38225</v>
      </c>
      <c r="B256" s="42">
        <f>+' (1) Cap Res.2009-2010'!B256</f>
        <v>0</v>
      </c>
      <c r="C256" s="42">
        <f>+' (1) Cap Res.2009-2010'!C256</f>
        <v>0</v>
      </c>
      <c r="D256" s="42">
        <f>+' (1) Cap Res.2009-2010'!D256</f>
        <v>0</v>
      </c>
      <c r="E256" s="42">
        <f>+' (1) Cap Res.2009-2010'!E256</f>
        <v>0</v>
      </c>
      <c r="F256" s="42">
        <f>+' (1) Cap Res.2009-2010'!F256</f>
        <v>0</v>
      </c>
      <c r="G256" s="42">
        <f>+' (1) Cap Res.2009-2010'!G256</f>
        <v>0</v>
      </c>
      <c r="H256" s="42">
        <f>+' (1) Cap Res.2009-2010'!H256</f>
        <v>0</v>
      </c>
      <c r="I256" s="42">
        <f>+' (1) Cap Res.2009-2010'!I256</f>
        <v>0</v>
      </c>
      <c r="J256" s="42">
        <f>+' (1) Cap Res.2009-2010'!J256</f>
        <v>0</v>
      </c>
      <c r="K256" s="42">
        <f>+' (1) Cap Res.2009-2010'!K256</f>
        <v>0</v>
      </c>
      <c r="L256" s="42">
        <f>+' (1) Cap Res.2009-2010'!L256</f>
        <v>0</v>
      </c>
      <c r="M256" s="42">
        <f>+' (1) Cap Res.2009-2010'!M256</f>
        <v>0</v>
      </c>
      <c r="N256" s="42">
        <f>+' (1) Cap Res.2009-2010'!N256</f>
        <v>0</v>
      </c>
      <c r="O256" s="42">
        <f>+' (1) Cap Res.2009-2010'!O256</f>
        <v>0</v>
      </c>
      <c r="P256" s="42">
        <f>+' (1) Cap Res.2009-2010'!P256</f>
        <v>0</v>
      </c>
      <c r="Q256" s="42">
        <f>+' (1) Cap Res.2009-2010'!Q256</f>
        <v>0</v>
      </c>
      <c r="R256" s="42">
        <f>+' (1) Cap Res.2009-2010'!R256</f>
        <v>0</v>
      </c>
      <c r="S256" s="42">
        <f>+' (1) Cap Res.2009-2010'!S256</f>
        <v>0</v>
      </c>
      <c r="T256" s="42">
        <f>+' (1) Cap Res.2009-2010'!T256</f>
        <v>0</v>
      </c>
      <c r="U256" s="42">
        <f>+' (1) Cap Res.2009-2010'!U256</f>
        <v>0</v>
      </c>
      <c r="V256" s="42">
        <f>+' (1) Cap Res.2009-2010'!V256</f>
        <v>0</v>
      </c>
      <c r="W256" s="42">
        <f>+' (1) Cap Res.2009-2010'!W256</f>
        <v>0</v>
      </c>
      <c r="X256" s="42">
        <f>+' (1) Cap Res.2009-2010'!X256</f>
        <v>0</v>
      </c>
      <c r="Y256" s="42">
        <f>+' (1) Cap Res.2009-2010'!Y256</f>
        <v>0</v>
      </c>
      <c r="Z256" s="42">
        <f>+' (1) Cap Res.2009-2010'!Z256</f>
        <v>-16195.5</v>
      </c>
      <c r="AA256" s="42">
        <f>+' (1) Cap Res.2009-2010'!AA256</f>
        <v>0</v>
      </c>
      <c r="AB256" s="42">
        <f>+' (1) Cap Res.2009-2010'!AB256</f>
        <v>0</v>
      </c>
      <c r="AC256" s="42">
        <f>+' (1) Cap Res.2009-2010'!AC256</f>
        <v>0</v>
      </c>
      <c r="AD256" s="42">
        <f>+' (1) Cap Res.2009-2010'!AD256</f>
        <v>0</v>
      </c>
      <c r="AE256" s="42">
        <f>+' (1) Cap Res.2009-2010'!AE256</f>
        <v>0</v>
      </c>
      <c r="AF256" s="42">
        <f>+' (1) Cap Res.2009-2010'!AF256</f>
        <v>0</v>
      </c>
      <c r="AG256" s="42">
        <f>+' (1) Cap Res.2009-2010'!AG256</f>
        <v>0</v>
      </c>
      <c r="AH256" s="42">
        <f>+' (1) Cap Res.2009-2010'!AH256</f>
        <v>0</v>
      </c>
      <c r="AI256" s="42">
        <f>+' (1) Cap Res.2009-2010'!AI256</f>
        <v>0</v>
      </c>
      <c r="AJ256" s="42">
        <f>+' (1) Cap Res.2009-2010'!AJ256</f>
        <v>0</v>
      </c>
      <c r="AK256" s="42">
        <f>+' (1) Cap Res.2009-2010'!AK256</f>
        <v>0</v>
      </c>
      <c r="AL256" s="42">
        <f>+' (1) Cap Res.2009-2010'!AL256</f>
        <v>0</v>
      </c>
      <c r="AM256" s="42">
        <f>+' (1) Cap Res.2009-2010'!AM256</f>
        <v>0</v>
      </c>
      <c r="AN256" s="42">
        <f>+' (1) Cap Res.2009-2010'!AN256</f>
        <v>0</v>
      </c>
      <c r="AO256" s="42">
        <f>+' (1) Cap Res.2009-2010'!AO256</f>
        <v>0</v>
      </c>
      <c r="AP256" s="42">
        <f>+' (1) Cap Res.2009-2010'!AP256</f>
        <v>0</v>
      </c>
      <c r="AQ256" s="42">
        <f>+' (1) Cap Res.2009-2010'!AQ256</f>
        <v>0</v>
      </c>
      <c r="AR256" s="42">
        <f>+' (1) Cap Res.2009-2010'!AR256</f>
        <v>0</v>
      </c>
      <c r="AS256" s="42">
        <f>+' (1) Cap Res.2009-2010'!AS256</f>
        <v>0</v>
      </c>
      <c r="AT256" s="42">
        <f>+' (1) Cap Res.2009-2010'!AT256</f>
        <v>0</v>
      </c>
      <c r="AU256" s="42">
        <f>+' (1) Cap Res.2009-2010'!AU256</f>
        <v>0</v>
      </c>
      <c r="AV256" s="42"/>
      <c r="AW256" s="42"/>
      <c r="AX256" s="42"/>
      <c r="AY256" s="42"/>
      <c r="AZ256" s="42"/>
      <c r="BA256" s="42"/>
      <c r="BB256" s="42"/>
    </row>
    <row r="257" spans="1:54" ht="13.5" hidden="1">
      <c r="A257" s="39">
        <f>+' (1) Cap Res.2009-2010'!BF257</f>
        <v>38228</v>
      </c>
      <c r="B257" s="42">
        <f>+' (1) Cap Res.2009-2010'!B257</f>
        <v>0</v>
      </c>
      <c r="C257" s="42">
        <f>+' (1) Cap Res.2009-2010'!C257</f>
        <v>0</v>
      </c>
      <c r="D257" s="42">
        <f>+' (1) Cap Res.2009-2010'!D257</f>
        <v>0</v>
      </c>
      <c r="E257" s="42">
        <f>+' (1) Cap Res.2009-2010'!E257</f>
        <v>0</v>
      </c>
      <c r="F257" s="42">
        <f>+' (1) Cap Res.2009-2010'!F257</f>
        <v>0</v>
      </c>
      <c r="G257" s="42">
        <f>+' (1) Cap Res.2009-2010'!G257</f>
        <v>0</v>
      </c>
      <c r="H257" s="42">
        <f>+' (1) Cap Res.2009-2010'!H257</f>
        <v>0</v>
      </c>
      <c r="I257" s="42">
        <f>+' (1) Cap Res.2009-2010'!I257</f>
        <v>0</v>
      </c>
      <c r="J257" s="42">
        <f>+' (1) Cap Res.2009-2010'!J257</f>
        <v>0</v>
      </c>
      <c r="K257" s="42">
        <f>+' (1) Cap Res.2009-2010'!K257</f>
        <v>0</v>
      </c>
      <c r="L257" s="42">
        <f>+' (1) Cap Res.2009-2010'!L257</f>
        <v>0</v>
      </c>
      <c r="M257" s="42">
        <f>+' (1) Cap Res.2009-2010'!M257</f>
        <v>0</v>
      </c>
      <c r="N257" s="42">
        <f>+' (1) Cap Res.2009-2010'!N257</f>
        <v>0</v>
      </c>
      <c r="O257" s="42">
        <f>+' (1) Cap Res.2009-2010'!O257</f>
        <v>0</v>
      </c>
      <c r="P257" s="42">
        <f>+' (1) Cap Res.2009-2010'!P257</f>
        <v>0</v>
      </c>
      <c r="Q257" s="42">
        <f>+' (1) Cap Res.2009-2010'!Q257</f>
        <v>0</v>
      </c>
      <c r="R257" s="42">
        <f>+' (1) Cap Res.2009-2010'!R257</f>
        <v>0</v>
      </c>
      <c r="S257" s="42">
        <f>+' (1) Cap Res.2009-2010'!S257</f>
        <v>0</v>
      </c>
      <c r="T257" s="42">
        <f>+' (1) Cap Res.2009-2010'!T257</f>
        <v>0</v>
      </c>
      <c r="U257" s="42">
        <f>+' (1) Cap Res.2009-2010'!U257</f>
        <v>0</v>
      </c>
      <c r="V257" s="42">
        <f>+' (1) Cap Res.2009-2010'!V257</f>
        <v>0</v>
      </c>
      <c r="W257" s="42">
        <f>+' (1) Cap Res.2009-2010'!W257</f>
        <v>0</v>
      </c>
      <c r="X257" s="42">
        <f>+' (1) Cap Res.2009-2010'!X257</f>
        <v>0</v>
      </c>
      <c r="Y257" s="42">
        <f>+' (1) Cap Res.2009-2010'!Y257</f>
        <v>0</v>
      </c>
      <c r="Z257" s="42">
        <f>+' (1) Cap Res.2009-2010'!Z257</f>
        <v>0</v>
      </c>
      <c r="AA257" s="42">
        <f>+' (1) Cap Res.2009-2010'!AA257</f>
        <v>0</v>
      </c>
      <c r="AB257" s="42">
        <f>+' (1) Cap Res.2009-2010'!AB257</f>
        <v>0</v>
      </c>
      <c r="AC257" s="42">
        <f>+' (1) Cap Res.2009-2010'!AC257</f>
        <v>0</v>
      </c>
      <c r="AD257" s="42">
        <f>+' (1) Cap Res.2009-2010'!AD257</f>
        <v>0</v>
      </c>
      <c r="AE257" s="42">
        <f>+' (1) Cap Res.2009-2010'!AE257</f>
        <v>0</v>
      </c>
      <c r="AF257" s="42">
        <f>+' (1) Cap Res.2009-2010'!AF257</f>
        <v>0</v>
      </c>
      <c r="AG257" s="42">
        <f>+' (1) Cap Res.2009-2010'!AG257</f>
        <v>0</v>
      </c>
      <c r="AH257" s="42">
        <f>+' (1) Cap Res.2009-2010'!AH257</f>
        <v>0</v>
      </c>
      <c r="AI257" s="42">
        <f>+' (1) Cap Res.2009-2010'!AI257</f>
        <v>0</v>
      </c>
      <c r="AJ257" s="42">
        <f>+' (1) Cap Res.2009-2010'!AJ257</f>
        <v>0</v>
      </c>
      <c r="AK257" s="42">
        <f>+' (1) Cap Res.2009-2010'!AK257</f>
        <v>0</v>
      </c>
      <c r="AL257" s="42">
        <f>+' (1) Cap Res.2009-2010'!AL257</f>
        <v>0</v>
      </c>
      <c r="AM257" s="42">
        <f>+' (1) Cap Res.2009-2010'!AM257</f>
        <v>0</v>
      </c>
      <c r="AN257" s="42">
        <f>+' (1) Cap Res.2009-2010'!AN257</f>
        <v>0</v>
      </c>
      <c r="AO257" s="42">
        <f>+' (1) Cap Res.2009-2010'!AO257</f>
        <v>0</v>
      </c>
      <c r="AP257" s="42">
        <f>+' (1) Cap Res.2009-2010'!AP257</f>
        <v>0</v>
      </c>
      <c r="AQ257" s="42">
        <f>+' (1) Cap Res.2009-2010'!AQ257</f>
        <v>0</v>
      </c>
      <c r="AR257" s="42">
        <f>+' (1) Cap Res.2009-2010'!AR257</f>
        <v>0</v>
      </c>
      <c r="AS257" s="42">
        <f>+' (1) Cap Res.2009-2010'!AS257</f>
        <v>0</v>
      </c>
      <c r="AT257" s="42">
        <f>+' (1) Cap Res.2009-2010'!AT257</f>
        <v>0</v>
      </c>
      <c r="AU257" s="42">
        <f>+' (1) Cap Res.2009-2010'!AU257</f>
        <v>0</v>
      </c>
      <c r="AV257" s="42"/>
      <c r="AW257" s="42"/>
      <c r="AX257" s="42"/>
      <c r="AY257" s="42"/>
      <c r="AZ257" s="42"/>
      <c r="BA257" s="42"/>
      <c r="BB257" s="42"/>
    </row>
    <row r="258" spans="1:54" ht="13.5" hidden="1">
      <c r="A258" s="39">
        <f>+' (1) Cap Res.2009-2010'!BF258</f>
        <v>38233</v>
      </c>
      <c r="B258" s="42">
        <f>+' (1) Cap Res.2009-2010'!B258</f>
        <v>0</v>
      </c>
      <c r="C258" s="42">
        <f>+' (1) Cap Res.2009-2010'!C258</f>
        <v>0</v>
      </c>
      <c r="D258" s="42">
        <f>+' (1) Cap Res.2009-2010'!D258</f>
        <v>0</v>
      </c>
      <c r="E258" s="42">
        <f>+' (1) Cap Res.2009-2010'!E258</f>
        <v>0</v>
      </c>
      <c r="F258" s="42">
        <f>+' (1) Cap Res.2009-2010'!F258</f>
        <v>0</v>
      </c>
      <c r="G258" s="42">
        <f>+' (1) Cap Res.2009-2010'!G258</f>
        <v>0</v>
      </c>
      <c r="H258" s="42">
        <f>+' (1) Cap Res.2009-2010'!H258</f>
        <v>0</v>
      </c>
      <c r="I258" s="42">
        <f>+' (1) Cap Res.2009-2010'!I258</f>
        <v>0</v>
      </c>
      <c r="J258" s="42">
        <f>+' (1) Cap Res.2009-2010'!J258</f>
        <v>0</v>
      </c>
      <c r="K258" s="42">
        <f>+' (1) Cap Res.2009-2010'!K258</f>
        <v>0</v>
      </c>
      <c r="L258" s="42">
        <f>+' (1) Cap Res.2009-2010'!L258</f>
        <v>0</v>
      </c>
      <c r="M258" s="42">
        <f>+' (1) Cap Res.2009-2010'!M258</f>
        <v>0</v>
      </c>
      <c r="N258" s="42">
        <f>+' (1) Cap Res.2009-2010'!N258</f>
        <v>0</v>
      </c>
      <c r="O258" s="42">
        <f>+' (1) Cap Res.2009-2010'!O258</f>
        <v>0</v>
      </c>
      <c r="P258" s="42">
        <f>+' (1) Cap Res.2009-2010'!P258</f>
        <v>0</v>
      </c>
      <c r="Q258" s="42">
        <f>+' (1) Cap Res.2009-2010'!Q258</f>
        <v>0</v>
      </c>
      <c r="R258" s="42">
        <f>+' (1) Cap Res.2009-2010'!R258</f>
        <v>0</v>
      </c>
      <c r="S258" s="42">
        <f>+' (1) Cap Res.2009-2010'!S258</f>
        <v>0</v>
      </c>
      <c r="T258" s="42">
        <f>+' (1) Cap Res.2009-2010'!T258</f>
        <v>0</v>
      </c>
      <c r="U258" s="42">
        <f>+' (1) Cap Res.2009-2010'!U258</f>
        <v>0</v>
      </c>
      <c r="V258" s="42">
        <f>+' (1) Cap Res.2009-2010'!V258</f>
        <v>0</v>
      </c>
      <c r="W258" s="42">
        <f>+' (1) Cap Res.2009-2010'!W258</f>
        <v>0</v>
      </c>
      <c r="X258" s="42">
        <f>+' (1) Cap Res.2009-2010'!X258</f>
        <v>0</v>
      </c>
      <c r="Y258" s="42">
        <f>+' (1) Cap Res.2009-2010'!Y258</f>
        <v>0</v>
      </c>
      <c r="Z258" s="42">
        <f>+' (1) Cap Res.2009-2010'!Z258</f>
        <v>0</v>
      </c>
      <c r="AA258" s="42">
        <f>+' (1) Cap Res.2009-2010'!AA258</f>
        <v>0</v>
      </c>
      <c r="AB258" s="42">
        <f>+' (1) Cap Res.2009-2010'!AB258</f>
        <v>0</v>
      </c>
      <c r="AC258" s="42">
        <f>+' (1) Cap Res.2009-2010'!AC258</f>
        <v>0</v>
      </c>
      <c r="AD258" s="42">
        <f>+' (1) Cap Res.2009-2010'!AD258</f>
        <v>0</v>
      </c>
      <c r="AE258" s="42">
        <f>+' (1) Cap Res.2009-2010'!AE258</f>
        <v>0</v>
      </c>
      <c r="AF258" s="42">
        <f>+' (1) Cap Res.2009-2010'!AF258</f>
        <v>0</v>
      </c>
      <c r="AG258" s="42">
        <f>+' (1) Cap Res.2009-2010'!AG258</f>
        <v>0</v>
      </c>
      <c r="AH258" s="42">
        <f>+' (1) Cap Res.2009-2010'!AH258</f>
        <v>0</v>
      </c>
      <c r="AI258" s="42">
        <f>+' (1) Cap Res.2009-2010'!AI258</f>
        <v>0</v>
      </c>
      <c r="AJ258" s="42">
        <f>+' (1) Cap Res.2009-2010'!AJ258</f>
        <v>0</v>
      </c>
      <c r="AK258" s="42">
        <f>+' (1) Cap Res.2009-2010'!AK258</f>
        <v>0</v>
      </c>
      <c r="AL258" s="42">
        <f>+' (1) Cap Res.2009-2010'!AL258</f>
        <v>0</v>
      </c>
      <c r="AM258" s="42">
        <f>+' (1) Cap Res.2009-2010'!AM258</f>
        <v>0</v>
      </c>
      <c r="AN258" s="42">
        <f>+' (1) Cap Res.2009-2010'!AN258</f>
        <v>0</v>
      </c>
      <c r="AO258" s="42">
        <f>+' (1) Cap Res.2009-2010'!AO258</f>
        <v>0</v>
      </c>
      <c r="AP258" s="42">
        <f>+' (1) Cap Res.2009-2010'!AP258</f>
        <v>0</v>
      </c>
      <c r="AQ258" s="42">
        <f>+' (1) Cap Res.2009-2010'!AQ258</f>
        <v>0</v>
      </c>
      <c r="AR258" s="42">
        <f>+' (1) Cap Res.2009-2010'!AR258</f>
        <v>0</v>
      </c>
      <c r="AS258" s="42">
        <f>+' (1) Cap Res.2009-2010'!AS258</f>
        <v>0</v>
      </c>
      <c r="AT258" s="42">
        <f>+' (1) Cap Res.2009-2010'!AT258</f>
        <v>0</v>
      </c>
      <c r="AU258" s="42">
        <f>+' (1) Cap Res.2009-2010'!AU258</f>
        <v>0</v>
      </c>
      <c r="AV258" s="42"/>
      <c r="AW258" s="42"/>
      <c r="AX258" s="42"/>
      <c r="AY258" s="42"/>
      <c r="AZ258" s="42"/>
      <c r="BA258" s="42"/>
      <c r="BB258" s="42"/>
    </row>
    <row r="259" spans="1:54" ht="13.5" hidden="1">
      <c r="A259" s="39">
        <f>+' (1) Cap Res.2009-2010'!BF259</f>
        <v>38244</v>
      </c>
      <c r="B259" s="42">
        <f>+' (1) Cap Res.2009-2010'!B259</f>
        <v>0</v>
      </c>
      <c r="C259" s="42">
        <f>+' (1) Cap Res.2009-2010'!C259</f>
        <v>0</v>
      </c>
      <c r="D259" s="42">
        <f>+' (1) Cap Res.2009-2010'!D259</f>
        <v>0</v>
      </c>
      <c r="E259" s="42">
        <f>+' (1) Cap Res.2009-2010'!E259</f>
        <v>0</v>
      </c>
      <c r="F259" s="42">
        <f>+' (1) Cap Res.2009-2010'!F259</f>
        <v>0</v>
      </c>
      <c r="G259" s="42">
        <f>+' (1) Cap Res.2009-2010'!G259</f>
        <v>0</v>
      </c>
      <c r="H259" s="42">
        <f>+' (1) Cap Res.2009-2010'!H259</f>
        <v>0</v>
      </c>
      <c r="I259" s="42">
        <f>+' (1) Cap Res.2009-2010'!I259</f>
        <v>0</v>
      </c>
      <c r="J259" s="42">
        <f>+' (1) Cap Res.2009-2010'!J259</f>
        <v>0</v>
      </c>
      <c r="K259" s="42">
        <f>+' (1) Cap Res.2009-2010'!K259</f>
        <v>0</v>
      </c>
      <c r="L259" s="42">
        <f>+' (1) Cap Res.2009-2010'!L259</f>
        <v>0</v>
      </c>
      <c r="M259" s="42">
        <f>+' (1) Cap Res.2009-2010'!M259</f>
        <v>0</v>
      </c>
      <c r="N259" s="42">
        <f>+' (1) Cap Res.2009-2010'!N259</f>
        <v>0</v>
      </c>
      <c r="O259" s="42">
        <f>+' (1) Cap Res.2009-2010'!O259</f>
        <v>0</v>
      </c>
      <c r="P259" s="42">
        <f>+' (1) Cap Res.2009-2010'!P259</f>
        <v>0</v>
      </c>
      <c r="Q259" s="42">
        <f>+' (1) Cap Res.2009-2010'!Q259</f>
        <v>0</v>
      </c>
      <c r="R259" s="42">
        <f>+' (1) Cap Res.2009-2010'!R259</f>
        <v>0</v>
      </c>
      <c r="S259" s="42">
        <f>+' (1) Cap Res.2009-2010'!S259</f>
        <v>0</v>
      </c>
      <c r="T259" s="42">
        <f>+' (1) Cap Res.2009-2010'!T259</f>
        <v>0</v>
      </c>
      <c r="U259" s="42">
        <f>+' (1) Cap Res.2009-2010'!U259</f>
        <v>0</v>
      </c>
      <c r="V259" s="42">
        <f>+' (1) Cap Res.2009-2010'!V259</f>
        <v>0</v>
      </c>
      <c r="W259" s="42">
        <f>+' (1) Cap Res.2009-2010'!W259</f>
        <v>0</v>
      </c>
      <c r="X259" s="42">
        <f>+' (1) Cap Res.2009-2010'!X259</f>
        <v>0</v>
      </c>
      <c r="Y259" s="42">
        <f>+' (1) Cap Res.2009-2010'!Y259</f>
        <v>0</v>
      </c>
      <c r="Z259" s="42">
        <f>+' (1) Cap Res.2009-2010'!Z259</f>
        <v>0</v>
      </c>
      <c r="AA259" s="42">
        <f>+' (1) Cap Res.2009-2010'!AA259</f>
        <v>0</v>
      </c>
      <c r="AB259" s="42">
        <f>+' (1) Cap Res.2009-2010'!AB259</f>
        <v>0</v>
      </c>
      <c r="AC259" s="42">
        <f>+' (1) Cap Res.2009-2010'!AC259</f>
        <v>0</v>
      </c>
      <c r="AD259" s="42">
        <f>+' (1) Cap Res.2009-2010'!AD259</f>
        <v>0</v>
      </c>
      <c r="AE259" s="42">
        <f>+' (1) Cap Res.2009-2010'!AE259</f>
        <v>0</v>
      </c>
      <c r="AF259" s="42">
        <f>+' (1) Cap Res.2009-2010'!AF259</f>
        <v>0</v>
      </c>
      <c r="AG259" s="42">
        <f>+' (1) Cap Res.2009-2010'!AG259</f>
        <v>0</v>
      </c>
      <c r="AH259" s="42">
        <f>+' (1) Cap Res.2009-2010'!AH259</f>
        <v>0</v>
      </c>
      <c r="AI259" s="42">
        <f>+' (1) Cap Res.2009-2010'!AI259</f>
        <v>0</v>
      </c>
      <c r="AJ259" s="42">
        <f>+' (1) Cap Res.2009-2010'!AJ259</f>
        <v>0</v>
      </c>
      <c r="AK259" s="42">
        <f>+' (1) Cap Res.2009-2010'!AK259</f>
        <v>0</v>
      </c>
      <c r="AL259" s="42">
        <f>+' (1) Cap Res.2009-2010'!AL259</f>
        <v>0</v>
      </c>
      <c r="AM259" s="42">
        <f>+' (1) Cap Res.2009-2010'!AM259</f>
        <v>0</v>
      </c>
      <c r="AN259" s="42">
        <f>+' (1) Cap Res.2009-2010'!AN259</f>
        <v>0</v>
      </c>
      <c r="AO259" s="42">
        <f>+' (1) Cap Res.2009-2010'!AO259</f>
        <v>0</v>
      </c>
      <c r="AP259" s="42">
        <f>+' (1) Cap Res.2009-2010'!AP259</f>
        <v>0</v>
      </c>
      <c r="AQ259" s="42">
        <f>+' (1) Cap Res.2009-2010'!AQ259</f>
        <v>0</v>
      </c>
      <c r="AR259" s="42">
        <f>+' (1) Cap Res.2009-2010'!AR259</f>
        <v>0</v>
      </c>
      <c r="AS259" s="42">
        <f>+' (1) Cap Res.2009-2010'!AS259</f>
        <v>0</v>
      </c>
      <c r="AT259" s="42">
        <f>+' (1) Cap Res.2009-2010'!AT259</f>
        <v>0</v>
      </c>
      <c r="AU259" s="42">
        <f>+' (1) Cap Res.2009-2010'!AU259</f>
        <v>0</v>
      </c>
      <c r="AV259" s="42"/>
      <c r="AW259" s="42"/>
      <c r="AX259" s="42"/>
      <c r="AY259" s="42"/>
      <c r="AZ259" s="42"/>
      <c r="BA259" s="42"/>
      <c r="BB259" s="42"/>
    </row>
    <row r="260" spans="1:54" ht="13.5" hidden="1">
      <c r="A260" s="39">
        <f>+' (1) Cap Res.2009-2010'!BF260</f>
        <v>38234</v>
      </c>
      <c r="B260" s="42">
        <f>+' (1) Cap Res.2009-2010'!B260</f>
        <v>0</v>
      </c>
      <c r="C260" s="42">
        <f>+' (1) Cap Res.2009-2010'!C260</f>
        <v>0</v>
      </c>
      <c r="D260" s="42">
        <f>+' (1) Cap Res.2009-2010'!D260</f>
        <v>0</v>
      </c>
      <c r="E260" s="42">
        <f>+' (1) Cap Res.2009-2010'!E260</f>
        <v>0</v>
      </c>
      <c r="F260" s="42">
        <f>+' (1) Cap Res.2009-2010'!F260</f>
        <v>0</v>
      </c>
      <c r="G260" s="42">
        <f>+' (1) Cap Res.2009-2010'!G260</f>
        <v>0</v>
      </c>
      <c r="H260" s="42">
        <f>+' (1) Cap Res.2009-2010'!H260</f>
        <v>0</v>
      </c>
      <c r="I260" s="42">
        <f>+' (1) Cap Res.2009-2010'!I260</f>
        <v>0</v>
      </c>
      <c r="J260" s="42">
        <f>+' (1) Cap Res.2009-2010'!J260</f>
        <v>0</v>
      </c>
      <c r="K260" s="42">
        <f>+' (1) Cap Res.2009-2010'!K260</f>
        <v>0</v>
      </c>
      <c r="L260" s="42">
        <f>+' (1) Cap Res.2009-2010'!L260</f>
        <v>0</v>
      </c>
      <c r="M260" s="42">
        <f>+' (1) Cap Res.2009-2010'!M260</f>
        <v>0</v>
      </c>
      <c r="N260" s="42">
        <f>+' (1) Cap Res.2009-2010'!N260</f>
        <v>0</v>
      </c>
      <c r="O260" s="42">
        <f>+' (1) Cap Res.2009-2010'!O260</f>
        <v>0</v>
      </c>
      <c r="P260" s="42">
        <f>+' (1) Cap Res.2009-2010'!P260</f>
        <v>0</v>
      </c>
      <c r="Q260" s="42">
        <f>+' (1) Cap Res.2009-2010'!Q260</f>
        <v>0</v>
      </c>
      <c r="R260" s="42">
        <f>+' (1) Cap Res.2009-2010'!R260</f>
        <v>0</v>
      </c>
      <c r="S260" s="42">
        <f>+' (1) Cap Res.2009-2010'!S260</f>
        <v>0</v>
      </c>
      <c r="T260" s="42">
        <f>+' (1) Cap Res.2009-2010'!T260</f>
        <v>0</v>
      </c>
      <c r="U260" s="42">
        <f>+' (1) Cap Res.2009-2010'!U260</f>
        <v>0</v>
      </c>
      <c r="V260" s="42">
        <f>+' (1) Cap Res.2009-2010'!V260</f>
        <v>0</v>
      </c>
      <c r="W260" s="42">
        <f>+' (1) Cap Res.2009-2010'!W260</f>
        <v>0</v>
      </c>
      <c r="X260" s="42">
        <f>+' (1) Cap Res.2009-2010'!X260</f>
        <v>0</v>
      </c>
      <c r="Y260" s="42">
        <f>+' (1) Cap Res.2009-2010'!Y260</f>
        <v>0</v>
      </c>
      <c r="Z260" s="42">
        <f>+' (1) Cap Res.2009-2010'!Z260</f>
        <v>-2802.6</v>
      </c>
      <c r="AA260" s="42">
        <f>+' (1) Cap Res.2009-2010'!AA260</f>
        <v>0</v>
      </c>
      <c r="AB260" s="42">
        <f>+' (1) Cap Res.2009-2010'!AB260</f>
        <v>0</v>
      </c>
      <c r="AC260" s="42">
        <f>+' (1) Cap Res.2009-2010'!AC260</f>
        <v>0</v>
      </c>
      <c r="AD260" s="42">
        <f>+' (1) Cap Res.2009-2010'!AD260</f>
        <v>0</v>
      </c>
      <c r="AE260" s="42">
        <f>+' (1) Cap Res.2009-2010'!AE260</f>
        <v>0</v>
      </c>
      <c r="AF260" s="42">
        <f>+' (1) Cap Res.2009-2010'!AF260</f>
        <v>0</v>
      </c>
      <c r="AG260" s="42">
        <f>+' (1) Cap Res.2009-2010'!AG260</f>
        <v>0</v>
      </c>
      <c r="AH260" s="42">
        <f>+' (1) Cap Res.2009-2010'!AH260</f>
        <v>0</v>
      </c>
      <c r="AI260" s="42">
        <f>+' (1) Cap Res.2009-2010'!AI260</f>
        <v>0</v>
      </c>
      <c r="AJ260" s="42">
        <f>+' (1) Cap Res.2009-2010'!AJ260</f>
        <v>0</v>
      </c>
      <c r="AK260" s="42">
        <f>+' (1) Cap Res.2009-2010'!AK260</f>
        <v>0</v>
      </c>
      <c r="AL260" s="42">
        <f>+' (1) Cap Res.2009-2010'!AL260</f>
        <v>0</v>
      </c>
      <c r="AM260" s="42">
        <f>+' (1) Cap Res.2009-2010'!AM260</f>
        <v>0</v>
      </c>
      <c r="AN260" s="42">
        <f>+' (1) Cap Res.2009-2010'!AN260</f>
        <v>0</v>
      </c>
      <c r="AO260" s="42">
        <f>+' (1) Cap Res.2009-2010'!AO260</f>
        <v>0</v>
      </c>
      <c r="AP260" s="42">
        <f>+' (1) Cap Res.2009-2010'!AP260</f>
        <v>0</v>
      </c>
      <c r="AQ260" s="42">
        <f>+' (1) Cap Res.2009-2010'!AQ260</f>
        <v>0</v>
      </c>
      <c r="AR260" s="42">
        <f>+' (1) Cap Res.2009-2010'!AR260</f>
        <v>0</v>
      </c>
      <c r="AS260" s="42">
        <f>+' (1) Cap Res.2009-2010'!AS260</f>
        <v>0</v>
      </c>
      <c r="AT260" s="42">
        <f>+' (1) Cap Res.2009-2010'!AT260</f>
        <v>0</v>
      </c>
      <c r="AU260" s="42">
        <f>+' (1) Cap Res.2009-2010'!AU260</f>
        <v>0</v>
      </c>
      <c r="AV260" s="42"/>
      <c r="AW260" s="42"/>
      <c r="AX260" s="42"/>
      <c r="AY260" s="42"/>
      <c r="AZ260" s="42"/>
      <c r="BA260" s="42"/>
      <c r="BB260" s="42"/>
    </row>
    <row r="261" spans="1:54" ht="13.5" hidden="1">
      <c r="A261" s="39">
        <f>+' (1) Cap Res.2009-2010'!BF261</f>
        <v>38239</v>
      </c>
      <c r="B261" s="42">
        <f>+' (1) Cap Res.2009-2010'!B261</f>
        <v>0</v>
      </c>
      <c r="C261" s="42">
        <f>+' (1) Cap Res.2009-2010'!C261</f>
        <v>0</v>
      </c>
      <c r="D261" s="42">
        <f>+' (1) Cap Res.2009-2010'!D261</f>
        <v>0</v>
      </c>
      <c r="E261" s="42">
        <f>+' (1) Cap Res.2009-2010'!E261</f>
        <v>0</v>
      </c>
      <c r="F261" s="42">
        <f>+' (1) Cap Res.2009-2010'!F261</f>
        <v>0</v>
      </c>
      <c r="G261" s="42">
        <f>+' (1) Cap Res.2009-2010'!G261</f>
        <v>0</v>
      </c>
      <c r="H261" s="42">
        <f>+' (1) Cap Res.2009-2010'!H261</f>
        <v>0</v>
      </c>
      <c r="I261" s="42">
        <f>+' (1) Cap Res.2009-2010'!I261</f>
        <v>0</v>
      </c>
      <c r="J261" s="42">
        <f>+' (1) Cap Res.2009-2010'!J261</f>
        <v>0</v>
      </c>
      <c r="K261" s="42">
        <f>+' (1) Cap Res.2009-2010'!K261</f>
        <v>0</v>
      </c>
      <c r="L261" s="42">
        <f>+' (1) Cap Res.2009-2010'!L261</f>
        <v>0</v>
      </c>
      <c r="M261" s="42">
        <f>+' (1) Cap Res.2009-2010'!M261</f>
        <v>0</v>
      </c>
      <c r="N261" s="42">
        <f>+' (1) Cap Res.2009-2010'!N261</f>
        <v>0</v>
      </c>
      <c r="O261" s="42">
        <f>+' (1) Cap Res.2009-2010'!O261</f>
        <v>0</v>
      </c>
      <c r="P261" s="42">
        <f>+' (1) Cap Res.2009-2010'!P261</f>
        <v>0</v>
      </c>
      <c r="Q261" s="42">
        <f>+' (1) Cap Res.2009-2010'!Q261</f>
        <v>0</v>
      </c>
      <c r="R261" s="42">
        <f>+' (1) Cap Res.2009-2010'!R261</f>
        <v>0</v>
      </c>
      <c r="S261" s="42">
        <f>+' (1) Cap Res.2009-2010'!S261</f>
        <v>0</v>
      </c>
      <c r="T261" s="42">
        <f>+' (1) Cap Res.2009-2010'!T261</f>
        <v>0</v>
      </c>
      <c r="U261" s="42">
        <f>+' (1) Cap Res.2009-2010'!U261</f>
        <v>0</v>
      </c>
      <c r="V261" s="42">
        <f>+' (1) Cap Res.2009-2010'!V261</f>
        <v>0</v>
      </c>
      <c r="W261" s="42">
        <f>+' (1) Cap Res.2009-2010'!W261</f>
        <v>0</v>
      </c>
      <c r="X261" s="42">
        <f>+' (1) Cap Res.2009-2010'!X261</f>
        <v>-154683</v>
      </c>
      <c r="Y261" s="42">
        <f>+' (1) Cap Res.2009-2010'!Y261</f>
        <v>0</v>
      </c>
      <c r="Z261" s="42">
        <f>+' (1) Cap Res.2009-2010'!Z261</f>
        <v>0</v>
      </c>
      <c r="AA261" s="42">
        <f>+' (1) Cap Res.2009-2010'!AA261</f>
        <v>0</v>
      </c>
      <c r="AB261" s="42">
        <f>+' (1) Cap Res.2009-2010'!AB261</f>
        <v>0</v>
      </c>
      <c r="AC261" s="42">
        <f>+' (1) Cap Res.2009-2010'!AC261</f>
        <v>0</v>
      </c>
      <c r="AD261" s="42">
        <f>+' (1) Cap Res.2009-2010'!AD261</f>
        <v>0</v>
      </c>
      <c r="AE261" s="42">
        <f>+' (1) Cap Res.2009-2010'!AE261</f>
        <v>0</v>
      </c>
      <c r="AF261" s="42">
        <f>+' (1) Cap Res.2009-2010'!AF261</f>
        <v>0</v>
      </c>
      <c r="AG261" s="42">
        <f>+' (1) Cap Res.2009-2010'!AG261</f>
        <v>0</v>
      </c>
      <c r="AH261" s="42">
        <f>+' (1) Cap Res.2009-2010'!AH261</f>
        <v>0</v>
      </c>
      <c r="AI261" s="42">
        <f>+' (1) Cap Res.2009-2010'!AI261</f>
        <v>0</v>
      </c>
      <c r="AJ261" s="42">
        <f>+' (1) Cap Res.2009-2010'!AJ261</f>
        <v>0</v>
      </c>
      <c r="AK261" s="42">
        <f>+' (1) Cap Res.2009-2010'!AK261</f>
        <v>0</v>
      </c>
      <c r="AL261" s="42">
        <f>+' (1) Cap Res.2009-2010'!AL261</f>
        <v>0</v>
      </c>
      <c r="AM261" s="42">
        <f>+' (1) Cap Res.2009-2010'!AM261</f>
        <v>0</v>
      </c>
      <c r="AN261" s="42">
        <f>+' (1) Cap Res.2009-2010'!AN261</f>
        <v>0</v>
      </c>
      <c r="AO261" s="42">
        <f>+' (1) Cap Res.2009-2010'!AO261</f>
        <v>0</v>
      </c>
      <c r="AP261" s="42">
        <f>+' (1) Cap Res.2009-2010'!AP261</f>
        <v>0</v>
      </c>
      <c r="AQ261" s="42">
        <f>+' (1) Cap Res.2009-2010'!AQ261</f>
        <v>0</v>
      </c>
      <c r="AR261" s="42">
        <f>+' (1) Cap Res.2009-2010'!AR261</f>
        <v>0</v>
      </c>
      <c r="AS261" s="42">
        <f>+' (1) Cap Res.2009-2010'!AS261</f>
        <v>0</v>
      </c>
      <c r="AT261" s="42">
        <f>+' (1) Cap Res.2009-2010'!AT261</f>
        <v>0</v>
      </c>
      <c r="AU261" s="42">
        <f>+' (1) Cap Res.2009-2010'!AU261</f>
        <v>0</v>
      </c>
      <c r="AV261" s="42"/>
      <c r="AW261" s="42"/>
      <c r="AX261" s="42"/>
      <c r="AY261" s="42"/>
      <c r="AZ261" s="42"/>
      <c r="BA261" s="42"/>
      <c r="BB261" s="42"/>
    </row>
    <row r="262" spans="1:54" ht="13.5" hidden="1">
      <c r="A262" s="39">
        <f>+' (1) Cap Res.2009-2010'!BF262</f>
        <v>38241</v>
      </c>
      <c r="B262" s="42">
        <f>+' (1) Cap Res.2009-2010'!B262</f>
        <v>0</v>
      </c>
      <c r="C262" s="42">
        <f>+' (1) Cap Res.2009-2010'!C262</f>
        <v>0</v>
      </c>
      <c r="D262" s="42">
        <f>+' (1) Cap Res.2009-2010'!D262</f>
        <v>0</v>
      </c>
      <c r="E262" s="42">
        <f>+' (1) Cap Res.2009-2010'!E262</f>
        <v>0</v>
      </c>
      <c r="F262" s="42">
        <f>+' (1) Cap Res.2009-2010'!F262</f>
        <v>0</v>
      </c>
      <c r="G262" s="42">
        <f>+' (1) Cap Res.2009-2010'!G262</f>
        <v>0</v>
      </c>
      <c r="H262" s="42">
        <f>+' (1) Cap Res.2009-2010'!H262</f>
        <v>0</v>
      </c>
      <c r="I262" s="42">
        <f>+' (1) Cap Res.2009-2010'!I262</f>
        <v>0</v>
      </c>
      <c r="J262" s="42">
        <f>+' (1) Cap Res.2009-2010'!J262</f>
        <v>0</v>
      </c>
      <c r="K262" s="42">
        <f>+' (1) Cap Res.2009-2010'!K262</f>
        <v>0</v>
      </c>
      <c r="L262" s="42">
        <f>+' (1) Cap Res.2009-2010'!L262</f>
        <v>0</v>
      </c>
      <c r="M262" s="42">
        <f>+' (1) Cap Res.2009-2010'!M262</f>
        <v>0</v>
      </c>
      <c r="N262" s="42">
        <f>+' (1) Cap Res.2009-2010'!N262</f>
        <v>0</v>
      </c>
      <c r="O262" s="42">
        <f>+' (1) Cap Res.2009-2010'!O262</f>
        <v>0</v>
      </c>
      <c r="P262" s="42">
        <f>+' (1) Cap Res.2009-2010'!P262</f>
        <v>0</v>
      </c>
      <c r="Q262" s="42">
        <f>+' (1) Cap Res.2009-2010'!Q262</f>
        <v>0</v>
      </c>
      <c r="R262" s="42">
        <f>+' (1) Cap Res.2009-2010'!R262</f>
        <v>0</v>
      </c>
      <c r="S262" s="42">
        <f>+' (1) Cap Res.2009-2010'!S262</f>
        <v>0</v>
      </c>
      <c r="T262" s="42">
        <f>+' (1) Cap Res.2009-2010'!T262</f>
        <v>0</v>
      </c>
      <c r="U262" s="42">
        <f>+' (1) Cap Res.2009-2010'!U262</f>
        <v>0</v>
      </c>
      <c r="V262" s="42">
        <f>+' (1) Cap Res.2009-2010'!V262</f>
        <v>0</v>
      </c>
      <c r="W262" s="42">
        <f>+' (1) Cap Res.2009-2010'!W262</f>
        <v>0</v>
      </c>
      <c r="X262" s="42">
        <f>+' (1) Cap Res.2009-2010'!X262</f>
        <v>0</v>
      </c>
      <c r="Y262" s="42">
        <f>+' (1) Cap Res.2009-2010'!Y262</f>
        <v>0</v>
      </c>
      <c r="Z262" s="42">
        <f>+' (1) Cap Res.2009-2010'!Z262</f>
        <v>0</v>
      </c>
      <c r="AA262" s="42">
        <f>+' (1) Cap Res.2009-2010'!AA262</f>
        <v>0</v>
      </c>
      <c r="AB262" s="42">
        <f>+' (1) Cap Res.2009-2010'!AB262</f>
        <v>-7700</v>
      </c>
      <c r="AC262" s="42">
        <f>+' (1) Cap Res.2009-2010'!AC262</f>
        <v>0</v>
      </c>
      <c r="AD262" s="42">
        <f>+' (1) Cap Res.2009-2010'!AD262</f>
        <v>0</v>
      </c>
      <c r="AE262" s="42">
        <f>+' (1) Cap Res.2009-2010'!AE262</f>
        <v>0</v>
      </c>
      <c r="AF262" s="42">
        <f>+' (1) Cap Res.2009-2010'!AF262</f>
        <v>0</v>
      </c>
      <c r="AG262" s="42">
        <f>+' (1) Cap Res.2009-2010'!AG262</f>
        <v>0</v>
      </c>
      <c r="AH262" s="42">
        <f>+' (1) Cap Res.2009-2010'!AH262</f>
        <v>0</v>
      </c>
      <c r="AI262" s="42">
        <f>+' (1) Cap Res.2009-2010'!AI262</f>
        <v>0</v>
      </c>
      <c r="AJ262" s="42">
        <f>+' (1) Cap Res.2009-2010'!AJ262</f>
        <v>0</v>
      </c>
      <c r="AK262" s="42">
        <f>+' (1) Cap Res.2009-2010'!AK262</f>
        <v>0</v>
      </c>
      <c r="AL262" s="42">
        <f>+' (1) Cap Res.2009-2010'!AL262</f>
        <v>0</v>
      </c>
      <c r="AM262" s="42">
        <f>+' (1) Cap Res.2009-2010'!AM262</f>
        <v>0</v>
      </c>
      <c r="AN262" s="42">
        <f>+' (1) Cap Res.2009-2010'!AN262</f>
        <v>0</v>
      </c>
      <c r="AO262" s="42">
        <f>+' (1) Cap Res.2009-2010'!AO262</f>
        <v>0</v>
      </c>
      <c r="AP262" s="42">
        <f>+' (1) Cap Res.2009-2010'!AP262</f>
        <v>0</v>
      </c>
      <c r="AQ262" s="42">
        <f>+' (1) Cap Res.2009-2010'!AQ262</f>
        <v>0</v>
      </c>
      <c r="AR262" s="42">
        <f>+' (1) Cap Res.2009-2010'!AR262</f>
        <v>0</v>
      </c>
      <c r="AS262" s="42">
        <f>+' (1) Cap Res.2009-2010'!AS262</f>
        <v>0</v>
      </c>
      <c r="AT262" s="42">
        <f>+' (1) Cap Res.2009-2010'!AT262</f>
        <v>0</v>
      </c>
      <c r="AU262" s="42">
        <f>+' (1) Cap Res.2009-2010'!AU262</f>
        <v>0</v>
      </c>
      <c r="AV262" s="42"/>
      <c r="AW262" s="42"/>
      <c r="AX262" s="42"/>
      <c r="AY262" s="42"/>
      <c r="AZ262" s="42"/>
      <c r="BA262" s="42"/>
      <c r="BB262" s="42"/>
    </row>
    <row r="263" spans="1:54" ht="13.5" hidden="1">
      <c r="A263" s="39">
        <f>+' (1) Cap Res.2009-2010'!BF263</f>
        <v>38253</v>
      </c>
      <c r="B263" s="42">
        <f>+' (1) Cap Res.2009-2010'!B263</f>
        <v>0</v>
      </c>
      <c r="C263" s="42">
        <f>+' (1) Cap Res.2009-2010'!C263</f>
        <v>0</v>
      </c>
      <c r="D263" s="42">
        <f>+' (1) Cap Res.2009-2010'!D263</f>
        <v>0</v>
      </c>
      <c r="E263" s="42">
        <f>+' (1) Cap Res.2009-2010'!E263</f>
        <v>0</v>
      </c>
      <c r="F263" s="42">
        <f>+' (1) Cap Res.2009-2010'!F263</f>
        <v>0</v>
      </c>
      <c r="G263" s="42">
        <f>+' (1) Cap Res.2009-2010'!G263</f>
        <v>0</v>
      </c>
      <c r="H263" s="42">
        <f>+' (1) Cap Res.2009-2010'!H263</f>
        <v>0</v>
      </c>
      <c r="I263" s="42">
        <f>+' (1) Cap Res.2009-2010'!I263</f>
        <v>0</v>
      </c>
      <c r="J263" s="42">
        <f>+' (1) Cap Res.2009-2010'!J263</f>
        <v>0</v>
      </c>
      <c r="K263" s="42">
        <f>+' (1) Cap Res.2009-2010'!K263</f>
        <v>0</v>
      </c>
      <c r="L263" s="42">
        <f>+' (1) Cap Res.2009-2010'!L263</f>
        <v>0</v>
      </c>
      <c r="M263" s="42">
        <f>+' (1) Cap Res.2009-2010'!M263</f>
        <v>0</v>
      </c>
      <c r="N263" s="42">
        <f>+' (1) Cap Res.2009-2010'!N263</f>
        <v>0</v>
      </c>
      <c r="O263" s="42">
        <f>+' (1) Cap Res.2009-2010'!O263</f>
        <v>0</v>
      </c>
      <c r="P263" s="42">
        <f>+' (1) Cap Res.2009-2010'!P263</f>
        <v>0</v>
      </c>
      <c r="Q263" s="42">
        <f>+' (1) Cap Res.2009-2010'!Q263</f>
        <v>0</v>
      </c>
      <c r="R263" s="42">
        <f>+' (1) Cap Res.2009-2010'!R263</f>
        <v>0</v>
      </c>
      <c r="S263" s="42">
        <f>+' (1) Cap Res.2009-2010'!S263</f>
        <v>0</v>
      </c>
      <c r="T263" s="42">
        <f>+' (1) Cap Res.2009-2010'!T263</f>
        <v>0</v>
      </c>
      <c r="U263" s="42">
        <f>+' (1) Cap Res.2009-2010'!U263</f>
        <v>0</v>
      </c>
      <c r="V263" s="42">
        <f>+' (1) Cap Res.2009-2010'!V263</f>
        <v>0</v>
      </c>
      <c r="W263" s="42">
        <f>+' (1) Cap Res.2009-2010'!W263</f>
        <v>0</v>
      </c>
      <c r="X263" s="42">
        <f>+' (1) Cap Res.2009-2010'!X263</f>
        <v>0</v>
      </c>
      <c r="Y263" s="42">
        <f>+' (1) Cap Res.2009-2010'!Y263</f>
        <v>0</v>
      </c>
      <c r="Z263" s="42">
        <f>+' (1) Cap Res.2009-2010'!Z263</f>
        <v>-1561.5</v>
      </c>
      <c r="AA263" s="42">
        <f>+' (1) Cap Res.2009-2010'!AA263</f>
        <v>0</v>
      </c>
      <c r="AB263" s="42">
        <f>+' (1) Cap Res.2009-2010'!AB263</f>
        <v>0</v>
      </c>
      <c r="AC263" s="42">
        <f>+' (1) Cap Res.2009-2010'!AC263</f>
        <v>0</v>
      </c>
      <c r="AD263" s="42">
        <f>+' (1) Cap Res.2009-2010'!AD263</f>
        <v>0</v>
      </c>
      <c r="AE263" s="42">
        <f>+' (1) Cap Res.2009-2010'!AE263</f>
        <v>0</v>
      </c>
      <c r="AF263" s="42">
        <f>+' (1) Cap Res.2009-2010'!AF263</f>
        <v>0</v>
      </c>
      <c r="AG263" s="42">
        <f>+' (1) Cap Res.2009-2010'!AG263</f>
        <v>0</v>
      </c>
      <c r="AH263" s="42">
        <f>+' (1) Cap Res.2009-2010'!AH263</f>
        <v>0</v>
      </c>
      <c r="AI263" s="42">
        <f>+' (1) Cap Res.2009-2010'!AI263</f>
        <v>0</v>
      </c>
      <c r="AJ263" s="42">
        <f>+' (1) Cap Res.2009-2010'!AJ263</f>
        <v>0</v>
      </c>
      <c r="AK263" s="42">
        <f>+' (1) Cap Res.2009-2010'!AK263</f>
        <v>0</v>
      </c>
      <c r="AL263" s="42">
        <f>+' (1) Cap Res.2009-2010'!AL263</f>
        <v>0</v>
      </c>
      <c r="AM263" s="42">
        <f>+' (1) Cap Res.2009-2010'!AM263</f>
        <v>0</v>
      </c>
      <c r="AN263" s="42">
        <f>+' (1) Cap Res.2009-2010'!AN263</f>
        <v>0</v>
      </c>
      <c r="AO263" s="42">
        <f>+' (1) Cap Res.2009-2010'!AO263</f>
        <v>0</v>
      </c>
      <c r="AP263" s="42">
        <f>+' (1) Cap Res.2009-2010'!AP263</f>
        <v>0</v>
      </c>
      <c r="AQ263" s="42">
        <f>+' (1) Cap Res.2009-2010'!AQ263</f>
        <v>0</v>
      </c>
      <c r="AR263" s="42">
        <f>+' (1) Cap Res.2009-2010'!AR263</f>
        <v>0</v>
      </c>
      <c r="AS263" s="42">
        <f>+' (1) Cap Res.2009-2010'!AS263</f>
        <v>0</v>
      </c>
      <c r="AT263" s="42">
        <f>+' (1) Cap Res.2009-2010'!AT263</f>
        <v>0</v>
      </c>
      <c r="AU263" s="42">
        <f>+' (1) Cap Res.2009-2010'!AU263</f>
        <v>0</v>
      </c>
      <c r="AV263" s="42"/>
      <c r="AW263" s="42"/>
      <c r="AX263" s="42"/>
      <c r="AY263" s="42"/>
      <c r="AZ263" s="42"/>
      <c r="BA263" s="42"/>
      <c r="BB263" s="42"/>
    </row>
    <row r="264" spans="1:54" ht="13.5" hidden="1">
      <c r="A264" s="39">
        <f>+' (1) Cap Res.2009-2010'!BF264</f>
        <v>38251</v>
      </c>
      <c r="B264" s="42">
        <f>+' (1) Cap Res.2009-2010'!B264</f>
        <v>0</v>
      </c>
      <c r="C264" s="42">
        <f>+' (1) Cap Res.2009-2010'!C264</f>
        <v>0</v>
      </c>
      <c r="D264" s="42">
        <f>+' (1) Cap Res.2009-2010'!D264</f>
        <v>0</v>
      </c>
      <c r="E264" s="42">
        <f>+' (1) Cap Res.2009-2010'!E264</f>
        <v>0</v>
      </c>
      <c r="F264" s="42">
        <f>+' (1) Cap Res.2009-2010'!F264</f>
        <v>0</v>
      </c>
      <c r="G264" s="42">
        <f>+' (1) Cap Res.2009-2010'!G264</f>
        <v>0</v>
      </c>
      <c r="H264" s="42">
        <f>+' (1) Cap Res.2009-2010'!H264</f>
        <v>0</v>
      </c>
      <c r="I264" s="42">
        <f>+' (1) Cap Res.2009-2010'!I264</f>
        <v>0</v>
      </c>
      <c r="J264" s="42">
        <f>+' (1) Cap Res.2009-2010'!J264</f>
        <v>0</v>
      </c>
      <c r="K264" s="42">
        <f>+' (1) Cap Res.2009-2010'!K264</f>
        <v>0</v>
      </c>
      <c r="L264" s="42">
        <f>+' (1) Cap Res.2009-2010'!L264</f>
        <v>0</v>
      </c>
      <c r="M264" s="42">
        <f>+' (1) Cap Res.2009-2010'!M264</f>
        <v>0</v>
      </c>
      <c r="N264" s="42">
        <f>+' (1) Cap Res.2009-2010'!N264</f>
        <v>0</v>
      </c>
      <c r="O264" s="42">
        <f>+' (1) Cap Res.2009-2010'!O264</f>
        <v>0</v>
      </c>
      <c r="P264" s="42">
        <f>+' (1) Cap Res.2009-2010'!P264</f>
        <v>0</v>
      </c>
      <c r="Q264" s="42">
        <f>+' (1) Cap Res.2009-2010'!Q264</f>
        <v>0</v>
      </c>
      <c r="R264" s="42">
        <f>+' (1) Cap Res.2009-2010'!R264</f>
        <v>0</v>
      </c>
      <c r="S264" s="42">
        <f>+' (1) Cap Res.2009-2010'!S264</f>
        <v>0</v>
      </c>
      <c r="T264" s="42">
        <f>+' (1) Cap Res.2009-2010'!T264</f>
        <v>0</v>
      </c>
      <c r="U264" s="42">
        <f>+' (1) Cap Res.2009-2010'!U264</f>
        <v>0</v>
      </c>
      <c r="V264" s="42">
        <f>+' (1) Cap Res.2009-2010'!V264</f>
        <v>0</v>
      </c>
      <c r="W264" s="42">
        <f>+' (1) Cap Res.2009-2010'!W264</f>
        <v>0</v>
      </c>
      <c r="X264" s="42">
        <f>+' (1) Cap Res.2009-2010'!X264</f>
        <v>0</v>
      </c>
      <c r="Y264" s="42">
        <f>+' (1) Cap Res.2009-2010'!Y264</f>
        <v>0</v>
      </c>
      <c r="Z264" s="42">
        <f>+' (1) Cap Res.2009-2010'!Z264</f>
        <v>-475</v>
      </c>
      <c r="AA264" s="42">
        <f>+' (1) Cap Res.2009-2010'!AA264</f>
        <v>0</v>
      </c>
      <c r="AB264" s="42">
        <f>+' (1) Cap Res.2009-2010'!AB264</f>
        <v>0</v>
      </c>
      <c r="AC264" s="42">
        <f>+' (1) Cap Res.2009-2010'!AC264</f>
        <v>0</v>
      </c>
      <c r="AD264" s="42">
        <f>+' (1) Cap Res.2009-2010'!AD264</f>
        <v>0</v>
      </c>
      <c r="AE264" s="42">
        <f>+' (1) Cap Res.2009-2010'!AE264</f>
        <v>0</v>
      </c>
      <c r="AF264" s="42">
        <f>+' (1) Cap Res.2009-2010'!AF264</f>
        <v>0</v>
      </c>
      <c r="AG264" s="42">
        <f>+' (1) Cap Res.2009-2010'!AG264</f>
        <v>0</v>
      </c>
      <c r="AH264" s="42">
        <f>+' (1) Cap Res.2009-2010'!AH264</f>
        <v>0</v>
      </c>
      <c r="AI264" s="42">
        <f>+' (1) Cap Res.2009-2010'!AI264</f>
        <v>0</v>
      </c>
      <c r="AJ264" s="42">
        <f>+' (1) Cap Res.2009-2010'!AJ264</f>
        <v>0</v>
      </c>
      <c r="AK264" s="42">
        <f>+' (1) Cap Res.2009-2010'!AK264</f>
        <v>0</v>
      </c>
      <c r="AL264" s="42">
        <f>+' (1) Cap Res.2009-2010'!AL264</f>
        <v>0</v>
      </c>
      <c r="AM264" s="42">
        <f>+' (1) Cap Res.2009-2010'!AM264</f>
        <v>0</v>
      </c>
      <c r="AN264" s="42">
        <f>+' (1) Cap Res.2009-2010'!AN264</f>
        <v>0</v>
      </c>
      <c r="AO264" s="42">
        <f>+' (1) Cap Res.2009-2010'!AO264</f>
        <v>0</v>
      </c>
      <c r="AP264" s="42">
        <f>+' (1) Cap Res.2009-2010'!AP264</f>
        <v>0</v>
      </c>
      <c r="AQ264" s="42">
        <f>+' (1) Cap Res.2009-2010'!AQ264</f>
        <v>0</v>
      </c>
      <c r="AR264" s="42">
        <f>+' (1) Cap Res.2009-2010'!AR264</f>
        <v>0</v>
      </c>
      <c r="AS264" s="42">
        <f>+' (1) Cap Res.2009-2010'!AS264</f>
        <v>0</v>
      </c>
      <c r="AT264" s="42">
        <f>+' (1) Cap Res.2009-2010'!AT264</f>
        <v>0</v>
      </c>
      <c r="AU264" s="42">
        <f>+' (1) Cap Res.2009-2010'!AU264</f>
        <v>0</v>
      </c>
      <c r="AV264" s="42"/>
      <c r="AW264" s="42"/>
      <c r="AX264" s="42"/>
      <c r="AY264" s="42"/>
      <c r="AZ264" s="42"/>
      <c r="BA264" s="42"/>
      <c r="BB264" s="42"/>
    </row>
    <row r="265" spans="1:54" ht="13.5" hidden="1">
      <c r="A265" s="39">
        <f>+' (1) Cap Res.2009-2010'!BF265</f>
        <v>38251</v>
      </c>
      <c r="B265" s="42">
        <f>+' (1) Cap Res.2009-2010'!B265</f>
        <v>0</v>
      </c>
      <c r="C265" s="42">
        <f>+' (1) Cap Res.2009-2010'!C265</f>
        <v>0</v>
      </c>
      <c r="D265" s="42">
        <f>+' (1) Cap Res.2009-2010'!D265</f>
        <v>0</v>
      </c>
      <c r="E265" s="42">
        <f>+' (1) Cap Res.2009-2010'!E265</f>
        <v>0</v>
      </c>
      <c r="F265" s="42">
        <f>+' (1) Cap Res.2009-2010'!F265</f>
        <v>0</v>
      </c>
      <c r="G265" s="42">
        <f>+' (1) Cap Res.2009-2010'!G265</f>
        <v>0</v>
      </c>
      <c r="H265" s="42">
        <f>+' (1) Cap Res.2009-2010'!H265</f>
        <v>0</v>
      </c>
      <c r="I265" s="42">
        <f>+' (1) Cap Res.2009-2010'!I265</f>
        <v>0</v>
      </c>
      <c r="J265" s="42">
        <f>+' (1) Cap Res.2009-2010'!J265</f>
        <v>0</v>
      </c>
      <c r="K265" s="42">
        <f>+' (1) Cap Res.2009-2010'!K265</f>
        <v>0</v>
      </c>
      <c r="L265" s="42">
        <f>+' (1) Cap Res.2009-2010'!L265</f>
        <v>0</v>
      </c>
      <c r="M265" s="42">
        <f>+' (1) Cap Res.2009-2010'!M265</f>
        <v>0</v>
      </c>
      <c r="N265" s="42">
        <f>+' (1) Cap Res.2009-2010'!N265</f>
        <v>0</v>
      </c>
      <c r="O265" s="42">
        <f>+' (1) Cap Res.2009-2010'!O265</f>
        <v>0</v>
      </c>
      <c r="P265" s="42">
        <f>+' (1) Cap Res.2009-2010'!P265</f>
        <v>0</v>
      </c>
      <c r="Q265" s="42">
        <f>+' (1) Cap Res.2009-2010'!Q265</f>
        <v>0</v>
      </c>
      <c r="R265" s="42">
        <f>+' (1) Cap Res.2009-2010'!R265</f>
        <v>0</v>
      </c>
      <c r="S265" s="42">
        <f>+' (1) Cap Res.2009-2010'!S265</f>
        <v>0</v>
      </c>
      <c r="T265" s="42">
        <f>+' (1) Cap Res.2009-2010'!T265</f>
        <v>0</v>
      </c>
      <c r="U265" s="42">
        <f>+' (1) Cap Res.2009-2010'!U265</f>
        <v>0</v>
      </c>
      <c r="V265" s="42">
        <f>+' (1) Cap Res.2009-2010'!V265</f>
        <v>0</v>
      </c>
      <c r="W265" s="42">
        <f>+' (1) Cap Res.2009-2010'!W265</f>
        <v>0</v>
      </c>
      <c r="X265" s="42">
        <f>+' (1) Cap Res.2009-2010'!X265</f>
        <v>0</v>
      </c>
      <c r="Y265" s="42">
        <f>+' (1) Cap Res.2009-2010'!Y265</f>
        <v>0</v>
      </c>
      <c r="Z265" s="42">
        <f>+' (1) Cap Res.2009-2010'!Z265</f>
        <v>0</v>
      </c>
      <c r="AA265" s="42">
        <f>+' (1) Cap Res.2009-2010'!AA265</f>
        <v>0</v>
      </c>
      <c r="AB265" s="42">
        <f>+' (1) Cap Res.2009-2010'!AB265</f>
        <v>0</v>
      </c>
      <c r="AC265" s="42">
        <f>+' (1) Cap Res.2009-2010'!AC265</f>
        <v>0</v>
      </c>
      <c r="AD265" s="42">
        <f>+' (1) Cap Res.2009-2010'!AD265</f>
        <v>0</v>
      </c>
      <c r="AE265" s="42">
        <f>+' (1) Cap Res.2009-2010'!AE265</f>
        <v>0</v>
      </c>
      <c r="AF265" s="42">
        <f>+' (1) Cap Res.2009-2010'!AF265</f>
        <v>-13339.52</v>
      </c>
      <c r="AG265" s="42">
        <f>+' (1) Cap Res.2009-2010'!AG265</f>
        <v>0</v>
      </c>
      <c r="AH265" s="42">
        <f>+' (1) Cap Res.2009-2010'!AH265</f>
        <v>0</v>
      </c>
      <c r="AI265" s="42">
        <f>+' (1) Cap Res.2009-2010'!AI265</f>
        <v>0</v>
      </c>
      <c r="AJ265" s="42">
        <f>+' (1) Cap Res.2009-2010'!AJ265</f>
        <v>0</v>
      </c>
      <c r="AK265" s="42">
        <f>+' (1) Cap Res.2009-2010'!AK265</f>
        <v>0</v>
      </c>
      <c r="AL265" s="42">
        <f>+' (1) Cap Res.2009-2010'!AL265</f>
        <v>0</v>
      </c>
      <c r="AM265" s="42">
        <f>+' (1) Cap Res.2009-2010'!AM265</f>
        <v>0</v>
      </c>
      <c r="AN265" s="42">
        <f>+' (1) Cap Res.2009-2010'!AN265</f>
        <v>0</v>
      </c>
      <c r="AO265" s="42">
        <f>+' (1) Cap Res.2009-2010'!AO265</f>
        <v>0</v>
      </c>
      <c r="AP265" s="42">
        <f>+' (1) Cap Res.2009-2010'!AP265</f>
        <v>0</v>
      </c>
      <c r="AQ265" s="42">
        <f>+' (1) Cap Res.2009-2010'!AQ265</f>
        <v>0</v>
      </c>
      <c r="AR265" s="42">
        <f>+' (1) Cap Res.2009-2010'!AR265</f>
        <v>0</v>
      </c>
      <c r="AS265" s="42">
        <f>+' (1) Cap Res.2009-2010'!AS265</f>
        <v>0</v>
      </c>
      <c r="AT265" s="42">
        <f>+' (1) Cap Res.2009-2010'!AT265</f>
        <v>0</v>
      </c>
      <c r="AU265" s="42">
        <f>+' (1) Cap Res.2009-2010'!AU265</f>
        <v>0</v>
      </c>
      <c r="AV265" s="42"/>
      <c r="AW265" s="42"/>
      <c r="AX265" s="42"/>
      <c r="AY265" s="42"/>
      <c r="AZ265" s="42"/>
      <c r="BA265" s="42"/>
      <c r="BB265" s="42"/>
    </row>
    <row r="266" spans="1:54" ht="13.5" hidden="1">
      <c r="A266" s="39">
        <f>+' (1) Cap Res.2009-2010'!BF266</f>
        <v>38259</v>
      </c>
      <c r="B266" s="42">
        <f>+' (1) Cap Res.2009-2010'!B266</f>
        <v>0</v>
      </c>
      <c r="C266" s="42">
        <f>+' (1) Cap Res.2009-2010'!C266</f>
        <v>0</v>
      </c>
      <c r="D266" s="42">
        <f>+' (1) Cap Res.2009-2010'!D266</f>
        <v>0</v>
      </c>
      <c r="E266" s="42">
        <f>+' (1) Cap Res.2009-2010'!E266</f>
        <v>0</v>
      </c>
      <c r="F266" s="42">
        <f>+' (1) Cap Res.2009-2010'!F266</f>
        <v>0</v>
      </c>
      <c r="G266" s="42">
        <f>+' (1) Cap Res.2009-2010'!G266</f>
        <v>0</v>
      </c>
      <c r="H266" s="42">
        <f>+' (1) Cap Res.2009-2010'!H266</f>
        <v>0</v>
      </c>
      <c r="I266" s="42">
        <f>+' (1) Cap Res.2009-2010'!I266</f>
        <v>0</v>
      </c>
      <c r="J266" s="42">
        <f>+' (1) Cap Res.2009-2010'!J266</f>
        <v>0</v>
      </c>
      <c r="K266" s="42">
        <f>+' (1) Cap Res.2009-2010'!K266</f>
        <v>0</v>
      </c>
      <c r="L266" s="42">
        <f>+' (1) Cap Res.2009-2010'!L266</f>
        <v>0</v>
      </c>
      <c r="M266" s="42">
        <f>+' (1) Cap Res.2009-2010'!M266</f>
        <v>0</v>
      </c>
      <c r="N266" s="42">
        <f>+' (1) Cap Res.2009-2010'!N266</f>
        <v>0</v>
      </c>
      <c r="O266" s="42">
        <f>+' (1) Cap Res.2009-2010'!O266</f>
        <v>0</v>
      </c>
      <c r="P266" s="42">
        <f>+' (1) Cap Res.2009-2010'!P266</f>
        <v>0</v>
      </c>
      <c r="Q266" s="42">
        <f>+' (1) Cap Res.2009-2010'!Q266</f>
        <v>0</v>
      </c>
      <c r="R266" s="42">
        <f>+' (1) Cap Res.2009-2010'!R266</f>
        <v>0</v>
      </c>
      <c r="S266" s="42">
        <f>+' (1) Cap Res.2009-2010'!S266</f>
        <v>0</v>
      </c>
      <c r="T266" s="42">
        <f>+' (1) Cap Res.2009-2010'!T266</f>
        <v>0</v>
      </c>
      <c r="U266" s="42">
        <f>+' (1) Cap Res.2009-2010'!U266</f>
        <v>0</v>
      </c>
      <c r="V266" s="42">
        <f>+' (1) Cap Res.2009-2010'!V266</f>
        <v>0</v>
      </c>
      <c r="W266" s="42">
        <f>+' (1) Cap Res.2009-2010'!W266</f>
        <v>0</v>
      </c>
      <c r="X266" s="42">
        <f>+' (1) Cap Res.2009-2010'!X266</f>
        <v>0</v>
      </c>
      <c r="Y266" s="42">
        <f>+' (1) Cap Res.2009-2010'!Y266</f>
        <v>0</v>
      </c>
      <c r="Z266" s="42">
        <f>+' (1) Cap Res.2009-2010'!Z266</f>
        <v>0</v>
      </c>
      <c r="AA266" s="42">
        <f>+' (1) Cap Res.2009-2010'!AA266</f>
        <v>0</v>
      </c>
      <c r="AB266" s="42">
        <f>+' (1) Cap Res.2009-2010'!AB266</f>
        <v>0</v>
      </c>
      <c r="AC266" s="42">
        <f>+' (1) Cap Res.2009-2010'!AC266</f>
        <v>0</v>
      </c>
      <c r="AD266" s="42">
        <f>+' (1) Cap Res.2009-2010'!AD266</f>
        <v>0</v>
      </c>
      <c r="AE266" s="42">
        <f>+' (1) Cap Res.2009-2010'!AE266</f>
        <v>0</v>
      </c>
      <c r="AF266" s="42">
        <f>+' (1) Cap Res.2009-2010'!AF266</f>
        <v>0</v>
      </c>
      <c r="AG266" s="42">
        <f>+' (1) Cap Res.2009-2010'!AG266</f>
        <v>0</v>
      </c>
      <c r="AH266" s="42">
        <f>+' (1) Cap Res.2009-2010'!AH266</f>
        <v>0</v>
      </c>
      <c r="AI266" s="42">
        <f>+' (1) Cap Res.2009-2010'!AI266</f>
        <v>0</v>
      </c>
      <c r="AJ266" s="42">
        <f>+' (1) Cap Res.2009-2010'!AJ266</f>
        <v>0</v>
      </c>
      <c r="AK266" s="42">
        <f>+' (1) Cap Res.2009-2010'!AK266</f>
        <v>0</v>
      </c>
      <c r="AL266" s="42">
        <f>+' (1) Cap Res.2009-2010'!AL266</f>
        <v>0</v>
      </c>
      <c r="AM266" s="42">
        <f>+' (1) Cap Res.2009-2010'!AM266</f>
        <v>0</v>
      </c>
      <c r="AN266" s="42">
        <f>+' (1) Cap Res.2009-2010'!AN266</f>
        <v>0</v>
      </c>
      <c r="AO266" s="42">
        <f>+' (1) Cap Res.2009-2010'!AO266</f>
        <v>0</v>
      </c>
      <c r="AP266" s="42">
        <f>+' (1) Cap Res.2009-2010'!AP266</f>
        <v>0</v>
      </c>
      <c r="AQ266" s="42">
        <f>+' (1) Cap Res.2009-2010'!AQ266</f>
        <v>0</v>
      </c>
      <c r="AR266" s="42">
        <f>+' (1) Cap Res.2009-2010'!AR266</f>
        <v>0</v>
      </c>
      <c r="AS266" s="42">
        <f>+' (1) Cap Res.2009-2010'!AS266</f>
        <v>0</v>
      </c>
      <c r="AT266" s="42">
        <f>+' (1) Cap Res.2009-2010'!AT266</f>
        <v>0</v>
      </c>
      <c r="AU266" s="42">
        <f>+' (1) Cap Res.2009-2010'!AU266</f>
        <v>0</v>
      </c>
      <c r="AV266" s="42"/>
      <c r="AW266" s="42"/>
      <c r="AX266" s="42"/>
      <c r="AY266" s="42"/>
      <c r="AZ266" s="42"/>
      <c r="BA266" s="42"/>
      <c r="BB266" s="42"/>
    </row>
    <row r="267" spans="1:54" ht="13.5" hidden="1">
      <c r="A267" s="39">
        <f>+' (1) Cap Res.2009-2010'!BF267</f>
        <v>38274</v>
      </c>
      <c r="B267" s="42">
        <f>+' (1) Cap Res.2009-2010'!B267</f>
        <v>0</v>
      </c>
      <c r="C267" s="42">
        <f>+' (1) Cap Res.2009-2010'!C267</f>
        <v>0</v>
      </c>
      <c r="D267" s="42">
        <f>+' (1) Cap Res.2009-2010'!D267</f>
        <v>0</v>
      </c>
      <c r="E267" s="42">
        <f>+' (1) Cap Res.2009-2010'!E267</f>
        <v>0</v>
      </c>
      <c r="F267" s="42">
        <f>+' (1) Cap Res.2009-2010'!F267</f>
        <v>0</v>
      </c>
      <c r="G267" s="42">
        <f>+' (1) Cap Res.2009-2010'!G267</f>
        <v>0</v>
      </c>
      <c r="H267" s="42">
        <f>+' (1) Cap Res.2009-2010'!H267</f>
        <v>0</v>
      </c>
      <c r="I267" s="42">
        <f>+' (1) Cap Res.2009-2010'!I267</f>
        <v>0</v>
      </c>
      <c r="J267" s="42">
        <f>+' (1) Cap Res.2009-2010'!J267</f>
        <v>0</v>
      </c>
      <c r="K267" s="42">
        <f>+' (1) Cap Res.2009-2010'!K267</f>
        <v>0</v>
      </c>
      <c r="L267" s="42">
        <f>+' (1) Cap Res.2009-2010'!L267</f>
        <v>0</v>
      </c>
      <c r="M267" s="42">
        <f>+' (1) Cap Res.2009-2010'!M267</f>
        <v>0</v>
      </c>
      <c r="N267" s="42">
        <f>+' (1) Cap Res.2009-2010'!N267</f>
        <v>0</v>
      </c>
      <c r="O267" s="42">
        <f>+' (1) Cap Res.2009-2010'!O267</f>
        <v>0</v>
      </c>
      <c r="P267" s="42">
        <f>+' (1) Cap Res.2009-2010'!P267</f>
        <v>0</v>
      </c>
      <c r="Q267" s="42">
        <f>+' (1) Cap Res.2009-2010'!Q267</f>
        <v>0</v>
      </c>
      <c r="R267" s="42">
        <f>+' (1) Cap Res.2009-2010'!R267</f>
        <v>0</v>
      </c>
      <c r="S267" s="42">
        <f>+' (1) Cap Res.2009-2010'!S267</f>
        <v>0</v>
      </c>
      <c r="T267" s="42">
        <f>+' (1) Cap Res.2009-2010'!T267</f>
        <v>0</v>
      </c>
      <c r="U267" s="42">
        <f>+' (1) Cap Res.2009-2010'!U267</f>
        <v>0</v>
      </c>
      <c r="V267" s="42">
        <f>+' (1) Cap Res.2009-2010'!V267</f>
        <v>0</v>
      </c>
      <c r="W267" s="42">
        <f>+' (1) Cap Res.2009-2010'!W267</f>
        <v>0</v>
      </c>
      <c r="X267" s="42">
        <f>+' (1) Cap Res.2009-2010'!X267</f>
        <v>0</v>
      </c>
      <c r="Y267" s="42">
        <f>+' (1) Cap Res.2009-2010'!Y267</f>
        <v>0</v>
      </c>
      <c r="Z267" s="42">
        <f>+' (1) Cap Res.2009-2010'!Z267</f>
        <v>-7645.5</v>
      </c>
      <c r="AA267" s="42">
        <f>+' (1) Cap Res.2009-2010'!AA267</f>
        <v>0</v>
      </c>
      <c r="AB267" s="42">
        <f>+' (1) Cap Res.2009-2010'!AB267</f>
        <v>0</v>
      </c>
      <c r="AC267" s="42">
        <f>+' (1) Cap Res.2009-2010'!AC267</f>
        <v>0</v>
      </c>
      <c r="AD267" s="42">
        <f>+' (1) Cap Res.2009-2010'!AD267</f>
        <v>0</v>
      </c>
      <c r="AE267" s="42">
        <f>+' (1) Cap Res.2009-2010'!AE267</f>
        <v>0</v>
      </c>
      <c r="AF267" s="42">
        <f>+' (1) Cap Res.2009-2010'!AF267</f>
        <v>0</v>
      </c>
      <c r="AG267" s="42">
        <f>+' (1) Cap Res.2009-2010'!AG267</f>
        <v>0</v>
      </c>
      <c r="AH267" s="42">
        <f>+' (1) Cap Res.2009-2010'!AH267</f>
        <v>0</v>
      </c>
      <c r="AI267" s="42">
        <f>+' (1) Cap Res.2009-2010'!AI267</f>
        <v>0</v>
      </c>
      <c r="AJ267" s="42">
        <f>+' (1) Cap Res.2009-2010'!AJ267</f>
        <v>0</v>
      </c>
      <c r="AK267" s="42">
        <f>+' (1) Cap Res.2009-2010'!AK267</f>
        <v>0</v>
      </c>
      <c r="AL267" s="42">
        <f>+' (1) Cap Res.2009-2010'!AL267</f>
        <v>0</v>
      </c>
      <c r="AM267" s="42">
        <f>+' (1) Cap Res.2009-2010'!AM267</f>
        <v>0</v>
      </c>
      <c r="AN267" s="42">
        <f>+' (1) Cap Res.2009-2010'!AN267</f>
        <v>0</v>
      </c>
      <c r="AO267" s="42">
        <f>+' (1) Cap Res.2009-2010'!AO267</f>
        <v>0</v>
      </c>
      <c r="AP267" s="42">
        <f>+' (1) Cap Res.2009-2010'!AP267</f>
        <v>0</v>
      </c>
      <c r="AQ267" s="42">
        <f>+' (1) Cap Res.2009-2010'!AQ267</f>
        <v>0</v>
      </c>
      <c r="AR267" s="42">
        <f>+' (1) Cap Res.2009-2010'!AR267</f>
        <v>0</v>
      </c>
      <c r="AS267" s="42">
        <f>+' (1) Cap Res.2009-2010'!AS267</f>
        <v>0</v>
      </c>
      <c r="AT267" s="42">
        <f>+' (1) Cap Res.2009-2010'!AT267</f>
        <v>0</v>
      </c>
      <c r="AU267" s="42">
        <f>+' (1) Cap Res.2009-2010'!AU267</f>
        <v>0</v>
      </c>
      <c r="AV267" s="42"/>
      <c r="AW267" s="42"/>
      <c r="AX267" s="42"/>
      <c r="AY267" s="42"/>
      <c r="AZ267" s="42"/>
      <c r="BA267" s="42"/>
      <c r="BB267" s="42"/>
    </row>
    <row r="268" spans="1:54" ht="13.5" hidden="1">
      <c r="A268" s="39">
        <f>+' (1) Cap Res.2009-2010'!BF268</f>
        <v>38274</v>
      </c>
      <c r="B268" s="42">
        <f>+' (1) Cap Res.2009-2010'!B268</f>
        <v>0</v>
      </c>
      <c r="C268" s="42">
        <f>+' (1) Cap Res.2009-2010'!C268</f>
        <v>0</v>
      </c>
      <c r="D268" s="42">
        <f>+' (1) Cap Res.2009-2010'!D268</f>
        <v>0</v>
      </c>
      <c r="E268" s="42">
        <f>+' (1) Cap Res.2009-2010'!E268</f>
        <v>0</v>
      </c>
      <c r="F268" s="42">
        <f>+' (1) Cap Res.2009-2010'!F268</f>
        <v>0</v>
      </c>
      <c r="G268" s="42">
        <f>+' (1) Cap Res.2009-2010'!G268</f>
        <v>0</v>
      </c>
      <c r="H268" s="42">
        <f>+' (1) Cap Res.2009-2010'!H268</f>
        <v>0</v>
      </c>
      <c r="I268" s="42">
        <f>+' (1) Cap Res.2009-2010'!I268</f>
        <v>0</v>
      </c>
      <c r="J268" s="42">
        <f>+' (1) Cap Res.2009-2010'!J268</f>
        <v>0</v>
      </c>
      <c r="K268" s="42">
        <f>+' (1) Cap Res.2009-2010'!K268</f>
        <v>0</v>
      </c>
      <c r="L268" s="42">
        <f>+' (1) Cap Res.2009-2010'!L268</f>
        <v>0</v>
      </c>
      <c r="M268" s="42">
        <f>+' (1) Cap Res.2009-2010'!M268</f>
        <v>0</v>
      </c>
      <c r="N268" s="42">
        <f>+' (1) Cap Res.2009-2010'!N268</f>
        <v>0</v>
      </c>
      <c r="O268" s="42">
        <f>+' (1) Cap Res.2009-2010'!O268</f>
        <v>0</v>
      </c>
      <c r="P268" s="42">
        <f>+' (1) Cap Res.2009-2010'!P268</f>
        <v>0</v>
      </c>
      <c r="Q268" s="42">
        <f>+' (1) Cap Res.2009-2010'!Q268</f>
        <v>0</v>
      </c>
      <c r="R268" s="42">
        <f>+' (1) Cap Res.2009-2010'!R268</f>
        <v>0</v>
      </c>
      <c r="S268" s="42">
        <f>+' (1) Cap Res.2009-2010'!S268</f>
        <v>0</v>
      </c>
      <c r="T268" s="42">
        <f>+' (1) Cap Res.2009-2010'!T268</f>
        <v>0</v>
      </c>
      <c r="U268" s="42">
        <f>+' (1) Cap Res.2009-2010'!U268</f>
        <v>0</v>
      </c>
      <c r="V268" s="42">
        <f>+' (1) Cap Res.2009-2010'!V268</f>
        <v>0</v>
      </c>
      <c r="W268" s="42">
        <f>+' (1) Cap Res.2009-2010'!W268</f>
        <v>0</v>
      </c>
      <c r="X268" s="42">
        <f>+' (1) Cap Res.2009-2010'!X268</f>
        <v>0</v>
      </c>
      <c r="Y268" s="42">
        <f>+' (1) Cap Res.2009-2010'!Y268</f>
        <v>-16653.96</v>
      </c>
      <c r="Z268" s="42">
        <f>+' (1) Cap Res.2009-2010'!Z268</f>
        <v>0</v>
      </c>
      <c r="AA268" s="42">
        <f>+' (1) Cap Res.2009-2010'!AA268</f>
        <v>0</v>
      </c>
      <c r="AB268" s="42">
        <f>+' (1) Cap Res.2009-2010'!AB268</f>
        <v>0</v>
      </c>
      <c r="AC268" s="42">
        <f>+' (1) Cap Res.2009-2010'!AC268</f>
        <v>0</v>
      </c>
      <c r="AD268" s="42">
        <f>+' (1) Cap Res.2009-2010'!AD268</f>
        <v>0</v>
      </c>
      <c r="AE268" s="42">
        <f>+' (1) Cap Res.2009-2010'!AE268</f>
        <v>0</v>
      </c>
      <c r="AF268" s="42">
        <f>+' (1) Cap Res.2009-2010'!AF268</f>
        <v>0</v>
      </c>
      <c r="AG268" s="42">
        <f>+' (1) Cap Res.2009-2010'!AG268</f>
        <v>0</v>
      </c>
      <c r="AH268" s="42">
        <f>+' (1) Cap Res.2009-2010'!AH268</f>
        <v>0</v>
      </c>
      <c r="AI268" s="42">
        <f>+' (1) Cap Res.2009-2010'!AI268</f>
        <v>0</v>
      </c>
      <c r="AJ268" s="42">
        <f>+' (1) Cap Res.2009-2010'!AJ268</f>
        <v>0</v>
      </c>
      <c r="AK268" s="42">
        <f>+' (1) Cap Res.2009-2010'!AK268</f>
        <v>0</v>
      </c>
      <c r="AL268" s="42">
        <f>+' (1) Cap Res.2009-2010'!AL268</f>
        <v>0</v>
      </c>
      <c r="AM268" s="42">
        <f>+' (1) Cap Res.2009-2010'!AM268</f>
        <v>0</v>
      </c>
      <c r="AN268" s="42">
        <f>+' (1) Cap Res.2009-2010'!AN268</f>
        <v>0</v>
      </c>
      <c r="AO268" s="42">
        <f>+' (1) Cap Res.2009-2010'!AO268</f>
        <v>0</v>
      </c>
      <c r="AP268" s="42">
        <f>+' (1) Cap Res.2009-2010'!AP268</f>
        <v>0</v>
      </c>
      <c r="AQ268" s="42">
        <f>+' (1) Cap Res.2009-2010'!AQ268</f>
        <v>0</v>
      </c>
      <c r="AR268" s="42">
        <f>+' (1) Cap Res.2009-2010'!AR268</f>
        <v>0</v>
      </c>
      <c r="AS268" s="42">
        <f>+' (1) Cap Res.2009-2010'!AS268</f>
        <v>0</v>
      </c>
      <c r="AT268" s="42">
        <f>+' (1) Cap Res.2009-2010'!AT268</f>
        <v>0</v>
      </c>
      <c r="AU268" s="42">
        <f>+' (1) Cap Res.2009-2010'!AU268</f>
        <v>0</v>
      </c>
      <c r="AV268" s="42"/>
      <c r="AW268" s="42"/>
      <c r="AX268" s="42"/>
      <c r="AY268" s="42"/>
      <c r="AZ268" s="42"/>
      <c r="BA268" s="42"/>
      <c r="BB268" s="42"/>
    </row>
    <row r="269" spans="1:54" ht="13.5" hidden="1">
      <c r="A269" s="39">
        <f>+' (1) Cap Res.2009-2010'!BF269</f>
        <v>38274</v>
      </c>
      <c r="B269" s="42">
        <f>+' (1) Cap Res.2009-2010'!B269</f>
        <v>0</v>
      </c>
      <c r="C269" s="42">
        <f>+' (1) Cap Res.2009-2010'!C269</f>
        <v>0</v>
      </c>
      <c r="D269" s="42">
        <f>+' (1) Cap Res.2009-2010'!D269</f>
        <v>0</v>
      </c>
      <c r="E269" s="42">
        <f>+' (1) Cap Res.2009-2010'!E269</f>
        <v>0</v>
      </c>
      <c r="F269" s="42">
        <f>+' (1) Cap Res.2009-2010'!F269</f>
        <v>0</v>
      </c>
      <c r="G269" s="42">
        <f>+' (1) Cap Res.2009-2010'!G269</f>
        <v>0</v>
      </c>
      <c r="H269" s="42">
        <f>+' (1) Cap Res.2009-2010'!H269</f>
        <v>0</v>
      </c>
      <c r="I269" s="42">
        <f>+' (1) Cap Res.2009-2010'!I269</f>
        <v>0</v>
      </c>
      <c r="J269" s="42">
        <f>+' (1) Cap Res.2009-2010'!J269</f>
        <v>0</v>
      </c>
      <c r="K269" s="42">
        <f>+' (1) Cap Res.2009-2010'!K269</f>
        <v>0</v>
      </c>
      <c r="L269" s="42">
        <f>+' (1) Cap Res.2009-2010'!L269</f>
        <v>0</v>
      </c>
      <c r="M269" s="42">
        <f>+' (1) Cap Res.2009-2010'!M269</f>
        <v>0</v>
      </c>
      <c r="N269" s="42">
        <f>+' (1) Cap Res.2009-2010'!N269</f>
        <v>0</v>
      </c>
      <c r="O269" s="42">
        <f>+' (1) Cap Res.2009-2010'!O269</f>
        <v>0</v>
      </c>
      <c r="P269" s="42">
        <f>+' (1) Cap Res.2009-2010'!P269</f>
        <v>0</v>
      </c>
      <c r="Q269" s="42">
        <f>+' (1) Cap Res.2009-2010'!Q269</f>
        <v>0</v>
      </c>
      <c r="R269" s="42">
        <f>+' (1) Cap Res.2009-2010'!R269</f>
        <v>0</v>
      </c>
      <c r="S269" s="42">
        <f>+' (1) Cap Res.2009-2010'!S269</f>
        <v>0</v>
      </c>
      <c r="T269" s="42">
        <f>+' (1) Cap Res.2009-2010'!T269</f>
        <v>0</v>
      </c>
      <c r="U269" s="42">
        <f>+' (1) Cap Res.2009-2010'!U269</f>
        <v>0</v>
      </c>
      <c r="V269" s="42">
        <f>+' (1) Cap Res.2009-2010'!V269</f>
        <v>0</v>
      </c>
      <c r="W269" s="42">
        <f>+' (1) Cap Res.2009-2010'!W269</f>
        <v>0</v>
      </c>
      <c r="X269" s="42">
        <f>+' (1) Cap Res.2009-2010'!X269</f>
        <v>0</v>
      </c>
      <c r="Y269" s="42">
        <f>+' (1) Cap Res.2009-2010'!Y269</f>
        <v>0</v>
      </c>
      <c r="Z269" s="42">
        <f>+' (1) Cap Res.2009-2010'!Z269</f>
        <v>-5339.7</v>
      </c>
      <c r="AA269" s="42">
        <f>+' (1) Cap Res.2009-2010'!AA269</f>
        <v>0</v>
      </c>
      <c r="AB269" s="42">
        <f>+' (1) Cap Res.2009-2010'!AB269</f>
        <v>0</v>
      </c>
      <c r="AC269" s="42">
        <f>+' (1) Cap Res.2009-2010'!AC269</f>
        <v>0</v>
      </c>
      <c r="AD269" s="42">
        <f>+' (1) Cap Res.2009-2010'!AD269</f>
        <v>0</v>
      </c>
      <c r="AE269" s="42">
        <f>+' (1) Cap Res.2009-2010'!AE269</f>
        <v>0</v>
      </c>
      <c r="AF269" s="42">
        <f>+' (1) Cap Res.2009-2010'!AF269</f>
        <v>0</v>
      </c>
      <c r="AG269" s="42">
        <f>+' (1) Cap Res.2009-2010'!AG269</f>
        <v>0</v>
      </c>
      <c r="AH269" s="42">
        <f>+' (1) Cap Res.2009-2010'!AH269</f>
        <v>0</v>
      </c>
      <c r="AI269" s="42">
        <f>+' (1) Cap Res.2009-2010'!AI269</f>
        <v>0</v>
      </c>
      <c r="AJ269" s="42">
        <f>+' (1) Cap Res.2009-2010'!AJ269</f>
        <v>0</v>
      </c>
      <c r="AK269" s="42">
        <f>+' (1) Cap Res.2009-2010'!AK269</f>
        <v>0</v>
      </c>
      <c r="AL269" s="42">
        <f>+' (1) Cap Res.2009-2010'!AL269</f>
        <v>0</v>
      </c>
      <c r="AM269" s="42">
        <f>+' (1) Cap Res.2009-2010'!AM269</f>
        <v>0</v>
      </c>
      <c r="AN269" s="42">
        <f>+' (1) Cap Res.2009-2010'!AN269</f>
        <v>0</v>
      </c>
      <c r="AO269" s="42">
        <f>+' (1) Cap Res.2009-2010'!AO269</f>
        <v>0</v>
      </c>
      <c r="AP269" s="42">
        <f>+' (1) Cap Res.2009-2010'!AP269</f>
        <v>0</v>
      </c>
      <c r="AQ269" s="42">
        <f>+' (1) Cap Res.2009-2010'!AQ269</f>
        <v>0</v>
      </c>
      <c r="AR269" s="42">
        <f>+' (1) Cap Res.2009-2010'!AR269</f>
        <v>0</v>
      </c>
      <c r="AS269" s="42">
        <f>+' (1) Cap Res.2009-2010'!AS269</f>
        <v>0</v>
      </c>
      <c r="AT269" s="42">
        <f>+' (1) Cap Res.2009-2010'!AT269</f>
        <v>0</v>
      </c>
      <c r="AU269" s="42">
        <f>+' (1) Cap Res.2009-2010'!AU269</f>
        <v>0</v>
      </c>
      <c r="AV269" s="42"/>
      <c r="AW269" s="42"/>
      <c r="AX269" s="42"/>
      <c r="AY269" s="42"/>
      <c r="AZ269" s="42"/>
      <c r="BA269" s="42"/>
      <c r="BB269" s="42"/>
    </row>
    <row r="270" spans="1:54" ht="13.5" hidden="1">
      <c r="A270" s="39">
        <f>+' (1) Cap Res.2009-2010'!BF270</f>
        <v>38274</v>
      </c>
      <c r="B270" s="42">
        <f>+' (1) Cap Res.2009-2010'!B270</f>
        <v>0</v>
      </c>
      <c r="C270" s="42">
        <f>+' (1) Cap Res.2009-2010'!C270</f>
        <v>0</v>
      </c>
      <c r="D270" s="42">
        <f>+' (1) Cap Res.2009-2010'!D270</f>
        <v>0</v>
      </c>
      <c r="E270" s="42">
        <f>+' (1) Cap Res.2009-2010'!E270</f>
        <v>0</v>
      </c>
      <c r="F270" s="42">
        <f>+' (1) Cap Res.2009-2010'!F270</f>
        <v>0</v>
      </c>
      <c r="G270" s="42">
        <f>+' (1) Cap Res.2009-2010'!G270</f>
        <v>0</v>
      </c>
      <c r="H270" s="42">
        <f>+' (1) Cap Res.2009-2010'!H270</f>
        <v>0</v>
      </c>
      <c r="I270" s="42">
        <f>+' (1) Cap Res.2009-2010'!I270</f>
        <v>0</v>
      </c>
      <c r="J270" s="42">
        <f>+' (1) Cap Res.2009-2010'!J270</f>
        <v>0</v>
      </c>
      <c r="K270" s="42">
        <f>+' (1) Cap Res.2009-2010'!K270</f>
        <v>0</v>
      </c>
      <c r="L270" s="42">
        <f>+' (1) Cap Res.2009-2010'!L270</f>
        <v>0</v>
      </c>
      <c r="M270" s="42">
        <f>+' (1) Cap Res.2009-2010'!M270</f>
        <v>0</v>
      </c>
      <c r="N270" s="42">
        <f>+' (1) Cap Res.2009-2010'!N270</f>
        <v>0</v>
      </c>
      <c r="O270" s="42">
        <f>+' (1) Cap Res.2009-2010'!O270</f>
        <v>0</v>
      </c>
      <c r="P270" s="42">
        <f>+' (1) Cap Res.2009-2010'!P270</f>
        <v>0</v>
      </c>
      <c r="Q270" s="42">
        <f>+' (1) Cap Res.2009-2010'!Q270</f>
        <v>0</v>
      </c>
      <c r="R270" s="42">
        <f>+' (1) Cap Res.2009-2010'!R270</f>
        <v>0</v>
      </c>
      <c r="S270" s="42">
        <f>+' (1) Cap Res.2009-2010'!S270</f>
        <v>0</v>
      </c>
      <c r="T270" s="42">
        <f>+' (1) Cap Res.2009-2010'!T270</f>
        <v>0</v>
      </c>
      <c r="U270" s="42">
        <f>+' (1) Cap Res.2009-2010'!U270</f>
        <v>0</v>
      </c>
      <c r="V270" s="42">
        <f>+' (1) Cap Res.2009-2010'!V270</f>
        <v>0</v>
      </c>
      <c r="W270" s="42">
        <f>+' (1) Cap Res.2009-2010'!W270</f>
        <v>0</v>
      </c>
      <c r="X270" s="42">
        <f>+' (1) Cap Res.2009-2010'!X270</f>
        <v>0</v>
      </c>
      <c r="Y270" s="42">
        <f>+' (1) Cap Res.2009-2010'!Y270</f>
        <v>-20475</v>
      </c>
      <c r="Z270" s="42">
        <f>+' (1) Cap Res.2009-2010'!Z270</f>
        <v>0</v>
      </c>
      <c r="AA270" s="42">
        <f>+' (1) Cap Res.2009-2010'!AA270</f>
        <v>0</v>
      </c>
      <c r="AB270" s="42">
        <f>+' (1) Cap Res.2009-2010'!AB270</f>
        <v>0</v>
      </c>
      <c r="AC270" s="42">
        <f>+' (1) Cap Res.2009-2010'!AC270</f>
        <v>0</v>
      </c>
      <c r="AD270" s="42">
        <f>+' (1) Cap Res.2009-2010'!AD270</f>
        <v>0</v>
      </c>
      <c r="AE270" s="42">
        <f>+' (1) Cap Res.2009-2010'!AE270</f>
        <v>0</v>
      </c>
      <c r="AF270" s="42">
        <f>+' (1) Cap Res.2009-2010'!AF270</f>
        <v>0</v>
      </c>
      <c r="AG270" s="42">
        <f>+' (1) Cap Res.2009-2010'!AG270</f>
        <v>0</v>
      </c>
      <c r="AH270" s="42">
        <f>+' (1) Cap Res.2009-2010'!AH270</f>
        <v>0</v>
      </c>
      <c r="AI270" s="42">
        <f>+' (1) Cap Res.2009-2010'!AI270</f>
        <v>0</v>
      </c>
      <c r="AJ270" s="42">
        <f>+' (1) Cap Res.2009-2010'!AJ270</f>
        <v>0</v>
      </c>
      <c r="AK270" s="42">
        <f>+' (1) Cap Res.2009-2010'!AK270</f>
        <v>0</v>
      </c>
      <c r="AL270" s="42">
        <f>+' (1) Cap Res.2009-2010'!AL270</f>
        <v>0</v>
      </c>
      <c r="AM270" s="42">
        <f>+' (1) Cap Res.2009-2010'!AM270</f>
        <v>0</v>
      </c>
      <c r="AN270" s="42">
        <f>+' (1) Cap Res.2009-2010'!AN270</f>
        <v>0</v>
      </c>
      <c r="AO270" s="42">
        <f>+' (1) Cap Res.2009-2010'!AO270</f>
        <v>0</v>
      </c>
      <c r="AP270" s="42">
        <f>+' (1) Cap Res.2009-2010'!AP270</f>
        <v>0</v>
      </c>
      <c r="AQ270" s="42">
        <f>+' (1) Cap Res.2009-2010'!AQ270</f>
        <v>0</v>
      </c>
      <c r="AR270" s="42">
        <f>+' (1) Cap Res.2009-2010'!AR270</f>
        <v>0</v>
      </c>
      <c r="AS270" s="42">
        <f>+' (1) Cap Res.2009-2010'!AS270</f>
        <v>0</v>
      </c>
      <c r="AT270" s="42">
        <f>+' (1) Cap Res.2009-2010'!AT270</f>
        <v>0</v>
      </c>
      <c r="AU270" s="42">
        <f>+' (1) Cap Res.2009-2010'!AU270</f>
        <v>0</v>
      </c>
      <c r="AV270" s="42"/>
      <c r="AW270" s="42"/>
      <c r="AX270" s="42"/>
      <c r="AY270" s="42"/>
      <c r="AZ270" s="42"/>
      <c r="BA270" s="42"/>
      <c r="BB270" s="42"/>
    </row>
    <row r="271" spans="1:54" ht="13.5" hidden="1">
      <c r="A271" s="39">
        <f>+' (1) Cap Res.2009-2010'!BF271</f>
        <v>38276</v>
      </c>
      <c r="B271" s="42">
        <f>+' (1) Cap Res.2009-2010'!B271</f>
        <v>0</v>
      </c>
      <c r="C271" s="42">
        <f>+' (1) Cap Res.2009-2010'!C271</f>
        <v>0</v>
      </c>
      <c r="D271" s="42">
        <f>+' (1) Cap Res.2009-2010'!D271</f>
        <v>0</v>
      </c>
      <c r="E271" s="42">
        <f>+' (1) Cap Res.2009-2010'!E271</f>
        <v>0</v>
      </c>
      <c r="F271" s="42">
        <f>+' (1) Cap Res.2009-2010'!F271</f>
        <v>0</v>
      </c>
      <c r="G271" s="42">
        <f>+' (1) Cap Res.2009-2010'!G271</f>
        <v>0</v>
      </c>
      <c r="H271" s="42">
        <f>+' (1) Cap Res.2009-2010'!H271</f>
        <v>0</v>
      </c>
      <c r="I271" s="42">
        <f>+' (1) Cap Res.2009-2010'!I271</f>
        <v>0</v>
      </c>
      <c r="J271" s="42">
        <f>+' (1) Cap Res.2009-2010'!J271</f>
        <v>0</v>
      </c>
      <c r="K271" s="42">
        <f>+' (1) Cap Res.2009-2010'!K271</f>
        <v>0</v>
      </c>
      <c r="L271" s="42">
        <f>+' (1) Cap Res.2009-2010'!L271</f>
        <v>0</v>
      </c>
      <c r="M271" s="42">
        <f>+' (1) Cap Res.2009-2010'!M271</f>
        <v>0</v>
      </c>
      <c r="N271" s="42">
        <f>+' (1) Cap Res.2009-2010'!N271</f>
        <v>0</v>
      </c>
      <c r="O271" s="42">
        <f>+' (1) Cap Res.2009-2010'!O271</f>
        <v>0</v>
      </c>
      <c r="P271" s="42">
        <f>+' (1) Cap Res.2009-2010'!P271</f>
        <v>0</v>
      </c>
      <c r="Q271" s="42">
        <f>+' (1) Cap Res.2009-2010'!Q271</f>
        <v>0</v>
      </c>
      <c r="R271" s="42">
        <f>+' (1) Cap Res.2009-2010'!R271</f>
        <v>0</v>
      </c>
      <c r="S271" s="42">
        <f>+' (1) Cap Res.2009-2010'!S271</f>
        <v>0</v>
      </c>
      <c r="T271" s="42">
        <f>+' (1) Cap Res.2009-2010'!T271</f>
        <v>0</v>
      </c>
      <c r="U271" s="42">
        <f>+' (1) Cap Res.2009-2010'!U271</f>
        <v>0</v>
      </c>
      <c r="V271" s="42">
        <f>+' (1) Cap Res.2009-2010'!V271</f>
        <v>0</v>
      </c>
      <c r="W271" s="42">
        <f>+' (1) Cap Res.2009-2010'!W271</f>
        <v>-30046</v>
      </c>
      <c r="X271" s="42">
        <f>+' (1) Cap Res.2009-2010'!X271</f>
        <v>0</v>
      </c>
      <c r="Y271" s="42">
        <f>+' (1) Cap Res.2009-2010'!Y271</f>
        <v>0</v>
      </c>
      <c r="Z271" s="42">
        <f>+' (1) Cap Res.2009-2010'!Z271</f>
        <v>0</v>
      </c>
      <c r="AA271" s="42">
        <f>+' (1) Cap Res.2009-2010'!AA271</f>
        <v>0</v>
      </c>
      <c r="AB271" s="42">
        <f>+' (1) Cap Res.2009-2010'!AB271</f>
        <v>0</v>
      </c>
      <c r="AC271" s="42">
        <f>+' (1) Cap Res.2009-2010'!AC271</f>
        <v>0</v>
      </c>
      <c r="AD271" s="42">
        <f>+' (1) Cap Res.2009-2010'!AD271</f>
        <v>0</v>
      </c>
      <c r="AE271" s="42">
        <f>+' (1) Cap Res.2009-2010'!AE271</f>
        <v>0</v>
      </c>
      <c r="AF271" s="42">
        <f>+' (1) Cap Res.2009-2010'!AF271</f>
        <v>0</v>
      </c>
      <c r="AG271" s="42">
        <f>+' (1) Cap Res.2009-2010'!AG271</f>
        <v>0</v>
      </c>
      <c r="AH271" s="42">
        <f>+' (1) Cap Res.2009-2010'!AH271</f>
        <v>0</v>
      </c>
      <c r="AI271" s="42">
        <f>+' (1) Cap Res.2009-2010'!AI271</f>
        <v>0</v>
      </c>
      <c r="AJ271" s="42">
        <f>+' (1) Cap Res.2009-2010'!AJ271</f>
        <v>0</v>
      </c>
      <c r="AK271" s="42">
        <f>+' (1) Cap Res.2009-2010'!AK271</f>
        <v>0</v>
      </c>
      <c r="AL271" s="42">
        <f>+' (1) Cap Res.2009-2010'!AL271</f>
        <v>0</v>
      </c>
      <c r="AM271" s="42">
        <f>+' (1) Cap Res.2009-2010'!AM271</f>
        <v>0</v>
      </c>
      <c r="AN271" s="42">
        <f>+' (1) Cap Res.2009-2010'!AN271</f>
        <v>0</v>
      </c>
      <c r="AO271" s="42">
        <f>+' (1) Cap Res.2009-2010'!AO271</f>
        <v>0</v>
      </c>
      <c r="AP271" s="42">
        <f>+' (1) Cap Res.2009-2010'!AP271</f>
        <v>0</v>
      </c>
      <c r="AQ271" s="42">
        <f>+' (1) Cap Res.2009-2010'!AQ271</f>
        <v>0</v>
      </c>
      <c r="AR271" s="42">
        <f>+' (1) Cap Res.2009-2010'!AR271</f>
        <v>0</v>
      </c>
      <c r="AS271" s="42">
        <f>+' (1) Cap Res.2009-2010'!AS271</f>
        <v>0</v>
      </c>
      <c r="AT271" s="42">
        <f>+' (1) Cap Res.2009-2010'!AT271</f>
        <v>0</v>
      </c>
      <c r="AU271" s="42">
        <f>+' (1) Cap Res.2009-2010'!AU271</f>
        <v>0</v>
      </c>
      <c r="AV271" s="42"/>
      <c r="AW271" s="42"/>
      <c r="AX271" s="42"/>
      <c r="AY271" s="42"/>
      <c r="AZ271" s="42"/>
      <c r="BA271" s="42"/>
      <c r="BB271" s="42"/>
    </row>
    <row r="272" spans="1:54" ht="13.5" hidden="1">
      <c r="A272" s="39">
        <f>+' (1) Cap Res.2009-2010'!BF272</f>
        <v>38279</v>
      </c>
      <c r="B272" s="42">
        <f>+' (1) Cap Res.2009-2010'!B272</f>
        <v>0</v>
      </c>
      <c r="C272" s="42">
        <f>+' (1) Cap Res.2009-2010'!C272</f>
        <v>0</v>
      </c>
      <c r="D272" s="42">
        <f>+' (1) Cap Res.2009-2010'!D272</f>
        <v>0</v>
      </c>
      <c r="E272" s="42">
        <f>+' (1) Cap Res.2009-2010'!E272</f>
        <v>0</v>
      </c>
      <c r="F272" s="42">
        <f>+' (1) Cap Res.2009-2010'!F272</f>
        <v>0</v>
      </c>
      <c r="G272" s="42">
        <f>+' (1) Cap Res.2009-2010'!G272</f>
        <v>0</v>
      </c>
      <c r="H272" s="42">
        <f>+' (1) Cap Res.2009-2010'!H272</f>
        <v>0</v>
      </c>
      <c r="I272" s="42">
        <f>+' (1) Cap Res.2009-2010'!I272</f>
        <v>0</v>
      </c>
      <c r="J272" s="42">
        <f>+' (1) Cap Res.2009-2010'!J272</f>
        <v>0</v>
      </c>
      <c r="K272" s="42">
        <f>+' (1) Cap Res.2009-2010'!K272</f>
        <v>0</v>
      </c>
      <c r="L272" s="42">
        <f>+' (1) Cap Res.2009-2010'!L272</f>
        <v>0</v>
      </c>
      <c r="M272" s="42">
        <f>+' (1) Cap Res.2009-2010'!M272</f>
        <v>0</v>
      </c>
      <c r="N272" s="42">
        <f>+' (1) Cap Res.2009-2010'!N272</f>
        <v>0</v>
      </c>
      <c r="O272" s="42">
        <f>+' (1) Cap Res.2009-2010'!O272</f>
        <v>0</v>
      </c>
      <c r="P272" s="42">
        <f>+' (1) Cap Res.2009-2010'!P272</f>
        <v>0</v>
      </c>
      <c r="Q272" s="42">
        <f>+' (1) Cap Res.2009-2010'!Q272</f>
        <v>0</v>
      </c>
      <c r="R272" s="42">
        <f>+' (1) Cap Res.2009-2010'!R272</f>
        <v>0</v>
      </c>
      <c r="S272" s="42">
        <f>+' (1) Cap Res.2009-2010'!S272</f>
        <v>0</v>
      </c>
      <c r="T272" s="42">
        <f>+' (1) Cap Res.2009-2010'!T272</f>
        <v>0</v>
      </c>
      <c r="U272" s="42">
        <f>+' (1) Cap Res.2009-2010'!U272</f>
        <v>0</v>
      </c>
      <c r="V272" s="42">
        <f>+' (1) Cap Res.2009-2010'!V272</f>
        <v>0</v>
      </c>
      <c r="W272" s="42">
        <f>+' (1) Cap Res.2009-2010'!W272</f>
        <v>0</v>
      </c>
      <c r="X272" s="42">
        <f>+' (1) Cap Res.2009-2010'!X272</f>
        <v>0</v>
      </c>
      <c r="Y272" s="42">
        <f>+' (1) Cap Res.2009-2010'!Y272</f>
        <v>0</v>
      </c>
      <c r="Z272" s="42">
        <f>+' (1) Cap Res.2009-2010'!Z272</f>
        <v>0</v>
      </c>
      <c r="AA272" s="42">
        <f>+' (1) Cap Res.2009-2010'!AA272</f>
        <v>0</v>
      </c>
      <c r="AB272" s="42">
        <f>+' (1) Cap Res.2009-2010'!AB272</f>
        <v>0</v>
      </c>
      <c r="AC272" s="42">
        <f>+' (1) Cap Res.2009-2010'!AC272</f>
        <v>0</v>
      </c>
      <c r="AD272" s="42">
        <f>+' (1) Cap Res.2009-2010'!AD272</f>
        <v>0</v>
      </c>
      <c r="AE272" s="42">
        <f>+' (1) Cap Res.2009-2010'!AE272</f>
        <v>0</v>
      </c>
      <c r="AF272" s="42">
        <f>+' (1) Cap Res.2009-2010'!AF272</f>
        <v>0</v>
      </c>
      <c r="AG272" s="42">
        <f>+' (1) Cap Res.2009-2010'!AG272</f>
        <v>0</v>
      </c>
      <c r="AH272" s="42">
        <f>+' (1) Cap Res.2009-2010'!AH272</f>
        <v>0</v>
      </c>
      <c r="AI272" s="42">
        <f>+' (1) Cap Res.2009-2010'!AI272</f>
        <v>0</v>
      </c>
      <c r="AJ272" s="42">
        <f>+' (1) Cap Res.2009-2010'!AJ272</f>
        <v>0</v>
      </c>
      <c r="AK272" s="42">
        <f>+' (1) Cap Res.2009-2010'!AK272</f>
        <v>0</v>
      </c>
      <c r="AL272" s="42">
        <f>+' (1) Cap Res.2009-2010'!AL272</f>
        <v>0</v>
      </c>
      <c r="AM272" s="42">
        <f>+' (1) Cap Res.2009-2010'!AM272</f>
        <v>0</v>
      </c>
      <c r="AN272" s="42">
        <f>+' (1) Cap Res.2009-2010'!AN272</f>
        <v>0</v>
      </c>
      <c r="AO272" s="42">
        <f>+' (1) Cap Res.2009-2010'!AO272</f>
        <v>0</v>
      </c>
      <c r="AP272" s="42">
        <f>+' (1) Cap Res.2009-2010'!AP272</f>
        <v>0</v>
      </c>
      <c r="AQ272" s="42">
        <f>+' (1) Cap Res.2009-2010'!AQ272</f>
        <v>0</v>
      </c>
      <c r="AR272" s="42">
        <f>+' (1) Cap Res.2009-2010'!AR272</f>
        <v>0</v>
      </c>
      <c r="AS272" s="42">
        <f>+' (1) Cap Res.2009-2010'!AS272</f>
        <v>0</v>
      </c>
      <c r="AT272" s="42">
        <f>+' (1) Cap Res.2009-2010'!AT272</f>
        <v>0</v>
      </c>
      <c r="AU272" s="42">
        <f>+' (1) Cap Res.2009-2010'!AU272</f>
        <v>0</v>
      </c>
      <c r="AV272" s="42"/>
      <c r="AW272" s="42"/>
      <c r="AX272" s="42"/>
      <c r="AY272" s="42"/>
      <c r="AZ272" s="42"/>
      <c r="BA272" s="42"/>
      <c r="BB272" s="42"/>
    </row>
    <row r="273" spans="1:54" ht="13.5" hidden="1">
      <c r="A273" s="39">
        <f>+' (1) Cap Res.2009-2010'!BF273</f>
        <v>38279</v>
      </c>
      <c r="B273" s="42">
        <f>+' (1) Cap Res.2009-2010'!B273</f>
        <v>0</v>
      </c>
      <c r="C273" s="42">
        <f>+' (1) Cap Res.2009-2010'!C273</f>
        <v>0</v>
      </c>
      <c r="D273" s="42">
        <f>+' (1) Cap Res.2009-2010'!D273</f>
        <v>0</v>
      </c>
      <c r="E273" s="42">
        <f>+' (1) Cap Res.2009-2010'!E273</f>
        <v>0</v>
      </c>
      <c r="F273" s="42">
        <f>+' (1) Cap Res.2009-2010'!F273</f>
        <v>0</v>
      </c>
      <c r="G273" s="42">
        <f>+' (1) Cap Res.2009-2010'!G273</f>
        <v>0</v>
      </c>
      <c r="H273" s="42">
        <f>+' (1) Cap Res.2009-2010'!H273</f>
        <v>0</v>
      </c>
      <c r="I273" s="42">
        <f>+' (1) Cap Res.2009-2010'!I273</f>
        <v>0</v>
      </c>
      <c r="J273" s="42">
        <f>+' (1) Cap Res.2009-2010'!J273</f>
        <v>0</v>
      </c>
      <c r="K273" s="42">
        <f>+' (1) Cap Res.2009-2010'!K273</f>
        <v>0</v>
      </c>
      <c r="L273" s="42">
        <f>+' (1) Cap Res.2009-2010'!L273</f>
        <v>0</v>
      </c>
      <c r="M273" s="42">
        <f>+' (1) Cap Res.2009-2010'!M273</f>
        <v>0</v>
      </c>
      <c r="N273" s="42">
        <f>+' (1) Cap Res.2009-2010'!N273</f>
        <v>0</v>
      </c>
      <c r="O273" s="42">
        <f>+' (1) Cap Res.2009-2010'!O273</f>
        <v>0</v>
      </c>
      <c r="P273" s="42">
        <f>+' (1) Cap Res.2009-2010'!P273</f>
        <v>0</v>
      </c>
      <c r="Q273" s="42">
        <f>+' (1) Cap Res.2009-2010'!Q273</f>
        <v>0</v>
      </c>
      <c r="R273" s="42">
        <f>+' (1) Cap Res.2009-2010'!R273</f>
        <v>0</v>
      </c>
      <c r="S273" s="42">
        <f>+' (1) Cap Res.2009-2010'!S273</f>
        <v>0</v>
      </c>
      <c r="T273" s="42">
        <f>+' (1) Cap Res.2009-2010'!T273</f>
        <v>0</v>
      </c>
      <c r="U273" s="42">
        <f>+' (1) Cap Res.2009-2010'!U273</f>
        <v>0</v>
      </c>
      <c r="V273" s="42">
        <f>+' (1) Cap Res.2009-2010'!V273</f>
        <v>0</v>
      </c>
      <c r="W273" s="42">
        <f>+' (1) Cap Res.2009-2010'!W273</f>
        <v>0</v>
      </c>
      <c r="X273" s="42">
        <f>+' (1) Cap Res.2009-2010'!X273</f>
        <v>0</v>
      </c>
      <c r="Y273" s="42">
        <f>+' (1) Cap Res.2009-2010'!Y273</f>
        <v>0</v>
      </c>
      <c r="Z273" s="42">
        <f>+' (1) Cap Res.2009-2010'!Z273</f>
        <v>0</v>
      </c>
      <c r="AA273" s="42">
        <f>+' (1) Cap Res.2009-2010'!AA273</f>
        <v>0</v>
      </c>
      <c r="AB273" s="42">
        <f>+' (1) Cap Res.2009-2010'!AB273</f>
        <v>0</v>
      </c>
      <c r="AC273" s="42">
        <f>+' (1) Cap Res.2009-2010'!AC273</f>
        <v>0</v>
      </c>
      <c r="AD273" s="42">
        <f>+' (1) Cap Res.2009-2010'!AD273</f>
        <v>0</v>
      </c>
      <c r="AE273" s="42">
        <f>+' (1) Cap Res.2009-2010'!AE273</f>
        <v>0</v>
      </c>
      <c r="AF273" s="42">
        <f>+' (1) Cap Res.2009-2010'!AF273</f>
        <v>0</v>
      </c>
      <c r="AG273" s="42">
        <f>+' (1) Cap Res.2009-2010'!AG273</f>
        <v>0</v>
      </c>
      <c r="AH273" s="42">
        <f>+' (1) Cap Res.2009-2010'!AH273</f>
        <v>0</v>
      </c>
      <c r="AI273" s="42">
        <f>+' (1) Cap Res.2009-2010'!AI273</f>
        <v>0</v>
      </c>
      <c r="AJ273" s="42">
        <f>+' (1) Cap Res.2009-2010'!AJ273</f>
        <v>0</v>
      </c>
      <c r="AK273" s="42">
        <f>+' (1) Cap Res.2009-2010'!AK273</f>
        <v>0</v>
      </c>
      <c r="AL273" s="42">
        <f>+' (1) Cap Res.2009-2010'!AL273</f>
        <v>0</v>
      </c>
      <c r="AM273" s="42">
        <f>+' (1) Cap Res.2009-2010'!AM273</f>
        <v>0</v>
      </c>
      <c r="AN273" s="42">
        <f>+' (1) Cap Res.2009-2010'!AN273</f>
        <v>0</v>
      </c>
      <c r="AO273" s="42">
        <f>+' (1) Cap Res.2009-2010'!AO273</f>
        <v>0</v>
      </c>
      <c r="AP273" s="42">
        <f>+' (1) Cap Res.2009-2010'!AP273</f>
        <v>0</v>
      </c>
      <c r="AQ273" s="42">
        <f>+' (1) Cap Res.2009-2010'!AQ273</f>
        <v>0</v>
      </c>
      <c r="AR273" s="42">
        <f>+' (1) Cap Res.2009-2010'!AR273</f>
        <v>0</v>
      </c>
      <c r="AS273" s="42">
        <f>+' (1) Cap Res.2009-2010'!AS273</f>
        <v>0</v>
      </c>
      <c r="AT273" s="42">
        <f>+' (1) Cap Res.2009-2010'!AT273</f>
        <v>0</v>
      </c>
      <c r="AU273" s="42">
        <f>+' (1) Cap Res.2009-2010'!AU273</f>
        <v>0</v>
      </c>
      <c r="AV273" s="42"/>
      <c r="AW273" s="42"/>
      <c r="AX273" s="42"/>
      <c r="AY273" s="42"/>
      <c r="AZ273" s="42"/>
      <c r="BA273" s="42"/>
      <c r="BB273" s="42"/>
    </row>
    <row r="274" spans="1:54" ht="13.5" hidden="1">
      <c r="A274" s="39">
        <f>+' (1) Cap Res.2009-2010'!BF274</f>
        <v>38288</v>
      </c>
      <c r="B274" s="42">
        <f>+' (1) Cap Res.2009-2010'!B274</f>
        <v>0</v>
      </c>
      <c r="C274" s="42">
        <f>+' (1) Cap Res.2009-2010'!C274</f>
        <v>0</v>
      </c>
      <c r="D274" s="42">
        <f>+' (1) Cap Res.2009-2010'!D274</f>
        <v>0</v>
      </c>
      <c r="E274" s="42">
        <f>+' (1) Cap Res.2009-2010'!E274</f>
        <v>0</v>
      </c>
      <c r="F274" s="42">
        <f>+' (1) Cap Res.2009-2010'!F274</f>
        <v>0</v>
      </c>
      <c r="G274" s="42">
        <f>+' (1) Cap Res.2009-2010'!G274</f>
        <v>0</v>
      </c>
      <c r="H274" s="42">
        <f>+' (1) Cap Res.2009-2010'!H274</f>
        <v>0</v>
      </c>
      <c r="I274" s="42">
        <f>+' (1) Cap Res.2009-2010'!I274</f>
        <v>0</v>
      </c>
      <c r="J274" s="42">
        <f>+' (1) Cap Res.2009-2010'!J274</f>
        <v>0</v>
      </c>
      <c r="K274" s="42">
        <f>+' (1) Cap Res.2009-2010'!K274</f>
        <v>0</v>
      </c>
      <c r="L274" s="42">
        <f>+' (1) Cap Res.2009-2010'!L274</f>
        <v>0</v>
      </c>
      <c r="M274" s="42">
        <f>+' (1) Cap Res.2009-2010'!M274</f>
        <v>0</v>
      </c>
      <c r="N274" s="42">
        <f>+' (1) Cap Res.2009-2010'!N274</f>
        <v>0</v>
      </c>
      <c r="O274" s="42">
        <f>+' (1) Cap Res.2009-2010'!O274</f>
        <v>0</v>
      </c>
      <c r="P274" s="42">
        <f>+' (1) Cap Res.2009-2010'!P274</f>
        <v>0</v>
      </c>
      <c r="Q274" s="42">
        <f>+' (1) Cap Res.2009-2010'!Q274</f>
        <v>0</v>
      </c>
      <c r="R274" s="42">
        <f>+' (1) Cap Res.2009-2010'!R274</f>
        <v>0</v>
      </c>
      <c r="S274" s="42">
        <f>+' (1) Cap Res.2009-2010'!S274</f>
        <v>0</v>
      </c>
      <c r="T274" s="42">
        <f>+' (1) Cap Res.2009-2010'!T274</f>
        <v>0</v>
      </c>
      <c r="U274" s="42">
        <f>+' (1) Cap Res.2009-2010'!U274</f>
        <v>0</v>
      </c>
      <c r="V274" s="42">
        <f>+' (1) Cap Res.2009-2010'!V274</f>
        <v>0</v>
      </c>
      <c r="W274" s="42">
        <f>+' (1) Cap Res.2009-2010'!W274</f>
        <v>0</v>
      </c>
      <c r="X274" s="42">
        <f>+' (1) Cap Res.2009-2010'!X274</f>
        <v>0</v>
      </c>
      <c r="Y274" s="42">
        <f>+' (1) Cap Res.2009-2010'!Y274</f>
        <v>0</v>
      </c>
      <c r="Z274" s="42">
        <f>+' (1) Cap Res.2009-2010'!Z274</f>
        <v>0</v>
      </c>
      <c r="AA274" s="42">
        <f>+' (1) Cap Res.2009-2010'!AA274</f>
        <v>0</v>
      </c>
      <c r="AB274" s="42">
        <f>+' (1) Cap Res.2009-2010'!AB274</f>
        <v>0</v>
      </c>
      <c r="AC274" s="42">
        <f>+' (1) Cap Res.2009-2010'!AC274</f>
        <v>0</v>
      </c>
      <c r="AD274" s="42">
        <f>+' (1) Cap Res.2009-2010'!AD274</f>
        <v>0</v>
      </c>
      <c r="AE274" s="42">
        <f>+' (1) Cap Res.2009-2010'!AE274</f>
        <v>0</v>
      </c>
      <c r="AF274" s="42">
        <f>+' (1) Cap Res.2009-2010'!AF274</f>
        <v>-13938.68</v>
      </c>
      <c r="AG274" s="42">
        <f>+' (1) Cap Res.2009-2010'!AG274</f>
        <v>0</v>
      </c>
      <c r="AH274" s="42">
        <f>+' (1) Cap Res.2009-2010'!AH274</f>
        <v>0</v>
      </c>
      <c r="AI274" s="42">
        <f>+' (1) Cap Res.2009-2010'!AI274</f>
        <v>0</v>
      </c>
      <c r="AJ274" s="42">
        <f>+' (1) Cap Res.2009-2010'!AJ274</f>
        <v>0</v>
      </c>
      <c r="AK274" s="42">
        <f>+' (1) Cap Res.2009-2010'!AK274</f>
        <v>0</v>
      </c>
      <c r="AL274" s="42">
        <f>+' (1) Cap Res.2009-2010'!AL274</f>
        <v>0</v>
      </c>
      <c r="AM274" s="42">
        <f>+' (1) Cap Res.2009-2010'!AM274</f>
        <v>0</v>
      </c>
      <c r="AN274" s="42">
        <f>+' (1) Cap Res.2009-2010'!AN274</f>
        <v>0</v>
      </c>
      <c r="AO274" s="42">
        <f>+' (1) Cap Res.2009-2010'!AO274</f>
        <v>0</v>
      </c>
      <c r="AP274" s="42">
        <f>+' (1) Cap Res.2009-2010'!AP274</f>
        <v>0</v>
      </c>
      <c r="AQ274" s="42">
        <f>+' (1) Cap Res.2009-2010'!AQ274</f>
        <v>0</v>
      </c>
      <c r="AR274" s="42">
        <f>+' (1) Cap Res.2009-2010'!AR274</f>
        <v>0</v>
      </c>
      <c r="AS274" s="42">
        <f>+' (1) Cap Res.2009-2010'!AS274</f>
        <v>0</v>
      </c>
      <c r="AT274" s="42">
        <f>+' (1) Cap Res.2009-2010'!AT274</f>
        <v>0</v>
      </c>
      <c r="AU274" s="42">
        <f>+' (1) Cap Res.2009-2010'!AU274</f>
        <v>0</v>
      </c>
      <c r="AV274" s="42"/>
      <c r="AW274" s="42"/>
      <c r="AX274" s="42"/>
      <c r="AY274" s="42"/>
      <c r="AZ274" s="42"/>
      <c r="BA274" s="42"/>
      <c r="BB274" s="42"/>
    </row>
    <row r="275" spans="1:54" ht="13.5" hidden="1">
      <c r="A275" s="177" t="str">
        <f>+' (1) Cap Res.2009-2010'!BF275</f>
        <v>10/31/08</v>
      </c>
      <c r="B275" s="42">
        <f>+' (1) Cap Res.2009-2010'!B275</f>
        <v>0</v>
      </c>
      <c r="C275" s="42">
        <f>+' (1) Cap Res.2009-2010'!C275</f>
        <v>0</v>
      </c>
      <c r="D275" s="42">
        <f>+' (1) Cap Res.2009-2010'!D275</f>
        <v>0</v>
      </c>
      <c r="E275" s="42">
        <f>+' (1) Cap Res.2009-2010'!E275</f>
        <v>0</v>
      </c>
      <c r="F275" s="42">
        <f>+' (1) Cap Res.2009-2010'!F275</f>
        <v>0</v>
      </c>
      <c r="G275" s="42">
        <f>+' (1) Cap Res.2009-2010'!G275</f>
        <v>0</v>
      </c>
      <c r="H275" s="42">
        <f>+' (1) Cap Res.2009-2010'!H275</f>
        <v>0</v>
      </c>
      <c r="I275" s="42">
        <f>+' (1) Cap Res.2009-2010'!I275</f>
        <v>0</v>
      </c>
      <c r="J275" s="42">
        <f>+' (1) Cap Res.2009-2010'!J275</f>
        <v>0</v>
      </c>
      <c r="K275" s="42">
        <f>+' (1) Cap Res.2009-2010'!K275</f>
        <v>0</v>
      </c>
      <c r="L275" s="42">
        <f>+' (1) Cap Res.2009-2010'!L275</f>
        <v>0</v>
      </c>
      <c r="M275" s="42">
        <f>+' (1) Cap Res.2009-2010'!M275</f>
        <v>0</v>
      </c>
      <c r="N275" s="42">
        <f>+' (1) Cap Res.2009-2010'!N275</f>
        <v>0</v>
      </c>
      <c r="O275" s="42">
        <f>+' (1) Cap Res.2009-2010'!O275</f>
        <v>0</v>
      </c>
      <c r="P275" s="42">
        <f>+' (1) Cap Res.2009-2010'!P275</f>
        <v>0</v>
      </c>
      <c r="Q275" s="42">
        <f>+' (1) Cap Res.2009-2010'!Q275</f>
        <v>0</v>
      </c>
      <c r="R275" s="42">
        <f>+' (1) Cap Res.2009-2010'!R275</f>
        <v>0</v>
      </c>
      <c r="S275" s="42">
        <f>+' (1) Cap Res.2009-2010'!S275</f>
        <v>0</v>
      </c>
      <c r="T275" s="42">
        <f>+' (1) Cap Res.2009-2010'!T275</f>
        <v>0</v>
      </c>
      <c r="U275" s="42">
        <f>+' (1) Cap Res.2009-2010'!U275</f>
        <v>0</v>
      </c>
      <c r="V275" s="42">
        <f>+' (1) Cap Res.2009-2010'!V275</f>
        <v>0</v>
      </c>
      <c r="W275" s="42">
        <f>+' (1) Cap Res.2009-2010'!W275</f>
        <v>0</v>
      </c>
      <c r="X275" s="42">
        <f>+' (1) Cap Res.2009-2010'!X275</f>
        <v>0</v>
      </c>
      <c r="Y275" s="42">
        <f>+' (1) Cap Res.2009-2010'!Y275</f>
        <v>0</v>
      </c>
      <c r="Z275" s="42">
        <f>+' (1) Cap Res.2009-2010'!Z275</f>
        <v>0</v>
      </c>
      <c r="AA275" s="42">
        <f>+' (1) Cap Res.2009-2010'!AA275</f>
        <v>0</v>
      </c>
      <c r="AB275" s="42">
        <f>+' (1) Cap Res.2009-2010'!AB275</f>
        <v>0</v>
      </c>
      <c r="AC275" s="42">
        <f>+' (1) Cap Res.2009-2010'!AC275</f>
        <v>0</v>
      </c>
      <c r="AD275" s="42">
        <f>+' (1) Cap Res.2009-2010'!AD275</f>
        <v>0</v>
      </c>
      <c r="AE275" s="42">
        <f>+' (1) Cap Res.2009-2010'!AE275</f>
        <v>0</v>
      </c>
      <c r="AF275" s="42">
        <f>+' (1) Cap Res.2009-2010'!AF275</f>
        <v>0</v>
      </c>
      <c r="AG275" s="42">
        <f>+' (1) Cap Res.2009-2010'!AG275</f>
        <v>0</v>
      </c>
      <c r="AH275" s="42">
        <f>+' (1) Cap Res.2009-2010'!AH275</f>
        <v>0</v>
      </c>
      <c r="AI275" s="42">
        <f>+' (1) Cap Res.2009-2010'!AI275</f>
        <v>0</v>
      </c>
      <c r="AJ275" s="42">
        <f>+' (1) Cap Res.2009-2010'!AJ275</f>
        <v>0</v>
      </c>
      <c r="AK275" s="42">
        <f>+' (1) Cap Res.2009-2010'!AK275</f>
        <v>0</v>
      </c>
      <c r="AL275" s="42">
        <f>+' (1) Cap Res.2009-2010'!AL275</f>
        <v>0</v>
      </c>
      <c r="AM275" s="42">
        <f>+' (1) Cap Res.2009-2010'!AM275</f>
        <v>0</v>
      </c>
      <c r="AN275" s="42">
        <f>+' (1) Cap Res.2009-2010'!AN275</f>
        <v>0</v>
      </c>
      <c r="AO275" s="42">
        <f>+' (1) Cap Res.2009-2010'!AO275</f>
        <v>0</v>
      </c>
      <c r="AP275" s="42">
        <f>+' (1) Cap Res.2009-2010'!AP275</f>
        <v>0</v>
      </c>
      <c r="AQ275" s="42">
        <f>+' (1) Cap Res.2009-2010'!AQ275</f>
        <v>0</v>
      </c>
      <c r="AR275" s="42">
        <f>+' (1) Cap Res.2009-2010'!AR275</f>
        <v>0</v>
      </c>
      <c r="AS275" s="42">
        <f>+' (1) Cap Res.2009-2010'!AS275</f>
        <v>0</v>
      </c>
      <c r="AT275" s="42">
        <f>+' (1) Cap Res.2009-2010'!AT275</f>
        <v>0</v>
      </c>
      <c r="AU275" s="42">
        <f>+' (1) Cap Res.2009-2010'!AU275</f>
        <v>0</v>
      </c>
      <c r="AV275" s="42"/>
      <c r="AW275" s="42"/>
      <c r="AX275" s="42"/>
      <c r="AY275" s="42"/>
      <c r="AZ275" s="42"/>
      <c r="BA275" s="42"/>
      <c r="BB275" s="42"/>
    </row>
    <row r="276" spans="1:54" ht="13.5" hidden="1">
      <c r="A276" s="177">
        <f>+' (1) Cap Res.2009-2010'!BF276</f>
        <v>38300</v>
      </c>
      <c r="B276" s="42">
        <f>+' (1) Cap Res.2009-2010'!B276</f>
        <v>0</v>
      </c>
      <c r="C276" s="42">
        <f>+' (1) Cap Res.2009-2010'!C276</f>
        <v>0</v>
      </c>
      <c r="D276" s="42">
        <f>+' (1) Cap Res.2009-2010'!D276</f>
        <v>0</v>
      </c>
      <c r="E276" s="42">
        <f>+' (1) Cap Res.2009-2010'!E276</f>
        <v>0</v>
      </c>
      <c r="F276" s="42">
        <f>+' (1) Cap Res.2009-2010'!F276</f>
        <v>0</v>
      </c>
      <c r="G276" s="42">
        <f>+' (1) Cap Res.2009-2010'!G276</f>
        <v>0</v>
      </c>
      <c r="H276" s="42">
        <f>+' (1) Cap Res.2009-2010'!H276</f>
        <v>0</v>
      </c>
      <c r="I276" s="42">
        <f>+' (1) Cap Res.2009-2010'!I276</f>
        <v>0</v>
      </c>
      <c r="J276" s="42">
        <f>+' (1) Cap Res.2009-2010'!J276</f>
        <v>0</v>
      </c>
      <c r="K276" s="42">
        <f>+' (1) Cap Res.2009-2010'!K276</f>
        <v>0</v>
      </c>
      <c r="L276" s="42">
        <f>+' (1) Cap Res.2009-2010'!L276</f>
        <v>0</v>
      </c>
      <c r="M276" s="42">
        <f>+' (1) Cap Res.2009-2010'!M276</f>
        <v>0</v>
      </c>
      <c r="N276" s="42">
        <f>+' (1) Cap Res.2009-2010'!N276</f>
        <v>0</v>
      </c>
      <c r="O276" s="42">
        <f>+' (1) Cap Res.2009-2010'!O276</f>
        <v>0</v>
      </c>
      <c r="P276" s="42">
        <f>+' (1) Cap Res.2009-2010'!P276</f>
        <v>0</v>
      </c>
      <c r="Q276" s="42">
        <f>+' (1) Cap Res.2009-2010'!Q276</f>
        <v>0</v>
      </c>
      <c r="R276" s="42">
        <f>+' (1) Cap Res.2009-2010'!R276</f>
        <v>0</v>
      </c>
      <c r="S276" s="42">
        <f>+' (1) Cap Res.2009-2010'!S276</f>
        <v>0</v>
      </c>
      <c r="T276" s="42">
        <f>+' (1) Cap Res.2009-2010'!T276</f>
        <v>0</v>
      </c>
      <c r="U276" s="42">
        <f>+' (1) Cap Res.2009-2010'!U276</f>
        <v>0</v>
      </c>
      <c r="V276" s="42">
        <f>+' (1) Cap Res.2009-2010'!V276</f>
        <v>0</v>
      </c>
      <c r="W276" s="42">
        <f>+' (1) Cap Res.2009-2010'!W276</f>
        <v>0</v>
      </c>
      <c r="X276" s="42">
        <f>+' (1) Cap Res.2009-2010'!X276</f>
        <v>-18180</v>
      </c>
      <c r="Y276" s="42">
        <f>+' (1) Cap Res.2009-2010'!Y276</f>
        <v>0</v>
      </c>
      <c r="Z276" s="42">
        <f>+' (1) Cap Res.2009-2010'!Z276</f>
        <v>0</v>
      </c>
      <c r="AA276" s="42">
        <f>+' (1) Cap Res.2009-2010'!AA276</f>
        <v>0</v>
      </c>
      <c r="AB276" s="42">
        <f>+' (1) Cap Res.2009-2010'!AB276</f>
        <v>0</v>
      </c>
      <c r="AC276" s="42">
        <f>+' (1) Cap Res.2009-2010'!AC276</f>
        <v>0</v>
      </c>
      <c r="AD276" s="42">
        <f>+' (1) Cap Res.2009-2010'!AD276</f>
        <v>0</v>
      </c>
      <c r="AE276" s="42">
        <f>+' (1) Cap Res.2009-2010'!AE276</f>
        <v>0</v>
      </c>
      <c r="AF276" s="42">
        <f>+' (1) Cap Res.2009-2010'!AF276</f>
        <v>0</v>
      </c>
      <c r="AG276" s="42">
        <f>+' (1) Cap Res.2009-2010'!AG276</f>
        <v>0</v>
      </c>
      <c r="AH276" s="42">
        <f>+' (1) Cap Res.2009-2010'!AH276</f>
        <v>0</v>
      </c>
      <c r="AI276" s="42">
        <f>+' (1) Cap Res.2009-2010'!AI276</f>
        <v>0</v>
      </c>
      <c r="AJ276" s="42">
        <f>+' (1) Cap Res.2009-2010'!AJ276</f>
        <v>0</v>
      </c>
      <c r="AK276" s="42">
        <f>+' (1) Cap Res.2009-2010'!AK276</f>
        <v>0</v>
      </c>
      <c r="AL276" s="42">
        <f>+' (1) Cap Res.2009-2010'!AL276</f>
        <v>0</v>
      </c>
      <c r="AM276" s="42">
        <f>+' (1) Cap Res.2009-2010'!AM276</f>
        <v>0</v>
      </c>
      <c r="AN276" s="42">
        <f>+' (1) Cap Res.2009-2010'!AN276</f>
        <v>0</v>
      </c>
      <c r="AO276" s="42">
        <f>+' (1) Cap Res.2009-2010'!AO276</f>
        <v>0</v>
      </c>
      <c r="AP276" s="42">
        <f>+' (1) Cap Res.2009-2010'!AP276</f>
        <v>0</v>
      </c>
      <c r="AQ276" s="42">
        <f>+' (1) Cap Res.2009-2010'!AQ276</f>
        <v>0</v>
      </c>
      <c r="AR276" s="42">
        <f>+' (1) Cap Res.2009-2010'!AR276</f>
        <v>0</v>
      </c>
      <c r="AS276" s="42">
        <f>+' (1) Cap Res.2009-2010'!AS276</f>
        <v>0</v>
      </c>
      <c r="AT276" s="42">
        <f>+' (1) Cap Res.2009-2010'!AT276</f>
        <v>0</v>
      </c>
      <c r="AU276" s="42">
        <f>+' (1) Cap Res.2009-2010'!AU276</f>
        <v>0</v>
      </c>
      <c r="AV276" s="42"/>
      <c r="AW276" s="42"/>
      <c r="AX276" s="42"/>
      <c r="AY276" s="42"/>
      <c r="AZ276" s="42"/>
      <c r="BA276" s="42"/>
      <c r="BB276" s="42"/>
    </row>
    <row r="277" spans="1:54" ht="13.5" hidden="1">
      <c r="A277" s="177">
        <f>+' (1) Cap Res.2009-2010'!BF277</f>
        <v>38300</v>
      </c>
      <c r="B277" s="42">
        <f>+' (1) Cap Res.2009-2010'!B277</f>
        <v>0</v>
      </c>
      <c r="C277" s="42">
        <f>+' (1) Cap Res.2009-2010'!C277</f>
        <v>0</v>
      </c>
      <c r="D277" s="42">
        <f>+' (1) Cap Res.2009-2010'!D277</f>
        <v>0</v>
      </c>
      <c r="E277" s="42">
        <f>+' (1) Cap Res.2009-2010'!E277</f>
        <v>0</v>
      </c>
      <c r="F277" s="42">
        <f>+' (1) Cap Res.2009-2010'!F277</f>
        <v>0</v>
      </c>
      <c r="G277" s="42">
        <f>+' (1) Cap Res.2009-2010'!G277</f>
        <v>0</v>
      </c>
      <c r="H277" s="42">
        <f>+' (1) Cap Res.2009-2010'!H277</f>
        <v>0</v>
      </c>
      <c r="I277" s="42">
        <f>+' (1) Cap Res.2009-2010'!I277</f>
        <v>0</v>
      </c>
      <c r="J277" s="42">
        <f>+' (1) Cap Res.2009-2010'!J277</f>
        <v>0</v>
      </c>
      <c r="K277" s="42">
        <f>+' (1) Cap Res.2009-2010'!K277</f>
        <v>0</v>
      </c>
      <c r="L277" s="42">
        <f>+' (1) Cap Res.2009-2010'!L277</f>
        <v>0</v>
      </c>
      <c r="M277" s="42">
        <f>+' (1) Cap Res.2009-2010'!M277</f>
        <v>0</v>
      </c>
      <c r="N277" s="42">
        <f>+' (1) Cap Res.2009-2010'!N277</f>
        <v>0</v>
      </c>
      <c r="O277" s="42">
        <f>+' (1) Cap Res.2009-2010'!O277</f>
        <v>0</v>
      </c>
      <c r="P277" s="42">
        <f>+' (1) Cap Res.2009-2010'!P277</f>
        <v>0</v>
      </c>
      <c r="Q277" s="42">
        <f>+' (1) Cap Res.2009-2010'!Q277</f>
        <v>0</v>
      </c>
      <c r="R277" s="42">
        <f>+' (1) Cap Res.2009-2010'!R277</f>
        <v>0</v>
      </c>
      <c r="S277" s="42">
        <f>+' (1) Cap Res.2009-2010'!S277</f>
        <v>0</v>
      </c>
      <c r="T277" s="42">
        <f>+' (1) Cap Res.2009-2010'!T277</f>
        <v>0</v>
      </c>
      <c r="U277" s="42">
        <f>+' (1) Cap Res.2009-2010'!U277</f>
        <v>0</v>
      </c>
      <c r="V277" s="42">
        <f>+' (1) Cap Res.2009-2010'!V277</f>
        <v>0</v>
      </c>
      <c r="W277" s="42">
        <f>+' (1) Cap Res.2009-2010'!W277</f>
        <v>0</v>
      </c>
      <c r="X277" s="42">
        <f>+' (1) Cap Res.2009-2010'!X277</f>
        <v>0</v>
      </c>
      <c r="Y277" s="42">
        <f>+' (1) Cap Res.2009-2010'!Y277</f>
        <v>-3564</v>
      </c>
      <c r="Z277" s="42">
        <f>+' (1) Cap Res.2009-2010'!Z277</f>
        <v>0</v>
      </c>
      <c r="AA277" s="42">
        <f>+' (1) Cap Res.2009-2010'!AA277</f>
        <v>0</v>
      </c>
      <c r="AB277" s="42">
        <f>+' (1) Cap Res.2009-2010'!AB277</f>
        <v>0</v>
      </c>
      <c r="AC277" s="42">
        <f>+' (1) Cap Res.2009-2010'!AC277</f>
        <v>0</v>
      </c>
      <c r="AD277" s="42">
        <f>+' (1) Cap Res.2009-2010'!AD277</f>
        <v>0</v>
      </c>
      <c r="AE277" s="42">
        <f>+' (1) Cap Res.2009-2010'!AE277</f>
        <v>0</v>
      </c>
      <c r="AF277" s="42">
        <f>+' (1) Cap Res.2009-2010'!AF277</f>
        <v>0</v>
      </c>
      <c r="AG277" s="42">
        <f>+' (1) Cap Res.2009-2010'!AG277</f>
        <v>0</v>
      </c>
      <c r="AH277" s="42">
        <f>+' (1) Cap Res.2009-2010'!AH277</f>
        <v>0</v>
      </c>
      <c r="AI277" s="42">
        <f>+' (1) Cap Res.2009-2010'!AI277</f>
        <v>0</v>
      </c>
      <c r="AJ277" s="42">
        <f>+' (1) Cap Res.2009-2010'!AJ277</f>
        <v>0</v>
      </c>
      <c r="AK277" s="42">
        <f>+' (1) Cap Res.2009-2010'!AK277</f>
        <v>0</v>
      </c>
      <c r="AL277" s="42">
        <f>+' (1) Cap Res.2009-2010'!AL277</f>
        <v>0</v>
      </c>
      <c r="AM277" s="42">
        <f>+' (1) Cap Res.2009-2010'!AM277</f>
        <v>0</v>
      </c>
      <c r="AN277" s="42">
        <f>+' (1) Cap Res.2009-2010'!AN277</f>
        <v>0</v>
      </c>
      <c r="AO277" s="42">
        <f>+' (1) Cap Res.2009-2010'!AO277</f>
        <v>0</v>
      </c>
      <c r="AP277" s="42">
        <f>+' (1) Cap Res.2009-2010'!AP277</f>
        <v>0</v>
      </c>
      <c r="AQ277" s="42">
        <f>+' (1) Cap Res.2009-2010'!AQ277</f>
        <v>0</v>
      </c>
      <c r="AR277" s="42">
        <f>+' (1) Cap Res.2009-2010'!AR277</f>
        <v>0</v>
      </c>
      <c r="AS277" s="42">
        <f>+' (1) Cap Res.2009-2010'!AS277</f>
        <v>0</v>
      </c>
      <c r="AT277" s="42">
        <f>+' (1) Cap Res.2009-2010'!AT277</f>
        <v>0</v>
      </c>
      <c r="AU277" s="42">
        <f>+' (1) Cap Res.2009-2010'!AU277</f>
        <v>0</v>
      </c>
      <c r="AV277" s="42"/>
      <c r="AW277" s="42"/>
      <c r="AX277" s="42"/>
      <c r="AY277" s="42"/>
      <c r="AZ277" s="42"/>
      <c r="BA277" s="42"/>
      <c r="BB277" s="42"/>
    </row>
    <row r="278" spans="1:54" ht="14.25" hidden="1" customHeight="1">
      <c r="A278" s="177">
        <f>+' (1) Cap Res.2009-2010'!BF278</f>
        <v>38300</v>
      </c>
      <c r="B278" s="42">
        <f>+' (1) Cap Res.2009-2010'!B278</f>
        <v>0</v>
      </c>
      <c r="C278" s="42">
        <f>+' (1) Cap Res.2009-2010'!C278</f>
        <v>0</v>
      </c>
      <c r="D278" s="42">
        <f>+' (1) Cap Res.2009-2010'!D278</f>
        <v>0</v>
      </c>
      <c r="E278" s="42">
        <f>+' (1) Cap Res.2009-2010'!E278</f>
        <v>0</v>
      </c>
      <c r="F278" s="42">
        <f>+' (1) Cap Res.2009-2010'!F278</f>
        <v>0</v>
      </c>
      <c r="G278" s="42">
        <f>+' (1) Cap Res.2009-2010'!G278</f>
        <v>0</v>
      </c>
      <c r="H278" s="42">
        <f>+' (1) Cap Res.2009-2010'!H278</f>
        <v>0</v>
      </c>
      <c r="I278" s="42">
        <f>+' (1) Cap Res.2009-2010'!I278</f>
        <v>0</v>
      </c>
      <c r="J278" s="42">
        <f>+' (1) Cap Res.2009-2010'!J278</f>
        <v>0</v>
      </c>
      <c r="K278" s="42">
        <f>+' (1) Cap Res.2009-2010'!K278</f>
        <v>0</v>
      </c>
      <c r="L278" s="42">
        <f>+' (1) Cap Res.2009-2010'!L278</f>
        <v>0</v>
      </c>
      <c r="M278" s="42">
        <f>+' (1) Cap Res.2009-2010'!M278</f>
        <v>0</v>
      </c>
      <c r="N278" s="42">
        <f>+' (1) Cap Res.2009-2010'!N278</f>
        <v>0</v>
      </c>
      <c r="O278" s="42">
        <f>+' (1) Cap Res.2009-2010'!O278</f>
        <v>0</v>
      </c>
      <c r="P278" s="42">
        <f>+' (1) Cap Res.2009-2010'!P278</f>
        <v>0</v>
      </c>
      <c r="Q278" s="42">
        <f>+' (1) Cap Res.2009-2010'!Q278</f>
        <v>0</v>
      </c>
      <c r="R278" s="42">
        <f>+' (1) Cap Res.2009-2010'!R278</f>
        <v>0</v>
      </c>
      <c r="S278" s="42">
        <f>+' (1) Cap Res.2009-2010'!S278</f>
        <v>0</v>
      </c>
      <c r="T278" s="42">
        <f>+' (1) Cap Res.2009-2010'!T278</f>
        <v>0</v>
      </c>
      <c r="U278" s="42">
        <f>+' (1) Cap Res.2009-2010'!U278</f>
        <v>0</v>
      </c>
      <c r="V278" s="42">
        <f>+' (1) Cap Res.2009-2010'!V278</f>
        <v>0</v>
      </c>
      <c r="W278" s="42">
        <f>+' (1) Cap Res.2009-2010'!W278</f>
        <v>0</v>
      </c>
      <c r="X278" s="42">
        <f>+' (1) Cap Res.2009-2010'!X278</f>
        <v>0</v>
      </c>
      <c r="Y278" s="42">
        <f>+' (1) Cap Res.2009-2010'!Y278</f>
        <v>-9561</v>
      </c>
      <c r="Z278" s="42">
        <f>+' (1) Cap Res.2009-2010'!Z278</f>
        <v>0</v>
      </c>
      <c r="AA278" s="42">
        <f>+' (1) Cap Res.2009-2010'!AA278</f>
        <v>0</v>
      </c>
      <c r="AB278" s="42">
        <f>+' (1) Cap Res.2009-2010'!AB278</f>
        <v>0</v>
      </c>
      <c r="AC278" s="42">
        <f>+' (1) Cap Res.2009-2010'!AC278</f>
        <v>0</v>
      </c>
      <c r="AD278" s="42">
        <f>+' (1) Cap Res.2009-2010'!AD278</f>
        <v>0</v>
      </c>
      <c r="AE278" s="42">
        <f>+' (1) Cap Res.2009-2010'!AE278</f>
        <v>0</v>
      </c>
      <c r="AF278" s="42">
        <f>+' (1) Cap Res.2009-2010'!AF278</f>
        <v>0</v>
      </c>
      <c r="AG278" s="42">
        <f>+' (1) Cap Res.2009-2010'!AG278</f>
        <v>0</v>
      </c>
      <c r="AH278" s="42">
        <f>+' (1) Cap Res.2009-2010'!AH278</f>
        <v>0</v>
      </c>
      <c r="AI278" s="42">
        <f>+' (1) Cap Res.2009-2010'!AI278</f>
        <v>0</v>
      </c>
      <c r="AJ278" s="42">
        <f>+' (1) Cap Res.2009-2010'!AJ278</f>
        <v>0</v>
      </c>
      <c r="AK278" s="42">
        <f>+' (1) Cap Res.2009-2010'!AK278</f>
        <v>0</v>
      </c>
      <c r="AL278" s="42">
        <f>+' (1) Cap Res.2009-2010'!AL278</f>
        <v>0</v>
      </c>
      <c r="AM278" s="42">
        <f>+' (1) Cap Res.2009-2010'!AM278</f>
        <v>0</v>
      </c>
      <c r="AN278" s="42">
        <f>+' (1) Cap Res.2009-2010'!AN278</f>
        <v>0</v>
      </c>
      <c r="AO278" s="42">
        <f>+' (1) Cap Res.2009-2010'!AO278</f>
        <v>0</v>
      </c>
      <c r="AP278" s="42">
        <f>+' (1) Cap Res.2009-2010'!AP278</f>
        <v>0</v>
      </c>
      <c r="AQ278" s="42">
        <f>+' (1) Cap Res.2009-2010'!AQ278</f>
        <v>0</v>
      </c>
      <c r="AR278" s="42">
        <f>+' (1) Cap Res.2009-2010'!AR278</f>
        <v>0</v>
      </c>
      <c r="AS278" s="42">
        <f>+' (1) Cap Res.2009-2010'!AS278</f>
        <v>0</v>
      </c>
      <c r="AT278" s="42">
        <f>+' (1) Cap Res.2009-2010'!AT278</f>
        <v>0</v>
      </c>
      <c r="AU278" s="42">
        <f>+' (1) Cap Res.2009-2010'!AU278</f>
        <v>0</v>
      </c>
      <c r="AV278" s="42"/>
      <c r="AW278" s="42"/>
      <c r="AX278" s="42"/>
      <c r="AY278" s="42"/>
      <c r="AZ278" s="42"/>
      <c r="BA278" s="42"/>
      <c r="BB278" s="42"/>
    </row>
    <row r="279" spans="1:54" ht="13.5" hidden="1">
      <c r="A279" s="177">
        <f>+' (1) Cap Res.2009-2010'!BF279</f>
        <v>38315</v>
      </c>
      <c r="B279" s="42">
        <f>+' (1) Cap Res.2009-2010'!B279</f>
        <v>0</v>
      </c>
      <c r="C279" s="42">
        <f>+' (1) Cap Res.2009-2010'!C279</f>
        <v>0</v>
      </c>
      <c r="D279" s="42">
        <f>+' (1) Cap Res.2009-2010'!D279</f>
        <v>0</v>
      </c>
      <c r="E279" s="42">
        <f>+' (1) Cap Res.2009-2010'!E279</f>
        <v>0</v>
      </c>
      <c r="F279" s="42">
        <f>+' (1) Cap Res.2009-2010'!F279</f>
        <v>0</v>
      </c>
      <c r="G279" s="42">
        <f>+' (1) Cap Res.2009-2010'!G279</f>
        <v>0</v>
      </c>
      <c r="H279" s="42">
        <f>+' (1) Cap Res.2009-2010'!H279</f>
        <v>0</v>
      </c>
      <c r="I279" s="42">
        <f>+' (1) Cap Res.2009-2010'!I279</f>
        <v>0</v>
      </c>
      <c r="J279" s="42">
        <f>+' (1) Cap Res.2009-2010'!J279</f>
        <v>0</v>
      </c>
      <c r="K279" s="42">
        <f>+' (1) Cap Res.2009-2010'!K279</f>
        <v>0</v>
      </c>
      <c r="L279" s="42">
        <f>+' (1) Cap Res.2009-2010'!L279</f>
        <v>0</v>
      </c>
      <c r="M279" s="42">
        <f>+' (1) Cap Res.2009-2010'!M279</f>
        <v>0</v>
      </c>
      <c r="N279" s="42">
        <f>+' (1) Cap Res.2009-2010'!N279</f>
        <v>0</v>
      </c>
      <c r="O279" s="42">
        <f>+' (1) Cap Res.2009-2010'!O279</f>
        <v>0</v>
      </c>
      <c r="P279" s="42">
        <f>+' (1) Cap Res.2009-2010'!P279</f>
        <v>0</v>
      </c>
      <c r="Q279" s="42">
        <f>+' (1) Cap Res.2009-2010'!Q279</f>
        <v>0</v>
      </c>
      <c r="R279" s="42">
        <f>+' (1) Cap Res.2009-2010'!R279</f>
        <v>0</v>
      </c>
      <c r="S279" s="42">
        <f>+' (1) Cap Res.2009-2010'!S279</f>
        <v>0</v>
      </c>
      <c r="T279" s="42">
        <f>+' (1) Cap Res.2009-2010'!T279</f>
        <v>0</v>
      </c>
      <c r="U279" s="42">
        <f>+' (1) Cap Res.2009-2010'!U279</f>
        <v>0</v>
      </c>
      <c r="V279" s="42">
        <f>+' (1) Cap Res.2009-2010'!V279</f>
        <v>0</v>
      </c>
      <c r="W279" s="42">
        <f>+' (1) Cap Res.2009-2010'!W279</f>
        <v>0</v>
      </c>
      <c r="X279" s="42">
        <f>+' (1) Cap Res.2009-2010'!X279</f>
        <v>0</v>
      </c>
      <c r="Y279" s="42">
        <f>+' (1) Cap Res.2009-2010'!Y279</f>
        <v>0</v>
      </c>
      <c r="Z279" s="42">
        <f>+' (1) Cap Res.2009-2010'!Z279</f>
        <v>0</v>
      </c>
      <c r="AA279" s="42">
        <f>+' (1) Cap Res.2009-2010'!AA279</f>
        <v>0</v>
      </c>
      <c r="AB279" s="42">
        <f>+' (1) Cap Res.2009-2010'!AB279</f>
        <v>0</v>
      </c>
      <c r="AC279" s="42">
        <f>+' (1) Cap Res.2009-2010'!AC279</f>
        <v>0</v>
      </c>
      <c r="AD279" s="42">
        <f>+' (1) Cap Res.2009-2010'!AD279</f>
        <v>0</v>
      </c>
      <c r="AE279" s="42">
        <f>+' (1) Cap Res.2009-2010'!AE279</f>
        <v>0</v>
      </c>
      <c r="AF279" s="42">
        <f>+' (1) Cap Res.2009-2010'!AF279</f>
        <v>0</v>
      </c>
      <c r="AG279" s="42">
        <f>+' (1) Cap Res.2009-2010'!AG279</f>
        <v>0</v>
      </c>
      <c r="AH279" s="42">
        <f>+' (1) Cap Res.2009-2010'!AH279</f>
        <v>0</v>
      </c>
      <c r="AI279" s="42">
        <f>+' (1) Cap Res.2009-2010'!AI279</f>
        <v>0</v>
      </c>
      <c r="AJ279" s="42">
        <f>+' (1) Cap Res.2009-2010'!AJ279</f>
        <v>0</v>
      </c>
      <c r="AK279" s="42">
        <f>+' (1) Cap Res.2009-2010'!AK279</f>
        <v>0</v>
      </c>
      <c r="AL279" s="42">
        <f>+' (1) Cap Res.2009-2010'!AL279</f>
        <v>0</v>
      </c>
      <c r="AM279" s="42">
        <f>+' (1) Cap Res.2009-2010'!AM279</f>
        <v>0</v>
      </c>
      <c r="AN279" s="42">
        <f>+' (1) Cap Res.2009-2010'!AN279</f>
        <v>0</v>
      </c>
      <c r="AO279" s="42">
        <f>+' (1) Cap Res.2009-2010'!AO279</f>
        <v>0</v>
      </c>
      <c r="AP279" s="42">
        <f>+' (1) Cap Res.2009-2010'!AP279</f>
        <v>0</v>
      </c>
      <c r="AQ279" s="42">
        <f>+' (1) Cap Res.2009-2010'!AQ279</f>
        <v>0</v>
      </c>
      <c r="AR279" s="42">
        <f>+' (1) Cap Res.2009-2010'!AR279</f>
        <v>0</v>
      </c>
      <c r="AS279" s="42">
        <f>+' (1) Cap Res.2009-2010'!AS279</f>
        <v>0</v>
      </c>
      <c r="AT279" s="42">
        <f>+' (1) Cap Res.2009-2010'!AT279</f>
        <v>0</v>
      </c>
      <c r="AU279" s="42">
        <f>+' (1) Cap Res.2009-2010'!AU279</f>
        <v>0</v>
      </c>
      <c r="AV279" s="42"/>
      <c r="AW279" s="42"/>
      <c r="AX279" s="42"/>
      <c r="AY279" s="42"/>
      <c r="AZ279" s="42"/>
      <c r="BA279" s="42"/>
      <c r="BB279" s="42"/>
    </row>
    <row r="280" spans="1:54" ht="13.5" hidden="1">
      <c r="A280" s="177">
        <f>+' (1) Cap Res.2009-2010'!BF280</f>
        <v>38315</v>
      </c>
      <c r="B280" s="42">
        <f>+' (1) Cap Res.2009-2010'!B280</f>
        <v>0</v>
      </c>
      <c r="C280" s="42">
        <f>+' (1) Cap Res.2009-2010'!C280</f>
        <v>0</v>
      </c>
      <c r="D280" s="42">
        <f>+' (1) Cap Res.2009-2010'!D280</f>
        <v>0</v>
      </c>
      <c r="E280" s="42">
        <f>+' (1) Cap Res.2009-2010'!E280</f>
        <v>0</v>
      </c>
      <c r="F280" s="42">
        <f>+' (1) Cap Res.2009-2010'!F280</f>
        <v>0</v>
      </c>
      <c r="G280" s="42">
        <f>+' (1) Cap Res.2009-2010'!G280</f>
        <v>0</v>
      </c>
      <c r="H280" s="42">
        <f>+' (1) Cap Res.2009-2010'!H280</f>
        <v>0</v>
      </c>
      <c r="I280" s="42">
        <f>+' (1) Cap Res.2009-2010'!I280</f>
        <v>0</v>
      </c>
      <c r="J280" s="42">
        <f>+' (1) Cap Res.2009-2010'!J280</f>
        <v>0</v>
      </c>
      <c r="K280" s="42">
        <f>+' (1) Cap Res.2009-2010'!K280</f>
        <v>0</v>
      </c>
      <c r="L280" s="42">
        <f>+' (1) Cap Res.2009-2010'!L280</f>
        <v>0</v>
      </c>
      <c r="M280" s="42">
        <f>+' (1) Cap Res.2009-2010'!M280</f>
        <v>0</v>
      </c>
      <c r="N280" s="42">
        <f>+' (1) Cap Res.2009-2010'!N280</f>
        <v>0</v>
      </c>
      <c r="O280" s="42">
        <f>+' (1) Cap Res.2009-2010'!O280</f>
        <v>0</v>
      </c>
      <c r="P280" s="42">
        <f>+' (1) Cap Res.2009-2010'!P280</f>
        <v>0</v>
      </c>
      <c r="Q280" s="42">
        <f>+' (1) Cap Res.2009-2010'!Q280</f>
        <v>0</v>
      </c>
      <c r="R280" s="42">
        <f>+' (1) Cap Res.2009-2010'!R280</f>
        <v>0</v>
      </c>
      <c r="S280" s="42">
        <f>+' (1) Cap Res.2009-2010'!S280</f>
        <v>0</v>
      </c>
      <c r="T280" s="42">
        <f>+' (1) Cap Res.2009-2010'!T280</f>
        <v>0</v>
      </c>
      <c r="U280" s="42">
        <f>+' (1) Cap Res.2009-2010'!U280</f>
        <v>0</v>
      </c>
      <c r="V280" s="42">
        <f>+' (1) Cap Res.2009-2010'!V280</f>
        <v>0</v>
      </c>
      <c r="W280" s="42">
        <f>+' (1) Cap Res.2009-2010'!W280</f>
        <v>0</v>
      </c>
      <c r="X280" s="42">
        <f>+' (1) Cap Res.2009-2010'!X280</f>
        <v>0</v>
      </c>
      <c r="Y280" s="42">
        <f>+' (1) Cap Res.2009-2010'!Y280</f>
        <v>0</v>
      </c>
      <c r="Z280" s="42">
        <f>+' (1) Cap Res.2009-2010'!Z280</f>
        <v>0</v>
      </c>
      <c r="AA280" s="42">
        <f>+' (1) Cap Res.2009-2010'!AA280</f>
        <v>0</v>
      </c>
      <c r="AB280" s="42">
        <f>+' (1) Cap Res.2009-2010'!AB280</f>
        <v>0</v>
      </c>
      <c r="AC280" s="42">
        <f>+' (1) Cap Res.2009-2010'!AC280</f>
        <v>0</v>
      </c>
      <c r="AD280" s="42">
        <f>+' (1) Cap Res.2009-2010'!AD280</f>
        <v>0</v>
      </c>
      <c r="AE280" s="42">
        <f>+' (1) Cap Res.2009-2010'!AE280</f>
        <v>0</v>
      </c>
      <c r="AF280" s="42">
        <f>+' (1) Cap Res.2009-2010'!AF280</f>
        <v>-1037.45</v>
      </c>
      <c r="AG280" s="42">
        <f>+' (1) Cap Res.2009-2010'!AG280</f>
        <v>0</v>
      </c>
      <c r="AH280" s="42">
        <f>+' (1) Cap Res.2009-2010'!AH280</f>
        <v>0</v>
      </c>
      <c r="AI280" s="42">
        <f>+' (1) Cap Res.2009-2010'!AI280</f>
        <v>0</v>
      </c>
      <c r="AJ280" s="42">
        <f>+' (1) Cap Res.2009-2010'!AJ280</f>
        <v>0</v>
      </c>
      <c r="AK280" s="42">
        <f>+' (1) Cap Res.2009-2010'!AK280</f>
        <v>0</v>
      </c>
      <c r="AL280" s="42">
        <f>+' (1) Cap Res.2009-2010'!AL280</f>
        <v>0</v>
      </c>
      <c r="AM280" s="42">
        <f>+' (1) Cap Res.2009-2010'!AM280</f>
        <v>0</v>
      </c>
      <c r="AN280" s="42">
        <f>+' (1) Cap Res.2009-2010'!AN280</f>
        <v>0</v>
      </c>
      <c r="AO280" s="42">
        <f>+' (1) Cap Res.2009-2010'!AO280</f>
        <v>0</v>
      </c>
      <c r="AP280" s="42">
        <f>+' (1) Cap Res.2009-2010'!AP280</f>
        <v>0</v>
      </c>
      <c r="AQ280" s="42">
        <f>+' (1) Cap Res.2009-2010'!AQ280</f>
        <v>0</v>
      </c>
      <c r="AR280" s="42">
        <f>+' (1) Cap Res.2009-2010'!AR280</f>
        <v>0</v>
      </c>
      <c r="AS280" s="42">
        <f>+' (1) Cap Res.2009-2010'!AS280</f>
        <v>0</v>
      </c>
      <c r="AT280" s="42">
        <f>+' (1) Cap Res.2009-2010'!AT280</f>
        <v>0</v>
      </c>
      <c r="AU280" s="42">
        <f>+' (1) Cap Res.2009-2010'!AU280</f>
        <v>0</v>
      </c>
      <c r="AV280" s="42"/>
      <c r="AW280" s="42"/>
      <c r="AX280" s="42"/>
      <c r="AY280" s="42"/>
      <c r="AZ280" s="42"/>
      <c r="BA280" s="42"/>
      <c r="BB280" s="42"/>
    </row>
    <row r="281" spans="1:54" ht="13.5" hidden="1">
      <c r="A281" s="177">
        <f>+' (1) Cap Res.2009-2010'!BF281</f>
        <v>38320</v>
      </c>
      <c r="B281" s="42">
        <f>+' (1) Cap Res.2009-2010'!B281</f>
        <v>0</v>
      </c>
      <c r="C281" s="42">
        <f>+' (1) Cap Res.2009-2010'!C281</f>
        <v>0</v>
      </c>
      <c r="D281" s="42">
        <f>+' (1) Cap Res.2009-2010'!D281</f>
        <v>0</v>
      </c>
      <c r="E281" s="42">
        <f>+' (1) Cap Res.2009-2010'!E281</f>
        <v>0</v>
      </c>
      <c r="F281" s="42">
        <f>+' (1) Cap Res.2009-2010'!F281</f>
        <v>0</v>
      </c>
      <c r="G281" s="42">
        <f>+' (1) Cap Res.2009-2010'!G281</f>
        <v>0</v>
      </c>
      <c r="H281" s="42">
        <f>+' (1) Cap Res.2009-2010'!H281</f>
        <v>0</v>
      </c>
      <c r="I281" s="42">
        <f>+' (1) Cap Res.2009-2010'!I281</f>
        <v>0</v>
      </c>
      <c r="J281" s="42">
        <f>+' (1) Cap Res.2009-2010'!J281</f>
        <v>0</v>
      </c>
      <c r="K281" s="42">
        <f>+' (1) Cap Res.2009-2010'!K281</f>
        <v>0</v>
      </c>
      <c r="L281" s="42">
        <f>+' (1) Cap Res.2009-2010'!L281</f>
        <v>0</v>
      </c>
      <c r="M281" s="42">
        <f>+' (1) Cap Res.2009-2010'!M281</f>
        <v>0</v>
      </c>
      <c r="N281" s="42">
        <f>+' (1) Cap Res.2009-2010'!N281</f>
        <v>0</v>
      </c>
      <c r="O281" s="42">
        <f>+' (1) Cap Res.2009-2010'!O281</f>
        <v>0</v>
      </c>
      <c r="P281" s="42">
        <f>+' (1) Cap Res.2009-2010'!P281</f>
        <v>0</v>
      </c>
      <c r="Q281" s="42">
        <f>+' (1) Cap Res.2009-2010'!Q281</f>
        <v>0</v>
      </c>
      <c r="R281" s="42">
        <f>+' (1) Cap Res.2009-2010'!R281</f>
        <v>0</v>
      </c>
      <c r="S281" s="42">
        <f>+' (1) Cap Res.2009-2010'!S281</f>
        <v>0</v>
      </c>
      <c r="T281" s="42">
        <f>+' (1) Cap Res.2009-2010'!T281</f>
        <v>0</v>
      </c>
      <c r="U281" s="42">
        <f>+' (1) Cap Res.2009-2010'!U281</f>
        <v>0</v>
      </c>
      <c r="V281" s="42">
        <f>+' (1) Cap Res.2009-2010'!V281</f>
        <v>0</v>
      </c>
      <c r="W281" s="42">
        <f>+' (1) Cap Res.2009-2010'!W281</f>
        <v>0</v>
      </c>
      <c r="X281" s="42">
        <f>+' (1) Cap Res.2009-2010'!X281</f>
        <v>0</v>
      </c>
      <c r="Y281" s="42">
        <f>+' (1) Cap Res.2009-2010'!Y281</f>
        <v>0</v>
      </c>
      <c r="Z281" s="42">
        <f>+' (1) Cap Res.2009-2010'!Z281</f>
        <v>0</v>
      </c>
      <c r="AA281" s="42">
        <f>+' (1) Cap Res.2009-2010'!AA281</f>
        <v>0</v>
      </c>
      <c r="AB281" s="42">
        <f>+' (1) Cap Res.2009-2010'!AB281</f>
        <v>0</v>
      </c>
      <c r="AC281" s="42">
        <f>+' (1) Cap Res.2009-2010'!AC281</f>
        <v>0</v>
      </c>
      <c r="AD281" s="42">
        <f>+' (1) Cap Res.2009-2010'!AD281</f>
        <v>0</v>
      </c>
      <c r="AE281" s="42">
        <f>+' (1) Cap Res.2009-2010'!AE281</f>
        <v>0</v>
      </c>
      <c r="AF281" s="42">
        <f>+' (1) Cap Res.2009-2010'!AF281</f>
        <v>0</v>
      </c>
      <c r="AG281" s="42">
        <f>+' (1) Cap Res.2009-2010'!AG281</f>
        <v>0</v>
      </c>
      <c r="AH281" s="42">
        <f>+' (1) Cap Res.2009-2010'!AH281</f>
        <v>0</v>
      </c>
      <c r="AI281" s="42">
        <f>+' (1) Cap Res.2009-2010'!AI281</f>
        <v>0</v>
      </c>
      <c r="AJ281" s="42">
        <f>+' (1) Cap Res.2009-2010'!AJ281</f>
        <v>0</v>
      </c>
      <c r="AK281" s="42">
        <f>+' (1) Cap Res.2009-2010'!AK281</f>
        <v>0</v>
      </c>
      <c r="AL281" s="42">
        <f>+' (1) Cap Res.2009-2010'!AL281</f>
        <v>0</v>
      </c>
      <c r="AM281" s="42">
        <f>+' (1) Cap Res.2009-2010'!AM281</f>
        <v>0</v>
      </c>
      <c r="AN281" s="42">
        <f>+' (1) Cap Res.2009-2010'!AN281</f>
        <v>0</v>
      </c>
      <c r="AO281" s="42">
        <f>+' (1) Cap Res.2009-2010'!AO281</f>
        <v>0</v>
      </c>
      <c r="AP281" s="42">
        <f>+' (1) Cap Res.2009-2010'!AP281</f>
        <v>0</v>
      </c>
      <c r="AQ281" s="42">
        <f>+' (1) Cap Res.2009-2010'!AQ281</f>
        <v>0</v>
      </c>
      <c r="AR281" s="42">
        <f>+' (1) Cap Res.2009-2010'!AR281</f>
        <v>0</v>
      </c>
      <c r="AS281" s="42">
        <f>+' (1) Cap Res.2009-2010'!AS281</f>
        <v>0</v>
      </c>
      <c r="AT281" s="42">
        <f>+' (1) Cap Res.2009-2010'!AT281</f>
        <v>0</v>
      </c>
      <c r="AU281" s="42">
        <f>+' (1) Cap Res.2009-2010'!AU281</f>
        <v>0</v>
      </c>
      <c r="AV281" s="42"/>
      <c r="AW281" s="42"/>
      <c r="AX281" s="42"/>
      <c r="AY281" s="42"/>
      <c r="AZ281" s="42"/>
      <c r="BA281" s="42"/>
      <c r="BB281" s="42"/>
    </row>
    <row r="282" spans="1:54" ht="13.5" hidden="1">
      <c r="A282" s="177">
        <f>+' (1) Cap Res.2009-2010'!BF282</f>
        <v>38330</v>
      </c>
      <c r="B282" s="42">
        <f>+' (1) Cap Res.2009-2010'!B282</f>
        <v>0</v>
      </c>
      <c r="C282" s="42">
        <f>+' (1) Cap Res.2009-2010'!C282</f>
        <v>0</v>
      </c>
      <c r="D282" s="42">
        <f>+' (1) Cap Res.2009-2010'!D282</f>
        <v>0</v>
      </c>
      <c r="E282" s="42">
        <f>+' (1) Cap Res.2009-2010'!E282</f>
        <v>0</v>
      </c>
      <c r="F282" s="42">
        <f>+' (1) Cap Res.2009-2010'!F282</f>
        <v>0</v>
      </c>
      <c r="G282" s="42">
        <f>+' (1) Cap Res.2009-2010'!G282</f>
        <v>0</v>
      </c>
      <c r="H282" s="42">
        <f>+' (1) Cap Res.2009-2010'!H282</f>
        <v>0</v>
      </c>
      <c r="I282" s="42">
        <f>+' (1) Cap Res.2009-2010'!I282</f>
        <v>0</v>
      </c>
      <c r="J282" s="42">
        <f>+' (1) Cap Res.2009-2010'!J282</f>
        <v>0</v>
      </c>
      <c r="K282" s="42">
        <f>+' (1) Cap Res.2009-2010'!K282</f>
        <v>0</v>
      </c>
      <c r="L282" s="42">
        <f>+' (1) Cap Res.2009-2010'!L282</f>
        <v>0</v>
      </c>
      <c r="M282" s="42">
        <f>+' (1) Cap Res.2009-2010'!M282</f>
        <v>0</v>
      </c>
      <c r="N282" s="42">
        <f>+' (1) Cap Res.2009-2010'!N282</f>
        <v>0</v>
      </c>
      <c r="O282" s="42">
        <f>+' (1) Cap Res.2009-2010'!O282</f>
        <v>0</v>
      </c>
      <c r="P282" s="42">
        <f>+' (1) Cap Res.2009-2010'!P282</f>
        <v>0</v>
      </c>
      <c r="Q282" s="42">
        <f>+' (1) Cap Res.2009-2010'!Q282</f>
        <v>0</v>
      </c>
      <c r="R282" s="42">
        <f>+' (1) Cap Res.2009-2010'!R282</f>
        <v>0</v>
      </c>
      <c r="S282" s="42">
        <f>+' (1) Cap Res.2009-2010'!S282</f>
        <v>0</v>
      </c>
      <c r="T282" s="42">
        <f>+' (1) Cap Res.2009-2010'!T282</f>
        <v>0</v>
      </c>
      <c r="U282" s="42">
        <f>+' (1) Cap Res.2009-2010'!U282</f>
        <v>0</v>
      </c>
      <c r="V282" s="42">
        <f>+' (1) Cap Res.2009-2010'!V282</f>
        <v>0</v>
      </c>
      <c r="W282" s="42">
        <f>+' (1) Cap Res.2009-2010'!W282</f>
        <v>0</v>
      </c>
      <c r="X282" s="42">
        <f>+' (1) Cap Res.2009-2010'!X282</f>
        <v>0</v>
      </c>
      <c r="Y282" s="42">
        <f>+' (1) Cap Res.2009-2010'!Y282</f>
        <v>0</v>
      </c>
      <c r="Z282" s="42">
        <f>+' (1) Cap Res.2009-2010'!Z282</f>
        <v>0</v>
      </c>
      <c r="AA282" s="42">
        <f>+' (1) Cap Res.2009-2010'!AA282</f>
        <v>-13300</v>
      </c>
      <c r="AB282" s="42">
        <f>+' (1) Cap Res.2009-2010'!AB282</f>
        <v>0</v>
      </c>
      <c r="AC282" s="42">
        <f>+' (1) Cap Res.2009-2010'!AC282</f>
        <v>0</v>
      </c>
      <c r="AD282" s="42">
        <f>+' (1) Cap Res.2009-2010'!AD282</f>
        <v>0</v>
      </c>
      <c r="AE282" s="42">
        <f>+' (1) Cap Res.2009-2010'!AE282</f>
        <v>0</v>
      </c>
      <c r="AF282" s="42">
        <f>+' (1) Cap Res.2009-2010'!AF282</f>
        <v>0</v>
      </c>
      <c r="AG282" s="42">
        <f>+' (1) Cap Res.2009-2010'!AG282</f>
        <v>0</v>
      </c>
      <c r="AH282" s="42">
        <f>+' (1) Cap Res.2009-2010'!AH282</f>
        <v>0</v>
      </c>
      <c r="AI282" s="42">
        <f>+' (1) Cap Res.2009-2010'!AI282</f>
        <v>0</v>
      </c>
      <c r="AJ282" s="42">
        <f>+' (1) Cap Res.2009-2010'!AJ282</f>
        <v>0</v>
      </c>
      <c r="AK282" s="42">
        <f>+' (1) Cap Res.2009-2010'!AK282</f>
        <v>0</v>
      </c>
      <c r="AL282" s="42">
        <f>+' (1) Cap Res.2009-2010'!AL282</f>
        <v>0</v>
      </c>
      <c r="AM282" s="42">
        <f>+' (1) Cap Res.2009-2010'!AM282</f>
        <v>0</v>
      </c>
      <c r="AN282" s="42">
        <f>+' (1) Cap Res.2009-2010'!AN282</f>
        <v>0</v>
      </c>
      <c r="AO282" s="42">
        <f>+' (1) Cap Res.2009-2010'!AO282</f>
        <v>0</v>
      </c>
      <c r="AP282" s="42">
        <f>+' (1) Cap Res.2009-2010'!AP282</f>
        <v>0</v>
      </c>
      <c r="AQ282" s="42">
        <f>+' (1) Cap Res.2009-2010'!AQ282</f>
        <v>0</v>
      </c>
      <c r="AR282" s="42">
        <f>+' (1) Cap Res.2009-2010'!AR282</f>
        <v>0</v>
      </c>
      <c r="AS282" s="42">
        <f>+' (1) Cap Res.2009-2010'!AS282</f>
        <v>0</v>
      </c>
      <c r="AT282" s="42">
        <f>+' (1) Cap Res.2009-2010'!AT282</f>
        <v>0</v>
      </c>
      <c r="AU282" s="42">
        <f>+' (1) Cap Res.2009-2010'!AU282</f>
        <v>0</v>
      </c>
      <c r="AV282" s="42"/>
      <c r="AW282" s="42"/>
      <c r="AX282" s="42"/>
      <c r="AY282" s="42"/>
      <c r="AZ282" s="42"/>
      <c r="BA282" s="42"/>
      <c r="BB282" s="42"/>
    </row>
    <row r="283" spans="1:54" ht="13.5" hidden="1">
      <c r="A283" s="177">
        <f>+' (1) Cap Res.2009-2010'!BF283</f>
        <v>38330</v>
      </c>
      <c r="B283" s="42">
        <f>+' (1) Cap Res.2009-2010'!B283</f>
        <v>0</v>
      </c>
      <c r="C283" s="42">
        <f>+' (1) Cap Res.2009-2010'!C283</f>
        <v>0</v>
      </c>
      <c r="D283" s="42">
        <f>+' (1) Cap Res.2009-2010'!D283</f>
        <v>0</v>
      </c>
      <c r="E283" s="42">
        <f>+' (1) Cap Res.2009-2010'!E283</f>
        <v>0</v>
      </c>
      <c r="F283" s="42">
        <f>+' (1) Cap Res.2009-2010'!F283</f>
        <v>0</v>
      </c>
      <c r="G283" s="42">
        <f>+' (1) Cap Res.2009-2010'!G283</f>
        <v>0</v>
      </c>
      <c r="H283" s="42">
        <f>+' (1) Cap Res.2009-2010'!H283</f>
        <v>0</v>
      </c>
      <c r="I283" s="42">
        <f>+' (1) Cap Res.2009-2010'!I283</f>
        <v>0</v>
      </c>
      <c r="J283" s="42">
        <f>+' (1) Cap Res.2009-2010'!J283</f>
        <v>0</v>
      </c>
      <c r="K283" s="42">
        <f>+' (1) Cap Res.2009-2010'!K283</f>
        <v>0</v>
      </c>
      <c r="L283" s="42">
        <f>+' (1) Cap Res.2009-2010'!L283</f>
        <v>0</v>
      </c>
      <c r="M283" s="42">
        <f>+' (1) Cap Res.2009-2010'!M283</f>
        <v>0</v>
      </c>
      <c r="N283" s="42">
        <f>+' (1) Cap Res.2009-2010'!N283</f>
        <v>0</v>
      </c>
      <c r="O283" s="42">
        <f>+' (1) Cap Res.2009-2010'!O283</f>
        <v>0</v>
      </c>
      <c r="P283" s="42">
        <f>+' (1) Cap Res.2009-2010'!P283</f>
        <v>0</v>
      </c>
      <c r="Q283" s="42">
        <f>+' (1) Cap Res.2009-2010'!Q283</f>
        <v>0</v>
      </c>
      <c r="R283" s="42">
        <f>+' (1) Cap Res.2009-2010'!R283</f>
        <v>0</v>
      </c>
      <c r="S283" s="42">
        <f>+' (1) Cap Res.2009-2010'!S283</f>
        <v>0</v>
      </c>
      <c r="T283" s="42">
        <f>+' (1) Cap Res.2009-2010'!T283</f>
        <v>0</v>
      </c>
      <c r="U283" s="42">
        <f>+' (1) Cap Res.2009-2010'!U283</f>
        <v>0</v>
      </c>
      <c r="V283" s="42">
        <f>+' (1) Cap Res.2009-2010'!V283</f>
        <v>0</v>
      </c>
      <c r="W283" s="42">
        <f>+' (1) Cap Res.2009-2010'!W283</f>
        <v>0</v>
      </c>
      <c r="X283" s="42">
        <f>+' (1) Cap Res.2009-2010'!X283</f>
        <v>0</v>
      </c>
      <c r="Y283" s="42">
        <f>+' (1) Cap Res.2009-2010'!Y283</f>
        <v>-6000</v>
      </c>
      <c r="Z283" s="42">
        <f>+' (1) Cap Res.2009-2010'!Z283</f>
        <v>0</v>
      </c>
      <c r="AA283" s="42">
        <f>+' (1) Cap Res.2009-2010'!AA283</f>
        <v>0</v>
      </c>
      <c r="AB283" s="42">
        <f>+' (1) Cap Res.2009-2010'!AB283</f>
        <v>0</v>
      </c>
      <c r="AC283" s="42">
        <f>+' (1) Cap Res.2009-2010'!AC283</f>
        <v>0</v>
      </c>
      <c r="AD283" s="42">
        <f>+' (1) Cap Res.2009-2010'!AD283</f>
        <v>0</v>
      </c>
      <c r="AE283" s="42">
        <f>+' (1) Cap Res.2009-2010'!AE283</f>
        <v>0</v>
      </c>
      <c r="AF283" s="42">
        <f>+' (1) Cap Res.2009-2010'!AF283</f>
        <v>0</v>
      </c>
      <c r="AG283" s="42">
        <f>+' (1) Cap Res.2009-2010'!AG283</f>
        <v>0</v>
      </c>
      <c r="AH283" s="42">
        <f>+' (1) Cap Res.2009-2010'!AH283</f>
        <v>0</v>
      </c>
      <c r="AI283" s="42">
        <f>+' (1) Cap Res.2009-2010'!AI283</f>
        <v>0</v>
      </c>
      <c r="AJ283" s="42">
        <f>+' (1) Cap Res.2009-2010'!AJ283</f>
        <v>0</v>
      </c>
      <c r="AK283" s="42">
        <f>+' (1) Cap Res.2009-2010'!AK283</f>
        <v>0</v>
      </c>
      <c r="AL283" s="42">
        <f>+' (1) Cap Res.2009-2010'!AL283</f>
        <v>0</v>
      </c>
      <c r="AM283" s="42">
        <f>+' (1) Cap Res.2009-2010'!AM283</f>
        <v>0</v>
      </c>
      <c r="AN283" s="42">
        <f>+' (1) Cap Res.2009-2010'!AN283</f>
        <v>0</v>
      </c>
      <c r="AO283" s="42">
        <f>+' (1) Cap Res.2009-2010'!AO283</f>
        <v>0</v>
      </c>
      <c r="AP283" s="42">
        <f>+' (1) Cap Res.2009-2010'!AP283</f>
        <v>0</v>
      </c>
      <c r="AQ283" s="42">
        <f>+' (1) Cap Res.2009-2010'!AQ283</f>
        <v>0</v>
      </c>
      <c r="AR283" s="42">
        <f>+' (1) Cap Res.2009-2010'!AR283</f>
        <v>0</v>
      </c>
      <c r="AS283" s="42">
        <f>+' (1) Cap Res.2009-2010'!AS283</f>
        <v>0</v>
      </c>
      <c r="AT283" s="42">
        <f>+' (1) Cap Res.2009-2010'!AT283</f>
        <v>0</v>
      </c>
      <c r="AU283" s="42">
        <f>+' (1) Cap Res.2009-2010'!AU283</f>
        <v>0</v>
      </c>
      <c r="AV283" s="42"/>
      <c r="AW283" s="42"/>
      <c r="AX283" s="42"/>
      <c r="AY283" s="42"/>
      <c r="AZ283" s="42"/>
      <c r="BA283" s="42"/>
      <c r="BB283" s="42"/>
    </row>
    <row r="284" spans="1:54" ht="13.5" hidden="1">
      <c r="A284" s="177">
        <f>+' (1) Cap Res.2009-2010'!BF284</f>
        <v>38330</v>
      </c>
      <c r="B284" s="42">
        <f>+' (1) Cap Res.2009-2010'!B284</f>
        <v>0</v>
      </c>
      <c r="C284" s="42">
        <f>+' (1) Cap Res.2009-2010'!C284</f>
        <v>0</v>
      </c>
      <c r="D284" s="42">
        <f>+' (1) Cap Res.2009-2010'!D284</f>
        <v>0</v>
      </c>
      <c r="E284" s="42">
        <f>+' (1) Cap Res.2009-2010'!E284</f>
        <v>0</v>
      </c>
      <c r="F284" s="42">
        <f>+' (1) Cap Res.2009-2010'!F284</f>
        <v>0</v>
      </c>
      <c r="G284" s="42">
        <f>+' (1) Cap Res.2009-2010'!G284</f>
        <v>0</v>
      </c>
      <c r="H284" s="42">
        <f>+' (1) Cap Res.2009-2010'!H284</f>
        <v>0</v>
      </c>
      <c r="I284" s="42">
        <f>+' (1) Cap Res.2009-2010'!I284</f>
        <v>0</v>
      </c>
      <c r="J284" s="42">
        <f>+' (1) Cap Res.2009-2010'!J284</f>
        <v>0</v>
      </c>
      <c r="K284" s="42">
        <f>+' (1) Cap Res.2009-2010'!K284</f>
        <v>0</v>
      </c>
      <c r="L284" s="42">
        <f>+' (1) Cap Res.2009-2010'!L284</f>
        <v>0</v>
      </c>
      <c r="M284" s="42">
        <f>+' (1) Cap Res.2009-2010'!M284</f>
        <v>0</v>
      </c>
      <c r="N284" s="42">
        <f>+' (1) Cap Res.2009-2010'!N284</f>
        <v>0</v>
      </c>
      <c r="O284" s="42">
        <f>+' (1) Cap Res.2009-2010'!O284</f>
        <v>0</v>
      </c>
      <c r="P284" s="42">
        <f>+' (1) Cap Res.2009-2010'!P284</f>
        <v>0</v>
      </c>
      <c r="Q284" s="42">
        <f>+' (1) Cap Res.2009-2010'!Q284</f>
        <v>0</v>
      </c>
      <c r="R284" s="42">
        <f>+' (1) Cap Res.2009-2010'!R284</f>
        <v>0</v>
      </c>
      <c r="S284" s="42">
        <f>+' (1) Cap Res.2009-2010'!S284</f>
        <v>0</v>
      </c>
      <c r="T284" s="42">
        <f>+' (1) Cap Res.2009-2010'!T284</f>
        <v>0</v>
      </c>
      <c r="U284" s="42">
        <f>+' (1) Cap Res.2009-2010'!U284</f>
        <v>0</v>
      </c>
      <c r="V284" s="42">
        <f>+' (1) Cap Res.2009-2010'!V284</f>
        <v>0</v>
      </c>
      <c r="W284" s="42">
        <f>+' (1) Cap Res.2009-2010'!W284</f>
        <v>0</v>
      </c>
      <c r="X284" s="42">
        <f>+' (1) Cap Res.2009-2010'!X284</f>
        <v>-45000</v>
      </c>
      <c r="Y284" s="42">
        <f>+' (1) Cap Res.2009-2010'!Y284</f>
        <v>0</v>
      </c>
      <c r="Z284" s="42">
        <f>+' (1) Cap Res.2009-2010'!Z284</f>
        <v>0</v>
      </c>
      <c r="AA284" s="42">
        <f>+' (1) Cap Res.2009-2010'!AA284</f>
        <v>0</v>
      </c>
      <c r="AB284" s="42">
        <f>+' (1) Cap Res.2009-2010'!AB284</f>
        <v>0</v>
      </c>
      <c r="AC284" s="42">
        <f>+' (1) Cap Res.2009-2010'!AC284</f>
        <v>0</v>
      </c>
      <c r="AD284" s="42">
        <f>+' (1) Cap Res.2009-2010'!AD284</f>
        <v>0</v>
      </c>
      <c r="AE284" s="42">
        <f>+' (1) Cap Res.2009-2010'!AE284</f>
        <v>0</v>
      </c>
      <c r="AF284" s="42">
        <f>+' (1) Cap Res.2009-2010'!AF284</f>
        <v>0</v>
      </c>
      <c r="AG284" s="42">
        <f>+' (1) Cap Res.2009-2010'!AG284</f>
        <v>0</v>
      </c>
      <c r="AH284" s="42">
        <f>+' (1) Cap Res.2009-2010'!AH284</f>
        <v>0</v>
      </c>
      <c r="AI284" s="42">
        <f>+' (1) Cap Res.2009-2010'!AI284</f>
        <v>0</v>
      </c>
      <c r="AJ284" s="42">
        <f>+' (1) Cap Res.2009-2010'!AJ284</f>
        <v>0</v>
      </c>
      <c r="AK284" s="42">
        <f>+' (1) Cap Res.2009-2010'!AK284</f>
        <v>0</v>
      </c>
      <c r="AL284" s="42">
        <f>+' (1) Cap Res.2009-2010'!AL284</f>
        <v>0</v>
      </c>
      <c r="AM284" s="42">
        <f>+' (1) Cap Res.2009-2010'!AM284</f>
        <v>0</v>
      </c>
      <c r="AN284" s="42">
        <f>+' (1) Cap Res.2009-2010'!AN284</f>
        <v>0</v>
      </c>
      <c r="AO284" s="42">
        <f>+' (1) Cap Res.2009-2010'!AO284</f>
        <v>0</v>
      </c>
      <c r="AP284" s="42">
        <f>+' (1) Cap Res.2009-2010'!AP284</f>
        <v>0</v>
      </c>
      <c r="AQ284" s="42">
        <f>+' (1) Cap Res.2009-2010'!AQ284</f>
        <v>0</v>
      </c>
      <c r="AR284" s="42">
        <f>+' (1) Cap Res.2009-2010'!AR284</f>
        <v>0</v>
      </c>
      <c r="AS284" s="42">
        <f>+' (1) Cap Res.2009-2010'!AS284</f>
        <v>0</v>
      </c>
      <c r="AT284" s="42">
        <f>+' (1) Cap Res.2009-2010'!AT284</f>
        <v>0</v>
      </c>
      <c r="AU284" s="42">
        <f>+' (1) Cap Res.2009-2010'!AU284</f>
        <v>0</v>
      </c>
      <c r="AV284" s="42"/>
      <c r="AW284" s="42"/>
      <c r="AX284" s="42"/>
      <c r="AY284" s="42"/>
      <c r="AZ284" s="42"/>
      <c r="BA284" s="42"/>
      <c r="BB284" s="42"/>
    </row>
    <row r="285" spans="1:54" ht="13.5" hidden="1">
      <c r="A285" s="177">
        <f>+' (1) Cap Res.2009-2010'!BF285</f>
        <v>38330</v>
      </c>
      <c r="B285" s="42">
        <f>+' (1) Cap Res.2009-2010'!B285</f>
        <v>0</v>
      </c>
      <c r="C285" s="42">
        <f>+' (1) Cap Res.2009-2010'!C285</f>
        <v>0</v>
      </c>
      <c r="D285" s="42">
        <f>+' (1) Cap Res.2009-2010'!D285</f>
        <v>0</v>
      </c>
      <c r="E285" s="42">
        <f>+' (1) Cap Res.2009-2010'!E285</f>
        <v>0</v>
      </c>
      <c r="F285" s="42">
        <f>+' (1) Cap Res.2009-2010'!F285</f>
        <v>0</v>
      </c>
      <c r="G285" s="42">
        <f>+' (1) Cap Res.2009-2010'!G285</f>
        <v>0</v>
      </c>
      <c r="H285" s="42">
        <f>+' (1) Cap Res.2009-2010'!H285</f>
        <v>0</v>
      </c>
      <c r="I285" s="42">
        <f>+' (1) Cap Res.2009-2010'!I285</f>
        <v>0</v>
      </c>
      <c r="J285" s="42">
        <f>+' (1) Cap Res.2009-2010'!J285</f>
        <v>0</v>
      </c>
      <c r="K285" s="42">
        <f>+' (1) Cap Res.2009-2010'!K285</f>
        <v>0</v>
      </c>
      <c r="L285" s="42">
        <f>+' (1) Cap Res.2009-2010'!L285</f>
        <v>0</v>
      </c>
      <c r="M285" s="42">
        <f>+' (1) Cap Res.2009-2010'!M285</f>
        <v>0</v>
      </c>
      <c r="N285" s="42">
        <f>+' (1) Cap Res.2009-2010'!N285</f>
        <v>0</v>
      </c>
      <c r="O285" s="42">
        <f>+' (1) Cap Res.2009-2010'!O285</f>
        <v>0</v>
      </c>
      <c r="P285" s="42">
        <f>+' (1) Cap Res.2009-2010'!P285</f>
        <v>0</v>
      </c>
      <c r="Q285" s="42">
        <f>+' (1) Cap Res.2009-2010'!Q285</f>
        <v>0</v>
      </c>
      <c r="R285" s="42">
        <f>+' (1) Cap Res.2009-2010'!R285</f>
        <v>0</v>
      </c>
      <c r="S285" s="42">
        <f>+' (1) Cap Res.2009-2010'!S285</f>
        <v>0</v>
      </c>
      <c r="T285" s="42">
        <f>+' (1) Cap Res.2009-2010'!T285</f>
        <v>0</v>
      </c>
      <c r="U285" s="42">
        <f>+' (1) Cap Res.2009-2010'!U285</f>
        <v>0</v>
      </c>
      <c r="V285" s="42">
        <f>+' (1) Cap Res.2009-2010'!V285</f>
        <v>0</v>
      </c>
      <c r="W285" s="42">
        <f>+' (1) Cap Res.2009-2010'!W285</f>
        <v>0</v>
      </c>
      <c r="X285" s="42">
        <f>+' (1) Cap Res.2009-2010'!X285</f>
        <v>0</v>
      </c>
      <c r="Y285" s="42">
        <f>+' (1) Cap Res.2009-2010'!Y285</f>
        <v>0</v>
      </c>
      <c r="Z285" s="42">
        <f>+' (1) Cap Res.2009-2010'!Z285</f>
        <v>-12631.5</v>
      </c>
      <c r="AA285" s="42">
        <f>+' (1) Cap Res.2009-2010'!AA285</f>
        <v>0</v>
      </c>
      <c r="AB285" s="42">
        <f>+' (1) Cap Res.2009-2010'!AB285</f>
        <v>0</v>
      </c>
      <c r="AC285" s="42">
        <f>+' (1) Cap Res.2009-2010'!AC285</f>
        <v>0</v>
      </c>
      <c r="AD285" s="42">
        <f>+' (1) Cap Res.2009-2010'!AD285</f>
        <v>0</v>
      </c>
      <c r="AE285" s="42">
        <f>+' (1) Cap Res.2009-2010'!AE285</f>
        <v>0</v>
      </c>
      <c r="AF285" s="42">
        <f>+' (1) Cap Res.2009-2010'!AF285</f>
        <v>0</v>
      </c>
      <c r="AG285" s="42">
        <f>+' (1) Cap Res.2009-2010'!AG285</f>
        <v>0</v>
      </c>
      <c r="AH285" s="42">
        <f>+' (1) Cap Res.2009-2010'!AH285</f>
        <v>0</v>
      </c>
      <c r="AI285" s="42">
        <f>+' (1) Cap Res.2009-2010'!AI285</f>
        <v>0</v>
      </c>
      <c r="AJ285" s="42">
        <f>+' (1) Cap Res.2009-2010'!AJ285</f>
        <v>0</v>
      </c>
      <c r="AK285" s="42">
        <f>+' (1) Cap Res.2009-2010'!AK285</f>
        <v>0</v>
      </c>
      <c r="AL285" s="42">
        <f>+' (1) Cap Res.2009-2010'!AL285</f>
        <v>0</v>
      </c>
      <c r="AM285" s="42">
        <f>+' (1) Cap Res.2009-2010'!AM285</f>
        <v>0</v>
      </c>
      <c r="AN285" s="42">
        <f>+' (1) Cap Res.2009-2010'!AN285</f>
        <v>0</v>
      </c>
      <c r="AO285" s="42">
        <f>+' (1) Cap Res.2009-2010'!AO285</f>
        <v>0</v>
      </c>
      <c r="AP285" s="42">
        <f>+' (1) Cap Res.2009-2010'!AP285</f>
        <v>0</v>
      </c>
      <c r="AQ285" s="42">
        <f>+' (1) Cap Res.2009-2010'!AQ285</f>
        <v>0</v>
      </c>
      <c r="AR285" s="42">
        <f>+' (1) Cap Res.2009-2010'!AR285</f>
        <v>0</v>
      </c>
      <c r="AS285" s="42">
        <f>+' (1) Cap Res.2009-2010'!AS285</f>
        <v>0</v>
      </c>
      <c r="AT285" s="42">
        <f>+' (1) Cap Res.2009-2010'!AT285</f>
        <v>0</v>
      </c>
      <c r="AU285" s="42">
        <f>+' (1) Cap Res.2009-2010'!AU285</f>
        <v>0</v>
      </c>
      <c r="AV285" s="42"/>
      <c r="AW285" s="42"/>
      <c r="AX285" s="42"/>
      <c r="AY285" s="42"/>
      <c r="AZ285" s="42"/>
      <c r="BA285" s="42"/>
      <c r="BB285" s="42"/>
    </row>
    <row r="286" spans="1:54" ht="13.5" hidden="1">
      <c r="A286" s="177">
        <f>+' (1) Cap Res.2009-2010'!BF286</f>
        <v>38343</v>
      </c>
      <c r="B286" s="42">
        <f>+' (1) Cap Res.2009-2010'!B286</f>
        <v>0</v>
      </c>
      <c r="C286" s="42">
        <f>+' (1) Cap Res.2009-2010'!C286</f>
        <v>0</v>
      </c>
      <c r="D286" s="42">
        <f>+' (1) Cap Res.2009-2010'!D286</f>
        <v>0</v>
      </c>
      <c r="E286" s="42">
        <f>+' (1) Cap Res.2009-2010'!E286</f>
        <v>0</v>
      </c>
      <c r="F286" s="42">
        <f>+' (1) Cap Res.2009-2010'!F286</f>
        <v>0</v>
      </c>
      <c r="G286" s="42">
        <f>+' (1) Cap Res.2009-2010'!G286</f>
        <v>0</v>
      </c>
      <c r="H286" s="42">
        <f>+' (1) Cap Res.2009-2010'!H286</f>
        <v>0</v>
      </c>
      <c r="I286" s="42">
        <f>+' (1) Cap Res.2009-2010'!I286</f>
        <v>0</v>
      </c>
      <c r="J286" s="42">
        <f>+' (1) Cap Res.2009-2010'!J286</f>
        <v>0</v>
      </c>
      <c r="K286" s="42">
        <f>+' (1) Cap Res.2009-2010'!K286</f>
        <v>0</v>
      </c>
      <c r="L286" s="42">
        <f>+' (1) Cap Res.2009-2010'!L286</f>
        <v>0</v>
      </c>
      <c r="M286" s="42">
        <f>+' (1) Cap Res.2009-2010'!M286</f>
        <v>0</v>
      </c>
      <c r="N286" s="42">
        <f>+' (1) Cap Res.2009-2010'!N286</f>
        <v>0</v>
      </c>
      <c r="O286" s="42">
        <f>+' (1) Cap Res.2009-2010'!O286</f>
        <v>0</v>
      </c>
      <c r="P286" s="42">
        <f>+' (1) Cap Res.2009-2010'!P286</f>
        <v>0</v>
      </c>
      <c r="Q286" s="42">
        <f>+' (1) Cap Res.2009-2010'!Q286</f>
        <v>0</v>
      </c>
      <c r="R286" s="42">
        <f>+' (1) Cap Res.2009-2010'!R286</f>
        <v>0</v>
      </c>
      <c r="S286" s="42">
        <f>+' (1) Cap Res.2009-2010'!S286</f>
        <v>0</v>
      </c>
      <c r="T286" s="42">
        <f>+' (1) Cap Res.2009-2010'!T286</f>
        <v>0</v>
      </c>
      <c r="U286" s="42">
        <f>+' (1) Cap Res.2009-2010'!U286</f>
        <v>0</v>
      </c>
      <c r="V286" s="42">
        <f>+' (1) Cap Res.2009-2010'!V286</f>
        <v>0</v>
      </c>
      <c r="W286" s="42">
        <f>+' (1) Cap Res.2009-2010'!W286</f>
        <v>0</v>
      </c>
      <c r="X286" s="42">
        <f>+' (1) Cap Res.2009-2010'!X286</f>
        <v>0</v>
      </c>
      <c r="Y286" s="42">
        <f>+' (1) Cap Res.2009-2010'!Y286</f>
        <v>0</v>
      </c>
      <c r="Z286" s="42">
        <f>+' (1) Cap Res.2009-2010'!Z286</f>
        <v>0</v>
      </c>
      <c r="AA286" s="42">
        <f>+' (1) Cap Res.2009-2010'!AA286</f>
        <v>0</v>
      </c>
      <c r="AB286" s="42">
        <f>+' (1) Cap Res.2009-2010'!AB286</f>
        <v>0</v>
      </c>
      <c r="AC286" s="42">
        <f>+' (1) Cap Res.2009-2010'!AC286</f>
        <v>0</v>
      </c>
      <c r="AD286" s="42">
        <f>+' (1) Cap Res.2009-2010'!AD286</f>
        <v>0</v>
      </c>
      <c r="AE286" s="42">
        <f>+' (1) Cap Res.2009-2010'!AE286</f>
        <v>0</v>
      </c>
      <c r="AF286" s="42">
        <f>+' (1) Cap Res.2009-2010'!AF286</f>
        <v>0</v>
      </c>
      <c r="AG286" s="42">
        <f>+' (1) Cap Res.2009-2010'!AG286</f>
        <v>0</v>
      </c>
      <c r="AH286" s="42">
        <f>+' (1) Cap Res.2009-2010'!AH286</f>
        <v>0</v>
      </c>
      <c r="AI286" s="42">
        <f>+' (1) Cap Res.2009-2010'!AI286</f>
        <v>0</v>
      </c>
      <c r="AJ286" s="42">
        <f>+' (1) Cap Res.2009-2010'!AJ286</f>
        <v>0</v>
      </c>
      <c r="AK286" s="42">
        <f>+' (1) Cap Res.2009-2010'!AK286</f>
        <v>0</v>
      </c>
      <c r="AL286" s="42">
        <f>+' (1) Cap Res.2009-2010'!AL286</f>
        <v>0</v>
      </c>
      <c r="AM286" s="42">
        <f>+' (1) Cap Res.2009-2010'!AM286</f>
        <v>0</v>
      </c>
      <c r="AN286" s="42">
        <f>+' (1) Cap Res.2009-2010'!AN286</f>
        <v>0</v>
      </c>
      <c r="AO286" s="42">
        <f>+' (1) Cap Res.2009-2010'!AO286</f>
        <v>0</v>
      </c>
      <c r="AP286" s="42">
        <f>+' (1) Cap Res.2009-2010'!AP286</f>
        <v>0</v>
      </c>
      <c r="AQ286" s="42">
        <f>+' (1) Cap Res.2009-2010'!AQ286</f>
        <v>0</v>
      </c>
      <c r="AR286" s="42">
        <f>+' (1) Cap Res.2009-2010'!AR286</f>
        <v>0</v>
      </c>
      <c r="AS286" s="42">
        <f>+' (1) Cap Res.2009-2010'!AS286</f>
        <v>0</v>
      </c>
      <c r="AT286" s="42">
        <f>+' (1) Cap Res.2009-2010'!AT286</f>
        <v>0</v>
      </c>
      <c r="AU286" s="42">
        <f>+' (1) Cap Res.2009-2010'!AU286</f>
        <v>0</v>
      </c>
      <c r="AV286" s="42"/>
      <c r="AW286" s="42"/>
      <c r="AX286" s="42"/>
      <c r="AY286" s="42"/>
      <c r="AZ286" s="42"/>
      <c r="BA286" s="42"/>
      <c r="BB286" s="42"/>
    </row>
    <row r="287" spans="1:54" ht="13.5" hidden="1">
      <c r="A287" s="177">
        <f>+' (1) Cap Res.2009-2010'!BF287</f>
        <v>38343</v>
      </c>
      <c r="B287" s="42">
        <f>+' (1) Cap Res.2009-2010'!B287</f>
        <v>0</v>
      </c>
      <c r="C287" s="42">
        <f>+' (1) Cap Res.2009-2010'!C287</f>
        <v>0</v>
      </c>
      <c r="D287" s="42">
        <f>+' (1) Cap Res.2009-2010'!D287</f>
        <v>0</v>
      </c>
      <c r="E287" s="42">
        <f>+' (1) Cap Res.2009-2010'!E287</f>
        <v>0</v>
      </c>
      <c r="F287" s="42">
        <f>+' (1) Cap Res.2009-2010'!F287</f>
        <v>0</v>
      </c>
      <c r="G287" s="42">
        <f>+' (1) Cap Res.2009-2010'!G287</f>
        <v>0</v>
      </c>
      <c r="H287" s="42">
        <f>+' (1) Cap Res.2009-2010'!H287</f>
        <v>0</v>
      </c>
      <c r="I287" s="42">
        <f>+' (1) Cap Res.2009-2010'!I287</f>
        <v>0</v>
      </c>
      <c r="J287" s="42">
        <f>+' (1) Cap Res.2009-2010'!J287</f>
        <v>0</v>
      </c>
      <c r="K287" s="42">
        <f>+' (1) Cap Res.2009-2010'!K287</f>
        <v>0</v>
      </c>
      <c r="L287" s="42">
        <f>+' (1) Cap Res.2009-2010'!L287</f>
        <v>0</v>
      </c>
      <c r="M287" s="42">
        <f>+' (1) Cap Res.2009-2010'!M287</f>
        <v>0</v>
      </c>
      <c r="N287" s="42">
        <f>+' (1) Cap Res.2009-2010'!N287</f>
        <v>0</v>
      </c>
      <c r="O287" s="42">
        <f>+' (1) Cap Res.2009-2010'!O287</f>
        <v>0</v>
      </c>
      <c r="P287" s="42">
        <f>+' (1) Cap Res.2009-2010'!P287</f>
        <v>0</v>
      </c>
      <c r="Q287" s="42">
        <f>+' (1) Cap Res.2009-2010'!Q287</f>
        <v>0</v>
      </c>
      <c r="R287" s="42">
        <f>+' (1) Cap Res.2009-2010'!R287</f>
        <v>0</v>
      </c>
      <c r="S287" s="42">
        <f>+' (1) Cap Res.2009-2010'!S287</f>
        <v>0</v>
      </c>
      <c r="T287" s="42">
        <f>+' (1) Cap Res.2009-2010'!T287</f>
        <v>0</v>
      </c>
      <c r="U287" s="42">
        <f>+' (1) Cap Res.2009-2010'!U287</f>
        <v>0</v>
      </c>
      <c r="V287" s="42">
        <f>+' (1) Cap Res.2009-2010'!V287</f>
        <v>0</v>
      </c>
      <c r="W287" s="42">
        <f>+' (1) Cap Res.2009-2010'!W287</f>
        <v>0</v>
      </c>
      <c r="X287" s="42">
        <f>+' (1) Cap Res.2009-2010'!X287</f>
        <v>0</v>
      </c>
      <c r="Y287" s="42">
        <f>+' (1) Cap Res.2009-2010'!Y287</f>
        <v>0</v>
      </c>
      <c r="Z287" s="42">
        <f>+' (1) Cap Res.2009-2010'!Z287</f>
        <v>0</v>
      </c>
      <c r="AA287" s="42">
        <f>+' (1) Cap Res.2009-2010'!AA287</f>
        <v>0</v>
      </c>
      <c r="AB287" s="42">
        <f>+' (1) Cap Res.2009-2010'!AB287</f>
        <v>0</v>
      </c>
      <c r="AC287" s="42">
        <f>+' (1) Cap Res.2009-2010'!AC287</f>
        <v>0</v>
      </c>
      <c r="AD287" s="42">
        <f>+' (1) Cap Res.2009-2010'!AD287</f>
        <v>0</v>
      </c>
      <c r="AE287" s="42">
        <f>+' (1) Cap Res.2009-2010'!AE287</f>
        <v>0</v>
      </c>
      <c r="AF287" s="42">
        <f>+' (1) Cap Res.2009-2010'!AF287</f>
        <v>0</v>
      </c>
      <c r="AG287" s="42">
        <f>+' (1) Cap Res.2009-2010'!AG287</f>
        <v>0</v>
      </c>
      <c r="AH287" s="42">
        <f>+' (1) Cap Res.2009-2010'!AH287</f>
        <v>0</v>
      </c>
      <c r="AI287" s="42">
        <f>+' (1) Cap Res.2009-2010'!AI287</f>
        <v>0</v>
      </c>
      <c r="AJ287" s="42">
        <f>+' (1) Cap Res.2009-2010'!AJ287</f>
        <v>0</v>
      </c>
      <c r="AK287" s="42">
        <f>+' (1) Cap Res.2009-2010'!AK287</f>
        <v>0</v>
      </c>
      <c r="AL287" s="42">
        <f>+' (1) Cap Res.2009-2010'!AL287</f>
        <v>0</v>
      </c>
      <c r="AM287" s="42">
        <f>+' (1) Cap Res.2009-2010'!AM287</f>
        <v>0</v>
      </c>
      <c r="AN287" s="42">
        <f>+' (1) Cap Res.2009-2010'!AN287</f>
        <v>0</v>
      </c>
      <c r="AO287" s="42">
        <f>+' (1) Cap Res.2009-2010'!AO287</f>
        <v>0</v>
      </c>
      <c r="AP287" s="42">
        <f>+' (1) Cap Res.2009-2010'!AP287</f>
        <v>0</v>
      </c>
      <c r="AQ287" s="42">
        <f>+' (1) Cap Res.2009-2010'!AQ287</f>
        <v>0</v>
      </c>
      <c r="AR287" s="42">
        <f>+' (1) Cap Res.2009-2010'!AR287</f>
        <v>0</v>
      </c>
      <c r="AS287" s="42">
        <f>+' (1) Cap Res.2009-2010'!AS287</f>
        <v>0</v>
      </c>
      <c r="AT287" s="42">
        <f>+' (1) Cap Res.2009-2010'!AT287</f>
        <v>0</v>
      </c>
      <c r="AU287" s="42">
        <f>+' (1) Cap Res.2009-2010'!AU287</f>
        <v>0</v>
      </c>
      <c r="AV287" s="42"/>
      <c r="AW287" s="42"/>
      <c r="AX287" s="42"/>
      <c r="AY287" s="42"/>
      <c r="AZ287" s="42"/>
      <c r="BA287" s="42"/>
      <c r="BB287" s="42"/>
    </row>
    <row r="288" spans="1:54" ht="13.5" hidden="1">
      <c r="A288" s="177" t="str">
        <f>+' (1) Cap Res.2009-2010'!BF288</f>
        <v>12/31/08</v>
      </c>
      <c r="B288" s="42">
        <f>+' (1) Cap Res.2009-2010'!B288</f>
        <v>0</v>
      </c>
      <c r="C288" s="42">
        <f>+' (1) Cap Res.2009-2010'!C288</f>
        <v>0</v>
      </c>
      <c r="D288" s="42">
        <f>+' (1) Cap Res.2009-2010'!D288</f>
        <v>0</v>
      </c>
      <c r="E288" s="42">
        <f>+' (1) Cap Res.2009-2010'!E288</f>
        <v>0</v>
      </c>
      <c r="F288" s="42">
        <f>+' (1) Cap Res.2009-2010'!F288</f>
        <v>0</v>
      </c>
      <c r="G288" s="42">
        <f>+' (1) Cap Res.2009-2010'!G288</f>
        <v>0</v>
      </c>
      <c r="H288" s="42">
        <f>+' (1) Cap Res.2009-2010'!H288</f>
        <v>0</v>
      </c>
      <c r="I288" s="42">
        <f>+' (1) Cap Res.2009-2010'!I288</f>
        <v>0</v>
      </c>
      <c r="J288" s="42">
        <f>+' (1) Cap Res.2009-2010'!J288</f>
        <v>0</v>
      </c>
      <c r="K288" s="42">
        <f>+' (1) Cap Res.2009-2010'!K288</f>
        <v>0</v>
      </c>
      <c r="L288" s="42">
        <f>+' (1) Cap Res.2009-2010'!L288</f>
        <v>0</v>
      </c>
      <c r="M288" s="42">
        <f>+' (1) Cap Res.2009-2010'!M288</f>
        <v>0</v>
      </c>
      <c r="N288" s="42">
        <f>+' (1) Cap Res.2009-2010'!N288</f>
        <v>0</v>
      </c>
      <c r="O288" s="42">
        <f>+' (1) Cap Res.2009-2010'!O288</f>
        <v>0</v>
      </c>
      <c r="P288" s="42">
        <f>+' (1) Cap Res.2009-2010'!P288</f>
        <v>0</v>
      </c>
      <c r="Q288" s="42">
        <f>+' (1) Cap Res.2009-2010'!Q288</f>
        <v>0</v>
      </c>
      <c r="R288" s="42">
        <f>+' (1) Cap Res.2009-2010'!R288</f>
        <v>0</v>
      </c>
      <c r="S288" s="42">
        <f>+' (1) Cap Res.2009-2010'!S288</f>
        <v>0</v>
      </c>
      <c r="T288" s="42">
        <f>+' (1) Cap Res.2009-2010'!T288</f>
        <v>0</v>
      </c>
      <c r="U288" s="42">
        <f>+' (1) Cap Res.2009-2010'!U288</f>
        <v>0</v>
      </c>
      <c r="V288" s="42">
        <f>+' (1) Cap Res.2009-2010'!V288</f>
        <v>0</v>
      </c>
      <c r="W288" s="42">
        <f>+' (1) Cap Res.2009-2010'!W288</f>
        <v>0</v>
      </c>
      <c r="X288" s="42">
        <f>+' (1) Cap Res.2009-2010'!X288</f>
        <v>0</v>
      </c>
      <c r="Y288" s="42">
        <f>+' (1) Cap Res.2009-2010'!Y288</f>
        <v>0</v>
      </c>
      <c r="Z288" s="42">
        <f>+' (1) Cap Res.2009-2010'!Z288</f>
        <v>0</v>
      </c>
      <c r="AA288" s="42">
        <f>+' (1) Cap Res.2009-2010'!AA288</f>
        <v>0</v>
      </c>
      <c r="AB288" s="42">
        <f>+' (1) Cap Res.2009-2010'!AB288</f>
        <v>0</v>
      </c>
      <c r="AC288" s="42">
        <f>+' (1) Cap Res.2009-2010'!AC288</f>
        <v>0</v>
      </c>
      <c r="AD288" s="42">
        <f>+' (1) Cap Res.2009-2010'!AD288</f>
        <v>0</v>
      </c>
      <c r="AE288" s="42">
        <f>+' (1) Cap Res.2009-2010'!AE288</f>
        <v>0</v>
      </c>
      <c r="AF288" s="42">
        <f>+' (1) Cap Res.2009-2010'!AF288</f>
        <v>0</v>
      </c>
      <c r="AG288" s="42">
        <f>+' (1) Cap Res.2009-2010'!AG288</f>
        <v>0</v>
      </c>
      <c r="AH288" s="42">
        <f>+' (1) Cap Res.2009-2010'!AH288</f>
        <v>0</v>
      </c>
      <c r="AI288" s="42">
        <f>+' (1) Cap Res.2009-2010'!AI288</f>
        <v>0</v>
      </c>
      <c r="AJ288" s="42">
        <f>+' (1) Cap Res.2009-2010'!AJ288</f>
        <v>0</v>
      </c>
      <c r="AK288" s="42">
        <f>+' (1) Cap Res.2009-2010'!AK288</f>
        <v>0</v>
      </c>
      <c r="AL288" s="42">
        <f>+' (1) Cap Res.2009-2010'!AL288</f>
        <v>0</v>
      </c>
      <c r="AM288" s="42">
        <f>+' (1) Cap Res.2009-2010'!AM288</f>
        <v>0</v>
      </c>
      <c r="AN288" s="42">
        <f>+' (1) Cap Res.2009-2010'!AN288</f>
        <v>0</v>
      </c>
      <c r="AO288" s="42">
        <f>+' (1) Cap Res.2009-2010'!AO288</f>
        <v>0</v>
      </c>
      <c r="AP288" s="42">
        <f>+' (1) Cap Res.2009-2010'!AP288</f>
        <v>0</v>
      </c>
      <c r="AQ288" s="42">
        <f>+' (1) Cap Res.2009-2010'!AQ288</f>
        <v>0</v>
      </c>
      <c r="AR288" s="42">
        <f>+' (1) Cap Res.2009-2010'!AR288</f>
        <v>0</v>
      </c>
      <c r="AS288" s="42">
        <f>+' (1) Cap Res.2009-2010'!AS288</f>
        <v>0</v>
      </c>
      <c r="AT288" s="42">
        <f>+' (1) Cap Res.2009-2010'!AT288</f>
        <v>0</v>
      </c>
      <c r="AU288" s="42">
        <f>+' (1) Cap Res.2009-2010'!AU288</f>
        <v>0</v>
      </c>
      <c r="AV288" s="42"/>
      <c r="AW288" s="42"/>
      <c r="AX288" s="42"/>
      <c r="AY288" s="42"/>
      <c r="AZ288" s="42"/>
      <c r="BA288" s="42"/>
      <c r="BB288" s="42"/>
    </row>
    <row r="289" spans="1:54" ht="13.5" hidden="1">
      <c r="A289" s="177">
        <f>+' (1) Cap Res.2009-2010'!BF289</f>
        <v>38363</v>
      </c>
      <c r="B289" s="42">
        <f>+' (1) Cap Res.2009-2010'!B289</f>
        <v>0</v>
      </c>
      <c r="C289" s="42">
        <f>+' (1) Cap Res.2009-2010'!C289</f>
        <v>0</v>
      </c>
      <c r="D289" s="42">
        <f>+' (1) Cap Res.2009-2010'!D289</f>
        <v>0</v>
      </c>
      <c r="E289" s="42">
        <f>+' (1) Cap Res.2009-2010'!E289</f>
        <v>0</v>
      </c>
      <c r="F289" s="42">
        <f>+' (1) Cap Res.2009-2010'!F289</f>
        <v>0</v>
      </c>
      <c r="G289" s="42">
        <f>+' (1) Cap Res.2009-2010'!G289</f>
        <v>0</v>
      </c>
      <c r="H289" s="42">
        <f>+' (1) Cap Res.2009-2010'!H289</f>
        <v>0</v>
      </c>
      <c r="I289" s="42">
        <f>+' (1) Cap Res.2009-2010'!I289</f>
        <v>0</v>
      </c>
      <c r="J289" s="42">
        <f>+' (1) Cap Res.2009-2010'!J289</f>
        <v>0</v>
      </c>
      <c r="K289" s="42">
        <f>+' (1) Cap Res.2009-2010'!K289</f>
        <v>0</v>
      </c>
      <c r="L289" s="42">
        <f>+' (1) Cap Res.2009-2010'!L289</f>
        <v>0</v>
      </c>
      <c r="M289" s="42">
        <f>+' (1) Cap Res.2009-2010'!M289</f>
        <v>0</v>
      </c>
      <c r="N289" s="42">
        <f>+' (1) Cap Res.2009-2010'!N289</f>
        <v>0</v>
      </c>
      <c r="O289" s="42">
        <f>+' (1) Cap Res.2009-2010'!O289</f>
        <v>0</v>
      </c>
      <c r="P289" s="42">
        <f>+' (1) Cap Res.2009-2010'!P289</f>
        <v>0</v>
      </c>
      <c r="Q289" s="42">
        <f>+' (1) Cap Res.2009-2010'!Q289</f>
        <v>0</v>
      </c>
      <c r="R289" s="42">
        <f>+' (1) Cap Res.2009-2010'!R289</f>
        <v>0</v>
      </c>
      <c r="S289" s="42">
        <f>+' (1) Cap Res.2009-2010'!S289</f>
        <v>0</v>
      </c>
      <c r="T289" s="42">
        <f>+' (1) Cap Res.2009-2010'!T289</f>
        <v>0</v>
      </c>
      <c r="U289" s="42">
        <f>+' (1) Cap Res.2009-2010'!U289</f>
        <v>0</v>
      </c>
      <c r="V289" s="42">
        <f>+' (1) Cap Res.2009-2010'!V289</f>
        <v>0</v>
      </c>
      <c r="W289" s="42">
        <f>+' (1) Cap Res.2009-2010'!W289</f>
        <v>0</v>
      </c>
      <c r="X289" s="42">
        <f>+' (1) Cap Res.2009-2010'!X289</f>
        <v>0</v>
      </c>
      <c r="Y289" s="42">
        <f>+' (1) Cap Res.2009-2010'!Y289</f>
        <v>0</v>
      </c>
      <c r="Z289" s="42">
        <f>+' (1) Cap Res.2009-2010'!Z289</f>
        <v>0</v>
      </c>
      <c r="AA289" s="42">
        <f>+' (1) Cap Res.2009-2010'!AA289</f>
        <v>0</v>
      </c>
      <c r="AB289" s="42">
        <f>+' (1) Cap Res.2009-2010'!AB289</f>
        <v>0</v>
      </c>
      <c r="AC289" s="42">
        <f>+' (1) Cap Res.2009-2010'!AC289</f>
        <v>0</v>
      </c>
      <c r="AD289" s="42">
        <f>+' (1) Cap Res.2009-2010'!AD289</f>
        <v>0</v>
      </c>
      <c r="AE289" s="42">
        <f>+' (1) Cap Res.2009-2010'!AE289</f>
        <v>0</v>
      </c>
      <c r="AF289" s="42">
        <f>+' (1) Cap Res.2009-2010'!AF289</f>
        <v>-7500</v>
      </c>
      <c r="AG289" s="42">
        <f>+' (1) Cap Res.2009-2010'!AG289</f>
        <v>0</v>
      </c>
      <c r="AH289" s="42">
        <f>+' (1) Cap Res.2009-2010'!AH289</f>
        <v>0</v>
      </c>
      <c r="AI289" s="42">
        <f>+' (1) Cap Res.2009-2010'!AI289</f>
        <v>0</v>
      </c>
      <c r="AJ289" s="42">
        <f>+' (1) Cap Res.2009-2010'!AJ289</f>
        <v>0</v>
      </c>
      <c r="AK289" s="42">
        <f>+' (1) Cap Res.2009-2010'!AK289</f>
        <v>0</v>
      </c>
      <c r="AL289" s="42">
        <f>+' (1) Cap Res.2009-2010'!AL289</f>
        <v>0</v>
      </c>
      <c r="AM289" s="42">
        <f>+' (1) Cap Res.2009-2010'!AM289</f>
        <v>0</v>
      </c>
      <c r="AN289" s="42">
        <f>+' (1) Cap Res.2009-2010'!AN289</f>
        <v>0</v>
      </c>
      <c r="AO289" s="42">
        <f>+' (1) Cap Res.2009-2010'!AO289</f>
        <v>0</v>
      </c>
      <c r="AP289" s="42">
        <f>+' (1) Cap Res.2009-2010'!AP289</f>
        <v>0</v>
      </c>
      <c r="AQ289" s="42">
        <f>+' (1) Cap Res.2009-2010'!AQ289</f>
        <v>0</v>
      </c>
      <c r="AR289" s="42">
        <f>+' (1) Cap Res.2009-2010'!AR289</f>
        <v>0</v>
      </c>
      <c r="AS289" s="42">
        <f>+' (1) Cap Res.2009-2010'!AS289</f>
        <v>0</v>
      </c>
      <c r="AT289" s="42">
        <f>+' (1) Cap Res.2009-2010'!AT289</f>
        <v>0</v>
      </c>
      <c r="AU289" s="42">
        <f>+' (1) Cap Res.2009-2010'!AU289</f>
        <v>0</v>
      </c>
      <c r="AV289" s="42"/>
      <c r="AW289" s="42"/>
      <c r="AX289" s="42"/>
      <c r="AY289" s="42"/>
      <c r="AZ289" s="42"/>
      <c r="BA289" s="42"/>
      <c r="BB289" s="42"/>
    </row>
    <row r="290" spans="1:54" ht="13.5" hidden="1">
      <c r="A290" s="177">
        <f>+' (1) Cap Res.2009-2010'!BF290</f>
        <v>38371</v>
      </c>
      <c r="B290" s="42">
        <f>+' (1) Cap Res.2009-2010'!B290</f>
        <v>0</v>
      </c>
      <c r="C290" s="42">
        <f>+' (1) Cap Res.2009-2010'!C290</f>
        <v>0</v>
      </c>
      <c r="D290" s="42">
        <f>+' (1) Cap Res.2009-2010'!D290</f>
        <v>0</v>
      </c>
      <c r="E290" s="42">
        <f>+' (1) Cap Res.2009-2010'!E290</f>
        <v>0</v>
      </c>
      <c r="F290" s="42">
        <f>+' (1) Cap Res.2009-2010'!F290</f>
        <v>0</v>
      </c>
      <c r="G290" s="42">
        <f>+' (1) Cap Res.2009-2010'!G290</f>
        <v>0</v>
      </c>
      <c r="H290" s="42">
        <f>+' (1) Cap Res.2009-2010'!H290</f>
        <v>0</v>
      </c>
      <c r="I290" s="42">
        <f>+' (1) Cap Res.2009-2010'!I290</f>
        <v>0</v>
      </c>
      <c r="J290" s="42">
        <f>+' (1) Cap Res.2009-2010'!J290</f>
        <v>0</v>
      </c>
      <c r="K290" s="42">
        <f>+' (1) Cap Res.2009-2010'!K290</f>
        <v>0</v>
      </c>
      <c r="L290" s="42">
        <f>+' (1) Cap Res.2009-2010'!L290</f>
        <v>0</v>
      </c>
      <c r="M290" s="42">
        <f>+' (1) Cap Res.2009-2010'!M290</f>
        <v>0</v>
      </c>
      <c r="N290" s="42">
        <f>+' (1) Cap Res.2009-2010'!N290</f>
        <v>0</v>
      </c>
      <c r="O290" s="42">
        <f>+' (1) Cap Res.2009-2010'!O290</f>
        <v>0</v>
      </c>
      <c r="P290" s="42">
        <f>+' (1) Cap Res.2009-2010'!P290</f>
        <v>0</v>
      </c>
      <c r="Q290" s="42">
        <f>+' (1) Cap Res.2009-2010'!Q290</f>
        <v>0</v>
      </c>
      <c r="R290" s="42">
        <f>+' (1) Cap Res.2009-2010'!R290</f>
        <v>0</v>
      </c>
      <c r="S290" s="42">
        <f>+' (1) Cap Res.2009-2010'!S290</f>
        <v>0</v>
      </c>
      <c r="T290" s="42">
        <f>+' (1) Cap Res.2009-2010'!T290</f>
        <v>0</v>
      </c>
      <c r="U290" s="42">
        <f>+' (1) Cap Res.2009-2010'!U290</f>
        <v>0</v>
      </c>
      <c r="V290" s="42">
        <f>+' (1) Cap Res.2009-2010'!V290</f>
        <v>0</v>
      </c>
      <c r="W290" s="42">
        <f>+' (1) Cap Res.2009-2010'!W290</f>
        <v>0</v>
      </c>
      <c r="X290" s="42">
        <f>+' (1) Cap Res.2009-2010'!X290</f>
        <v>0</v>
      </c>
      <c r="Y290" s="42">
        <f>+' (1) Cap Res.2009-2010'!Y290</f>
        <v>0</v>
      </c>
      <c r="Z290" s="42">
        <f>+' (1) Cap Res.2009-2010'!Z290</f>
        <v>0</v>
      </c>
      <c r="AA290" s="42">
        <f>+' (1) Cap Res.2009-2010'!AA290</f>
        <v>0</v>
      </c>
      <c r="AB290" s="42">
        <f>+' (1) Cap Res.2009-2010'!AB290</f>
        <v>0</v>
      </c>
      <c r="AC290" s="42">
        <f>+' (1) Cap Res.2009-2010'!AC290</f>
        <v>0</v>
      </c>
      <c r="AD290" s="42">
        <f>+' (1) Cap Res.2009-2010'!AD290</f>
        <v>0</v>
      </c>
      <c r="AE290" s="42">
        <f>+' (1) Cap Res.2009-2010'!AE290</f>
        <v>0</v>
      </c>
      <c r="AF290" s="42">
        <f>+' (1) Cap Res.2009-2010'!AF290</f>
        <v>0</v>
      </c>
      <c r="AG290" s="42">
        <f>+' (1) Cap Res.2009-2010'!AG290</f>
        <v>0</v>
      </c>
      <c r="AH290" s="42">
        <f>+' (1) Cap Res.2009-2010'!AH290</f>
        <v>0</v>
      </c>
      <c r="AI290" s="42">
        <f>+' (1) Cap Res.2009-2010'!AI290</f>
        <v>0</v>
      </c>
      <c r="AJ290" s="42">
        <f>+' (1) Cap Res.2009-2010'!AJ290</f>
        <v>0</v>
      </c>
      <c r="AK290" s="42">
        <f>+' (1) Cap Res.2009-2010'!AK290</f>
        <v>0</v>
      </c>
      <c r="AL290" s="42">
        <f>+' (1) Cap Res.2009-2010'!AL290</f>
        <v>0</v>
      </c>
      <c r="AM290" s="42">
        <f>+' (1) Cap Res.2009-2010'!AM290</f>
        <v>0</v>
      </c>
      <c r="AN290" s="42">
        <f>+' (1) Cap Res.2009-2010'!AN290</f>
        <v>0</v>
      </c>
      <c r="AO290" s="42">
        <f>+' (1) Cap Res.2009-2010'!AO290</f>
        <v>0</v>
      </c>
      <c r="AP290" s="42">
        <f>+' (1) Cap Res.2009-2010'!AP290</f>
        <v>0</v>
      </c>
      <c r="AQ290" s="42">
        <f>+' (1) Cap Res.2009-2010'!AQ290</f>
        <v>0</v>
      </c>
      <c r="AR290" s="42">
        <f>+' (1) Cap Res.2009-2010'!AR290</f>
        <v>0</v>
      </c>
      <c r="AS290" s="42">
        <f>+' (1) Cap Res.2009-2010'!AS290</f>
        <v>0</v>
      </c>
      <c r="AT290" s="42">
        <f>+' (1) Cap Res.2009-2010'!AT290</f>
        <v>0</v>
      </c>
      <c r="AU290" s="42">
        <f>+' (1) Cap Res.2009-2010'!AU290</f>
        <v>0</v>
      </c>
      <c r="AV290" s="42"/>
      <c r="AW290" s="42"/>
      <c r="AX290" s="42"/>
      <c r="AY290" s="42"/>
      <c r="AZ290" s="42"/>
      <c r="BA290" s="42"/>
      <c r="BB290" s="42"/>
    </row>
    <row r="291" spans="1:54" ht="13.5" hidden="1">
      <c r="A291" s="177">
        <f>+' (1) Cap Res.2009-2010'!BF291</f>
        <v>38371</v>
      </c>
      <c r="B291" s="42">
        <f>+' (1) Cap Res.2009-2010'!B291</f>
        <v>0</v>
      </c>
      <c r="C291" s="42">
        <f>+' (1) Cap Res.2009-2010'!C291</f>
        <v>0</v>
      </c>
      <c r="D291" s="42">
        <f>+' (1) Cap Res.2009-2010'!D291</f>
        <v>0</v>
      </c>
      <c r="E291" s="42">
        <f>+' (1) Cap Res.2009-2010'!E291</f>
        <v>0</v>
      </c>
      <c r="F291" s="42">
        <f>+' (1) Cap Res.2009-2010'!F291</f>
        <v>0</v>
      </c>
      <c r="G291" s="42">
        <f>+' (1) Cap Res.2009-2010'!G291</f>
        <v>0</v>
      </c>
      <c r="H291" s="42">
        <f>+' (1) Cap Res.2009-2010'!H291</f>
        <v>0</v>
      </c>
      <c r="I291" s="42">
        <f>+' (1) Cap Res.2009-2010'!I291</f>
        <v>0</v>
      </c>
      <c r="J291" s="42">
        <f>+' (1) Cap Res.2009-2010'!J291</f>
        <v>0</v>
      </c>
      <c r="K291" s="42">
        <f>+' (1) Cap Res.2009-2010'!K291</f>
        <v>0</v>
      </c>
      <c r="L291" s="42">
        <f>+' (1) Cap Res.2009-2010'!L291</f>
        <v>0</v>
      </c>
      <c r="M291" s="42">
        <f>+' (1) Cap Res.2009-2010'!M291</f>
        <v>0</v>
      </c>
      <c r="N291" s="42">
        <f>+' (1) Cap Res.2009-2010'!N291</f>
        <v>0</v>
      </c>
      <c r="O291" s="42">
        <f>+' (1) Cap Res.2009-2010'!O291</f>
        <v>0</v>
      </c>
      <c r="P291" s="42">
        <f>+' (1) Cap Res.2009-2010'!P291</f>
        <v>0</v>
      </c>
      <c r="Q291" s="42">
        <f>+' (1) Cap Res.2009-2010'!Q291</f>
        <v>0</v>
      </c>
      <c r="R291" s="42">
        <f>+' (1) Cap Res.2009-2010'!R291</f>
        <v>0</v>
      </c>
      <c r="S291" s="42">
        <f>+' (1) Cap Res.2009-2010'!S291</f>
        <v>0</v>
      </c>
      <c r="T291" s="42">
        <f>+' (1) Cap Res.2009-2010'!T291</f>
        <v>0</v>
      </c>
      <c r="U291" s="42">
        <f>+' (1) Cap Res.2009-2010'!U291</f>
        <v>0</v>
      </c>
      <c r="V291" s="42">
        <f>+' (1) Cap Res.2009-2010'!V291</f>
        <v>0</v>
      </c>
      <c r="W291" s="42">
        <f>+' (1) Cap Res.2009-2010'!W291</f>
        <v>0</v>
      </c>
      <c r="X291" s="42">
        <f>+' (1) Cap Res.2009-2010'!X291</f>
        <v>0</v>
      </c>
      <c r="Y291" s="42">
        <f>+' (1) Cap Res.2009-2010'!Y291</f>
        <v>0</v>
      </c>
      <c r="Z291" s="42">
        <f>+' (1) Cap Res.2009-2010'!Z291</f>
        <v>0</v>
      </c>
      <c r="AA291" s="42">
        <f>+' (1) Cap Res.2009-2010'!AA291</f>
        <v>0</v>
      </c>
      <c r="AB291" s="42">
        <f>+' (1) Cap Res.2009-2010'!AB291</f>
        <v>0</v>
      </c>
      <c r="AC291" s="42">
        <f>+' (1) Cap Res.2009-2010'!AC291</f>
        <v>0</v>
      </c>
      <c r="AD291" s="42">
        <f>+' (1) Cap Res.2009-2010'!AD291</f>
        <v>0</v>
      </c>
      <c r="AE291" s="42">
        <f>+' (1) Cap Res.2009-2010'!AE291</f>
        <v>0</v>
      </c>
      <c r="AF291" s="42">
        <f>+' (1) Cap Res.2009-2010'!AF291</f>
        <v>0</v>
      </c>
      <c r="AG291" s="42">
        <f>+' (1) Cap Res.2009-2010'!AG291</f>
        <v>0</v>
      </c>
      <c r="AH291" s="42">
        <f>+' (1) Cap Res.2009-2010'!AH291</f>
        <v>0</v>
      </c>
      <c r="AI291" s="42">
        <f>+' (1) Cap Res.2009-2010'!AI291</f>
        <v>0</v>
      </c>
      <c r="AJ291" s="42">
        <f>+' (1) Cap Res.2009-2010'!AJ291</f>
        <v>0</v>
      </c>
      <c r="AK291" s="42">
        <f>+' (1) Cap Res.2009-2010'!AK291</f>
        <v>0</v>
      </c>
      <c r="AL291" s="42">
        <f>+' (1) Cap Res.2009-2010'!AL291</f>
        <v>0</v>
      </c>
      <c r="AM291" s="42">
        <f>+' (1) Cap Res.2009-2010'!AM291</f>
        <v>0</v>
      </c>
      <c r="AN291" s="42">
        <f>+' (1) Cap Res.2009-2010'!AN291</f>
        <v>0</v>
      </c>
      <c r="AO291" s="42">
        <f>+' (1) Cap Res.2009-2010'!AO291</f>
        <v>0</v>
      </c>
      <c r="AP291" s="42">
        <f>+' (1) Cap Res.2009-2010'!AP291</f>
        <v>0</v>
      </c>
      <c r="AQ291" s="42">
        <f>+' (1) Cap Res.2009-2010'!AQ291</f>
        <v>0</v>
      </c>
      <c r="AR291" s="42">
        <f>+' (1) Cap Res.2009-2010'!AR291</f>
        <v>0</v>
      </c>
      <c r="AS291" s="42">
        <f>+' (1) Cap Res.2009-2010'!AS291</f>
        <v>0</v>
      </c>
      <c r="AT291" s="42">
        <f>+' (1) Cap Res.2009-2010'!AT291</f>
        <v>0</v>
      </c>
      <c r="AU291" s="42">
        <f>+' (1) Cap Res.2009-2010'!AU291</f>
        <v>0</v>
      </c>
      <c r="AV291" s="42"/>
      <c r="AW291" s="42"/>
      <c r="AX291" s="42"/>
      <c r="AY291" s="42"/>
      <c r="AZ291" s="42"/>
      <c r="BA291" s="42"/>
      <c r="BB291" s="42"/>
    </row>
    <row r="292" spans="1:54" ht="13.5" hidden="1">
      <c r="A292" s="177">
        <f>+' (1) Cap Res.2009-2010'!BF292</f>
        <v>38381</v>
      </c>
      <c r="B292" s="42">
        <f>+' (1) Cap Res.2009-2010'!B292</f>
        <v>0</v>
      </c>
      <c r="C292" s="42">
        <f>+' (1) Cap Res.2009-2010'!C292</f>
        <v>0</v>
      </c>
      <c r="D292" s="42">
        <f>+' (1) Cap Res.2009-2010'!D292</f>
        <v>0</v>
      </c>
      <c r="E292" s="42">
        <f>+' (1) Cap Res.2009-2010'!E292</f>
        <v>0</v>
      </c>
      <c r="F292" s="42">
        <f>+' (1) Cap Res.2009-2010'!F292</f>
        <v>0</v>
      </c>
      <c r="G292" s="42">
        <f>+' (1) Cap Res.2009-2010'!G292</f>
        <v>0</v>
      </c>
      <c r="H292" s="42">
        <f>+' (1) Cap Res.2009-2010'!H292</f>
        <v>0</v>
      </c>
      <c r="I292" s="42">
        <f>+' (1) Cap Res.2009-2010'!I292</f>
        <v>0</v>
      </c>
      <c r="J292" s="42">
        <f>+' (1) Cap Res.2009-2010'!J292</f>
        <v>0</v>
      </c>
      <c r="K292" s="42">
        <f>+' (1) Cap Res.2009-2010'!K292</f>
        <v>0</v>
      </c>
      <c r="L292" s="42">
        <f>+' (1) Cap Res.2009-2010'!L292</f>
        <v>0</v>
      </c>
      <c r="M292" s="42">
        <f>+' (1) Cap Res.2009-2010'!M292</f>
        <v>0</v>
      </c>
      <c r="N292" s="42">
        <f>+' (1) Cap Res.2009-2010'!N292</f>
        <v>0</v>
      </c>
      <c r="O292" s="42">
        <f>+' (1) Cap Res.2009-2010'!O292</f>
        <v>0</v>
      </c>
      <c r="P292" s="42">
        <f>+' (1) Cap Res.2009-2010'!P292</f>
        <v>0</v>
      </c>
      <c r="Q292" s="42">
        <f>+' (1) Cap Res.2009-2010'!Q292</f>
        <v>0</v>
      </c>
      <c r="R292" s="42">
        <f>+' (1) Cap Res.2009-2010'!R292</f>
        <v>0</v>
      </c>
      <c r="S292" s="42">
        <f>+' (1) Cap Res.2009-2010'!S292</f>
        <v>0</v>
      </c>
      <c r="T292" s="42">
        <f>+' (1) Cap Res.2009-2010'!T292</f>
        <v>0</v>
      </c>
      <c r="U292" s="42">
        <f>+' (1) Cap Res.2009-2010'!U292</f>
        <v>0</v>
      </c>
      <c r="V292" s="42">
        <f>+' (1) Cap Res.2009-2010'!V292</f>
        <v>0</v>
      </c>
      <c r="W292" s="42">
        <f>+' (1) Cap Res.2009-2010'!W292</f>
        <v>0</v>
      </c>
      <c r="X292" s="42">
        <f>+' (1) Cap Res.2009-2010'!X292</f>
        <v>0</v>
      </c>
      <c r="Y292" s="42">
        <f>+' (1) Cap Res.2009-2010'!Y292</f>
        <v>0</v>
      </c>
      <c r="Z292" s="42">
        <f>+' (1) Cap Res.2009-2010'!Z292</f>
        <v>0</v>
      </c>
      <c r="AA292" s="42">
        <f>+' (1) Cap Res.2009-2010'!AA292</f>
        <v>0</v>
      </c>
      <c r="AB292" s="42">
        <f>+' (1) Cap Res.2009-2010'!AB292</f>
        <v>0</v>
      </c>
      <c r="AC292" s="42">
        <f>+' (1) Cap Res.2009-2010'!AC292</f>
        <v>0</v>
      </c>
      <c r="AD292" s="42">
        <f>+' (1) Cap Res.2009-2010'!AD292</f>
        <v>0</v>
      </c>
      <c r="AE292" s="42">
        <f>+' (1) Cap Res.2009-2010'!AE292</f>
        <v>0</v>
      </c>
      <c r="AF292" s="42">
        <f>+' (1) Cap Res.2009-2010'!AF292</f>
        <v>0</v>
      </c>
      <c r="AG292" s="42">
        <f>+' (1) Cap Res.2009-2010'!AG292</f>
        <v>0</v>
      </c>
      <c r="AH292" s="42">
        <f>+' (1) Cap Res.2009-2010'!AH292</f>
        <v>0</v>
      </c>
      <c r="AI292" s="42">
        <f>+' (1) Cap Res.2009-2010'!AI292</f>
        <v>0</v>
      </c>
      <c r="AJ292" s="42">
        <f>+' (1) Cap Res.2009-2010'!AJ292</f>
        <v>0</v>
      </c>
      <c r="AK292" s="42">
        <f>+' (1) Cap Res.2009-2010'!AK292</f>
        <v>0</v>
      </c>
      <c r="AL292" s="42">
        <f>+' (1) Cap Res.2009-2010'!AL292</f>
        <v>0</v>
      </c>
      <c r="AM292" s="42">
        <f>+' (1) Cap Res.2009-2010'!AM292</f>
        <v>0</v>
      </c>
      <c r="AN292" s="42">
        <f>+' (1) Cap Res.2009-2010'!AN292</f>
        <v>0</v>
      </c>
      <c r="AO292" s="42">
        <f>+' (1) Cap Res.2009-2010'!AO292</f>
        <v>0</v>
      </c>
      <c r="AP292" s="42">
        <f>+' (1) Cap Res.2009-2010'!AP292</f>
        <v>0</v>
      </c>
      <c r="AQ292" s="42">
        <f>+' (1) Cap Res.2009-2010'!AQ292</f>
        <v>0</v>
      </c>
      <c r="AR292" s="42">
        <f>+' (1) Cap Res.2009-2010'!AR292</f>
        <v>0</v>
      </c>
      <c r="AS292" s="42">
        <f>+' (1) Cap Res.2009-2010'!AS292</f>
        <v>0</v>
      </c>
      <c r="AT292" s="42">
        <f>+' (1) Cap Res.2009-2010'!AT292</f>
        <v>0</v>
      </c>
      <c r="AU292" s="42">
        <f>+' (1) Cap Res.2009-2010'!AU292</f>
        <v>0</v>
      </c>
      <c r="AV292" s="42"/>
      <c r="AW292" s="42"/>
      <c r="AX292" s="42"/>
      <c r="AY292" s="42"/>
      <c r="AZ292" s="42"/>
      <c r="BA292" s="42"/>
      <c r="BB292" s="42"/>
    </row>
    <row r="293" spans="1:54" ht="13.5" hidden="1">
      <c r="A293" s="177">
        <f>+' (1) Cap Res.2009-2010'!BF293</f>
        <v>38398</v>
      </c>
      <c r="B293" s="42">
        <f>+' (1) Cap Res.2009-2010'!B293</f>
        <v>0</v>
      </c>
      <c r="C293" s="42">
        <f>+' (1) Cap Res.2009-2010'!C293</f>
        <v>0</v>
      </c>
      <c r="D293" s="42">
        <f>+' (1) Cap Res.2009-2010'!D293</f>
        <v>0</v>
      </c>
      <c r="E293" s="42">
        <f>+' (1) Cap Res.2009-2010'!E293</f>
        <v>0</v>
      </c>
      <c r="F293" s="42">
        <f>+' (1) Cap Res.2009-2010'!F293</f>
        <v>0</v>
      </c>
      <c r="G293" s="42">
        <f>+' (1) Cap Res.2009-2010'!G293</f>
        <v>0</v>
      </c>
      <c r="H293" s="42">
        <f>+' (1) Cap Res.2009-2010'!H293</f>
        <v>0</v>
      </c>
      <c r="I293" s="42">
        <f>+' (1) Cap Res.2009-2010'!I293</f>
        <v>0</v>
      </c>
      <c r="J293" s="42">
        <f>+' (1) Cap Res.2009-2010'!J293</f>
        <v>0</v>
      </c>
      <c r="K293" s="42">
        <f>+' (1) Cap Res.2009-2010'!K293</f>
        <v>0</v>
      </c>
      <c r="L293" s="42">
        <f>+' (1) Cap Res.2009-2010'!L293</f>
        <v>0</v>
      </c>
      <c r="M293" s="42">
        <f>+' (1) Cap Res.2009-2010'!M293</f>
        <v>0</v>
      </c>
      <c r="N293" s="42">
        <f>+' (1) Cap Res.2009-2010'!N293</f>
        <v>0</v>
      </c>
      <c r="O293" s="42">
        <f>+' (1) Cap Res.2009-2010'!O293</f>
        <v>0</v>
      </c>
      <c r="P293" s="42">
        <f>+' (1) Cap Res.2009-2010'!P293</f>
        <v>0</v>
      </c>
      <c r="Q293" s="42">
        <f>+' (1) Cap Res.2009-2010'!Q293</f>
        <v>0</v>
      </c>
      <c r="R293" s="42">
        <f>+' (1) Cap Res.2009-2010'!R293</f>
        <v>0</v>
      </c>
      <c r="S293" s="42">
        <f>+' (1) Cap Res.2009-2010'!S293</f>
        <v>0</v>
      </c>
      <c r="T293" s="42">
        <f>+' (1) Cap Res.2009-2010'!T293</f>
        <v>0</v>
      </c>
      <c r="U293" s="42">
        <f>+' (1) Cap Res.2009-2010'!U293</f>
        <v>0</v>
      </c>
      <c r="V293" s="42">
        <f>+' (1) Cap Res.2009-2010'!V293</f>
        <v>0</v>
      </c>
      <c r="W293" s="42">
        <f>+' (1) Cap Res.2009-2010'!W293</f>
        <v>0</v>
      </c>
      <c r="X293" s="42">
        <f>+' (1) Cap Res.2009-2010'!X293</f>
        <v>0</v>
      </c>
      <c r="Y293" s="42">
        <f>+' (1) Cap Res.2009-2010'!Y293</f>
        <v>0</v>
      </c>
      <c r="Z293" s="42">
        <f>+' (1) Cap Res.2009-2010'!Z293</f>
        <v>-198</v>
      </c>
      <c r="AA293" s="42">
        <f>+' (1) Cap Res.2009-2010'!AA293</f>
        <v>0</v>
      </c>
      <c r="AB293" s="42">
        <f>+' (1) Cap Res.2009-2010'!AB293</f>
        <v>0</v>
      </c>
      <c r="AC293" s="42">
        <f>+' (1) Cap Res.2009-2010'!AC293</f>
        <v>0</v>
      </c>
      <c r="AD293" s="42">
        <f>+' (1) Cap Res.2009-2010'!AD293</f>
        <v>0</v>
      </c>
      <c r="AE293" s="42">
        <f>+' (1) Cap Res.2009-2010'!AE293</f>
        <v>0</v>
      </c>
      <c r="AF293" s="42">
        <f>+' (1) Cap Res.2009-2010'!AF293</f>
        <v>0</v>
      </c>
      <c r="AG293" s="42">
        <f>+' (1) Cap Res.2009-2010'!AG293</f>
        <v>0</v>
      </c>
      <c r="AH293" s="42">
        <f>+' (1) Cap Res.2009-2010'!AH293</f>
        <v>0</v>
      </c>
      <c r="AI293" s="42">
        <f>+' (1) Cap Res.2009-2010'!AI293</f>
        <v>0</v>
      </c>
      <c r="AJ293" s="42">
        <f>+' (1) Cap Res.2009-2010'!AJ293</f>
        <v>0</v>
      </c>
      <c r="AK293" s="42">
        <f>+' (1) Cap Res.2009-2010'!AK293</f>
        <v>0</v>
      </c>
      <c r="AL293" s="42">
        <f>+' (1) Cap Res.2009-2010'!AL293</f>
        <v>0</v>
      </c>
      <c r="AM293" s="42">
        <f>+' (1) Cap Res.2009-2010'!AM293</f>
        <v>0</v>
      </c>
      <c r="AN293" s="42">
        <f>+' (1) Cap Res.2009-2010'!AN293</f>
        <v>0</v>
      </c>
      <c r="AO293" s="42">
        <f>+' (1) Cap Res.2009-2010'!AO293</f>
        <v>0</v>
      </c>
      <c r="AP293" s="42">
        <f>+' (1) Cap Res.2009-2010'!AP293</f>
        <v>0</v>
      </c>
      <c r="AQ293" s="42">
        <f>+' (1) Cap Res.2009-2010'!AQ293</f>
        <v>0</v>
      </c>
      <c r="AR293" s="42">
        <f>+' (1) Cap Res.2009-2010'!AR293</f>
        <v>0</v>
      </c>
      <c r="AS293" s="42">
        <f>+' (1) Cap Res.2009-2010'!AS293</f>
        <v>0</v>
      </c>
      <c r="AT293" s="42">
        <f>+' (1) Cap Res.2009-2010'!AT293</f>
        <v>0</v>
      </c>
      <c r="AU293" s="42">
        <f>+' (1) Cap Res.2009-2010'!AU293</f>
        <v>0</v>
      </c>
      <c r="AV293" s="42"/>
      <c r="AW293" s="42"/>
      <c r="AX293" s="42"/>
      <c r="AY293" s="42"/>
      <c r="AZ293" s="42"/>
      <c r="BA293" s="42"/>
      <c r="BB293" s="42"/>
    </row>
    <row r="294" spans="1:54" ht="13.5" hidden="1">
      <c r="A294" s="177">
        <f>+' (1) Cap Res.2009-2010'!BF294</f>
        <v>38407</v>
      </c>
      <c r="B294" s="42">
        <f>+' (1) Cap Res.2009-2010'!B294</f>
        <v>0</v>
      </c>
      <c r="C294" s="42">
        <f>+' (1) Cap Res.2009-2010'!C294</f>
        <v>0</v>
      </c>
      <c r="D294" s="42">
        <f>+' (1) Cap Res.2009-2010'!D294</f>
        <v>0</v>
      </c>
      <c r="E294" s="42">
        <f>+' (1) Cap Res.2009-2010'!E294</f>
        <v>0</v>
      </c>
      <c r="F294" s="42">
        <f>+' (1) Cap Res.2009-2010'!F294</f>
        <v>0</v>
      </c>
      <c r="G294" s="42">
        <f>+' (1) Cap Res.2009-2010'!G294</f>
        <v>0</v>
      </c>
      <c r="H294" s="42">
        <f>+' (1) Cap Res.2009-2010'!H294</f>
        <v>0</v>
      </c>
      <c r="I294" s="42">
        <f>+' (1) Cap Res.2009-2010'!I294</f>
        <v>0</v>
      </c>
      <c r="J294" s="42">
        <f>+' (1) Cap Res.2009-2010'!J294</f>
        <v>0</v>
      </c>
      <c r="K294" s="42">
        <f>+' (1) Cap Res.2009-2010'!K294</f>
        <v>0</v>
      </c>
      <c r="L294" s="42">
        <f>+' (1) Cap Res.2009-2010'!L294</f>
        <v>0</v>
      </c>
      <c r="M294" s="42">
        <f>+' (1) Cap Res.2009-2010'!M294</f>
        <v>0</v>
      </c>
      <c r="N294" s="42">
        <f>+' (1) Cap Res.2009-2010'!N294</f>
        <v>0</v>
      </c>
      <c r="O294" s="42">
        <f>+' (1) Cap Res.2009-2010'!O294</f>
        <v>0</v>
      </c>
      <c r="P294" s="42">
        <f>+' (1) Cap Res.2009-2010'!P294</f>
        <v>0</v>
      </c>
      <c r="Q294" s="42">
        <f>+' (1) Cap Res.2009-2010'!Q294</f>
        <v>0</v>
      </c>
      <c r="R294" s="42">
        <f>+' (1) Cap Res.2009-2010'!R294</f>
        <v>0</v>
      </c>
      <c r="S294" s="42">
        <f>+' (1) Cap Res.2009-2010'!S294</f>
        <v>0</v>
      </c>
      <c r="T294" s="42">
        <f>+' (1) Cap Res.2009-2010'!T294</f>
        <v>0</v>
      </c>
      <c r="U294" s="42">
        <f>+' (1) Cap Res.2009-2010'!U294</f>
        <v>0</v>
      </c>
      <c r="V294" s="42">
        <f>+' (1) Cap Res.2009-2010'!V294</f>
        <v>0</v>
      </c>
      <c r="W294" s="42">
        <f>+' (1) Cap Res.2009-2010'!W294</f>
        <v>0</v>
      </c>
      <c r="X294" s="42">
        <f>+' (1) Cap Res.2009-2010'!X294</f>
        <v>0</v>
      </c>
      <c r="Y294" s="42">
        <f>+' (1) Cap Res.2009-2010'!Y294</f>
        <v>0</v>
      </c>
      <c r="Z294" s="42">
        <f>+' (1) Cap Res.2009-2010'!Z294</f>
        <v>0</v>
      </c>
      <c r="AA294" s="42">
        <f>+' (1) Cap Res.2009-2010'!AA294</f>
        <v>0</v>
      </c>
      <c r="AB294" s="42">
        <f>+' (1) Cap Res.2009-2010'!AB294</f>
        <v>0</v>
      </c>
      <c r="AC294" s="42">
        <f>+' (1) Cap Res.2009-2010'!AC294</f>
        <v>0</v>
      </c>
      <c r="AD294" s="42">
        <f>+' (1) Cap Res.2009-2010'!AD294</f>
        <v>0</v>
      </c>
      <c r="AE294" s="42">
        <f>+' (1) Cap Res.2009-2010'!AE294</f>
        <v>0</v>
      </c>
      <c r="AF294" s="42">
        <f>+' (1) Cap Res.2009-2010'!AF294</f>
        <v>-3561.63</v>
      </c>
      <c r="AG294" s="42">
        <f>+' (1) Cap Res.2009-2010'!AG294</f>
        <v>0</v>
      </c>
      <c r="AH294" s="42">
        <f>+' (1) Cap Res.2009-2010'!AH294</f>
        <v>0</v>
      </c>
      <c r="AI294" s="42">
        <f>+' (1) Cap Res.2009-2010'!AI294</f>
        <v>0</v>
      </c>
      <c r="AJ294" s="42">
        <f>+' (1) Cap Res.2009-2010'!AJ294</f>
        <v>0</v>
      </c>
      <c r="AK294" s="42">
        <f>+' (1) Cap Res.2009-2010'!AK294</f>
        <v>0</v>
      </c>
      <c r="AL294" s="42">
        <f>+' (1) Cap Res.2009-2010'!AL294</f>
        <v>0</v>
      </c>
      <c r="AM294" s="42">
        <f>+' (1) Cap Res.2009-2010'!AM294</f>
        <v>0</v>
      </c>
      <c r="AN294" s="42">
        <f>+' (1) Cap Res.2009-2010'!AN294</f>
        <v>0</v>
      </c>
      <c r="AO294" s="42">
        <f>+' (1) Cap Res.2009-2010'!AO294</f>
        <v>0</v>
      </c>
      <c r="AP294" s="42">
        <f>+' (1) Cap Res.2009-2010'!AP294</f>
        <v>0</v>
      </c>
      <c r="AQ294" s="42">
        <f>+' (1) Cap Res.2009-2010'!AQ294</f>
        <v>0</v>
      </c>
      <c r="AR294" s="42">
        <f>+' (1) Cap Res.2009-2010'!AR294</f>
        <v>0</v>
      </c>
      <c r="AS294" s="42">
        <f>+' (1) Cap Res.2009-2010'!AS294</f>
        <v>0</v>
      </c>
      <c r="AT294" s="42">
        <f>+' (1) Cap Res.2009-2010'!AT294</f>
        <v>0</v>
      </c>
      <c r="AU294" s="42">
        <f>+' (1) Cap Res.2009-2010'!AU294</f>
        <v>0</v>
      </c>
      <c r="AV294" s="42"/>
      <c r="AW294" s="42"/>
      <c r="AX294" s="42"/>
      <c r="AY294" s="42"/>
      <c r="AZ294" s="42"/>
      <c r="BA294" s="42"/>
      <c r="BB294" s="42"/>
    </row>
    <row r="295" spans="1:54" ht="13.5" hidden="1">
      <c r="A295" s="177">
        <f>+' (1) Cap Res.2009-2010'!BF295</f>
        <v>38409</v>
      </c>
      <c r="B295" s="42">
        <f>+' (1) Cap Res.2009-2010'!B295</f>
        <v>0</v>
      </c>
      <c r="C295" s="42">
        <f>+' (1) Cap Res.2009-2010'!C295</f>
        <v>0</v>
      </c>
      <c r="D295" s="42">
        <f>+' (1) Cap Res.2009-2010'!D295</f>
        <v>0</v>
      </c>
      <c r="E295" s="42">
        <f>+' (1) Cap Res.2009-2010'!E295</f>
        <v>0</v>
      </c>
      <c r="F295" s="42">
        <f>+' (1) Cap Res.2009-2010'!F295</f>
        <v>0</v>
      </c>
      <c r="G295" s="42">
        <f>+' (1) Cap Res.2009-2010'!G295</f>
        <v>0</v>
      </c>
      <c r="H295" s="42">
        <f>+' (1) Cap Res.2009-2010'!H295</f>
        <v>0</v>
      </c>
      <c r="I295" s="42">
        <f>+' (1) Cap Res.2009-2010'!I295</f>
        <v>0</v>
      </c>
      <c r="J295" s="42">
        <f>+' (1) Cap Res.2009-2010'!J295</f>
        <v>0</v>
      </c>
      <c r="K295" s="42">
        <f>+' (1) Cap Res.2009-2010'!K295</f>
        <v>0</v>
      </c>
      <c r="L295" s="42">
        <f>+' (1) Cap Res.2009-2010'!L295</f>
        <v>0</v>
      </c>
      <c r="M295" s="42">
        <f>+' (1) Cap Res.2009-2010'!M295</f>
        <v>0</v>
      </c>
      <c r="N295" s="42">
        <f>+' (1) Cap Res.2009-2010'!N295</f>
        <v>0</v>
      </c>
      <c r="O295" s="42">
        <f>+' (1) Cap Res.2009-2010'!O295</f>
        <v>0</v>
      </c>
      <c r="P295" s="42">
        <f>+' (1) Cap Res.2009-2010'!P295</f>
        <v>0</v>
      </c>
      <c r="Q295" s="42">
        <f>+' (1) Cap Res.2009-2010'!Q295</f>
        <v>0</v>
      </c>
      <c r="R295" s="42">
        <f>+' (1) Cap Res.2009-2010'!R295</f>
        <v>0</v>
      </c>
      <c r="S295" s="42">
        <f>+' (1) Cap Res.2009-2010'!S295</f>
        <v>0</v>
      </c>
      <c r="T295" s="42">
        <f>+' (1) Cap Res.2009-2010'!T295</f>
        <v>0</v>
      </c>
      <c r="U295" s="42">
        <f>+' (1) Cap Res.2009-2010'!U295</f>
        <v>0</v>
      </c>
      <c r="V295" s="42">
        <f>+' (1) Cap Res.2009-2010'!V295</f>
        <v>0</v>
      </c>
      <c r="W295" s="42">
        <f>+' (1) Cap Res.2009-2010'!W295</f>
        <v>0</v>
      </c>
      <c r="X295" s="42">
        <f>+' (1) Cap Res.2009-2010'!X295</f>
        <v>0</v>
      </c>
      <c r="Y295" s="42">
        <f>+' (1) Cap Res.2009-2010'!Y295</f>
        <v>0</v>
      </c>
      <c r="Z295" s="42">
        <f>+' (1) Cap Res.2009-2010'!Z295</f>
        <v>0</v>
      </c>
      <c r="AA295" s="42">
        <f>+' (1) Cap Res.2009-2010'!AA295</f>
        <v>0</v>
      </c>
      <c r="AB295" s="42">
        <f>+' (1) Cap Res.2009-2010'!AB295</f>
        <v>0</v>
      </c>
      <c r="AC295" s="42">
        <f>+' (1) Cap Res.2009-2010'!AC295</f>
        <v>0</v>
      </c>
      <c r="AD295" s="42">
        <f>+' (1) Cap Res.2009-2010'!AD295</f>
        <v>0</v>
      </c>
      <c r="AE295" s="42">
        <f>+' (1) Cap Res.2009-2010'!AE295</f>
        <v>0</v>
      </c>
      <c r="AF295" s="42">
        <f>+' (1) Cap Res.2009-2010'!AF295</f>
        <v>0</v>
      </c>
      <c r="AG295" s="42">
        <f>+' (1) Cap Res.2009-2010'!AG295</f>
        <v>0</v>
      </c>
      <c r="AH295" s="42">
        <f>+' (1) Cap Res.2009-2010'!AH295</f>
        <v>0</v>
      </c>
      <c r="AI295" s="42">
        <f>+' (1) Cap Res.2009-2010'!AI295</f>
        <v>0</v>
      </c>
      <c r="AJ295" s="42">
        <f>+' (1) Cap Res.2009-2010'!AJ295</f>
        <v>0</v>
      </c>
      <c r="AK295" s="42">
        <f>+' (1) Cap Res.2009-2010'!AK295</f>
        <v>0</v>
      </c>
      <c r="AL295" s="42">
        <f>+' (1) Cap Res.2009-2010'!AL295</f>
        <v>0</v>
      </c>
      <c r="AM295" s="42">
        <f>+' (1) Cap Res.2009-2010'!AM295</f>
        <v>0</v>
      </c>
      <c r="AN295" s="42">
        <f>+' (1) Cap Res.2009-2010'!AN295</f>
        <v>0</v>
      </c>
      <c r="AO295" s="42">
        <f>+' (1) Cap Res.2009-2010'!AO295</f>
        <v>0</v>
      </c>
      <c r="AP295" s="42">
        <f>+' (1) Cap Res.2009-2010'!AP295</f>
        <v>0</v>
      </c>
      <c r="AQ295" s="42">
        <f>+' (1) Cap Res.2009-2010'!AQ295</f>
        <v>0</v>
      </c>
      <c r="AR295" s="42">
        <f>+' (1) Cap Res.2009-2010'!AR295</f>
        <v>0</v>
      </c>
      <c r="AS295" s="42">
        <f>+' (1) Cap Res.2009-2010'!AS295</f>
        <v>0</v>
      </c>
      <c r="AT295" s="42">
        <f>+' (1) Cap Res.2009-2010'!AT295</f>
        <v>0</v>
      </c>
      <c r="AU295" s="42">
        <f>+' (1) Cap Res.2009-2010'!AU295</f>
        <v>0</v>
      </c>
      <c r="AV295" s="42"/>
      <c r="AW295" s="42"/>
      <c r="AX295" s="42"/>
      <c r="AY295" s="42"/>
      <c r="AZ295" s="42"/>
      <c r="BA295" s="42"/>
      <c r="BB295" s="42"/>
    </row>
    <row r="296" spans="1:54" ht="13.5" hidden="1">
      <c r="A296" s="177">
        <f>+' (1) Cap Res.2009-2010'!BF296</f>
        <v>38416</v>
      </c>
      <c r="B296" s="42">
        <f>+' (1) Cap Res.2009-2010'!B296</f>
        <v>0</v>
      </c>
      <c r="C296" s="42">
        <f>+' (1) Cap Res.2009-2010'!C296</f>
        <v>0</v>
      </c>
      <c r="D296" s="42">
        <f>+' (1) Cap Res.2009-2010'!D296</f>
        <v>0</v>
      </c>
      <c r="E296" s="42">
        <f>+' (1) Cap Res.2009-2010'!E296</f>
        <v>0</v>
      </c>
      <c r="F296" s="42">
        <f>+' (1) Cap Res.2009-2010'!F296</f>
        <v>0</v>
      </c>
      <c r="G296" s="42">
        <f>+' (1) Cap Res.2009-2010'!G296</f>
        <v>0</v>
      </c>
      <c r="H296" s="42">
        <f>+' (1) Cap Res.2009-2010'!H296</f>
        <v>0</v>
      </c>
      <c r="I296" s="42">
        <f>+' (1) Cap Res.2009-2010'!I296</f>
        <v>0</v>
      </c>
      <c r="J296" s="42">
        <f>+' (1) Cap Res.2009-2010'!J296</f>
        <v>0</v>
      </c>
      <c r="K296" s="42">
        <f>+' (1) Cap Res.2009-2010'!K296</f>
        <v>0</v>
      </c>
      <c r="L296" s="42">
        <f>+' (1) Cap Res.2009-2010'!L296</f>
        <v>0</v>
      </c>
      <c r="M296" s="42">
        <f>+' (1) Cap Res.2009-2010'!M296</f>
        <v>0</v>
      </c>
      <c r="N296" s="42">
        <f>+' (1) Cap Res.2009-2010'!N296</f>
        <v>0</v>
      </c>
      <c r="O296" s="42">
        <f>+' (1) Cap Res.2009-2010'!O296</f>
        <v>0</v>
      </c>
      <c r="P296" s="42">
        <f>+' (1) Cap Res.2009-2010'!P296</f>
        <v>-8521</v>
      </c>
      <c r="Q296" s="42">
        <f>+' (1) Cap Res.2009-2010'!Q296</f>
        <v>0</v>
      </c>
      <c r="R296" s="42">
        <f>+' (1) Cap Res.2009-2010'!R296</f>
        <v>0</v>
      </c>
      <c r="S296" s="42">
        <f>+' (1) Cap Res.2009-2010'!S296</f>
        <v>0</v>
      </c>
      <c r="T296" s="42">
        <f>+' (1) Cap Res.2009-2010'!T296</f>
        <v>0</v>
      </c>
      <c r="U296" s="42">
        <f>+' (1) Cap Res.2009-2010'!U296</f>
        <v>0</v>
      </c>
      <c r="V296" s="42">
        <f>+' (1) Cap Res.2009-2010'!V296</f>
        <v>0</v>
      </c>
      <c r="W296" s="42">
        <f>+' (1) Cap Res.2009-2010'!W296</f>
        <v>0</v>
      </c>
      <c r="X296" s="42">
        <f>+' (1) Cap Res.2009-2010'!X296</f>
        <v>0</v>
      </c>
      <c r="Y296" s="42">
        <f>+' (1) Cap Res.2009-2010'!Y296</f>
        <v>0</v>
      </c>
      <c r="Z296" s="42">
        <f>+' (1) Cap Res.2009-2010'!Z296</f>
        <v>0</v>
      </c>
      <c r="AA296" s="42">
        <f>+' (1) Cap Res.2009-2010'!AA296</f>
        <v>0</v>
      </c>
      <c r="AB296" s="42">
        <f>+' (1) Cap Res.2009-2010'!AB296</f>
        <v>0</v>
      </c>
      <c r="AC296" s="42">
        <f>+' (1) Cap Res.2009-2010'!AC296</f>
        <v>0</v>
      </c>
      <c r="AD296" s="42">
        <f>+' (1) Cap Res.2009-2010'!AD296</f>
        <v>0</v>
      </c>
      <c r="AE296" s="42">
        <f>+' (1) Cap Res.2009-2010'!AE296</f>
        <v>0</v>
      </c>
      <c r="AF296" s="42">
        <f>+' (1) Cap Res.2009-2010'!AF296</f>
        <v>0</v>
      </c>
      <c r="AG296" s="42">
        <f>+' (1) Cap Res.2009-2010'!AG296</f>
        <v>0</v>
      </c>
      <c r="AH296" s="42">
        <f>+' (1) Cap Res.2009-2010'!AH296</f>
        <v>0</v>
      </c>
      <c r="AI296" s="42">
        <f>+' (1) Cap Res.2009-2010'!AI296</f>
        <v>0</v>
      </c>
      <c r="AJ296" s="42">
        <f>+' (1) Cap Res.2009-2010'!AJ296</f>
        <v>0</v>
      </c>
      <c r="AK296" s="42">
        <f>+' (1) Cap Res.2009-2010'!AK296</f>
        <v>0</v>
      </c>
      <c r="AL296" s="42">
        <f>+' (1) Cap Res.2009-2010'!AL296</f>
        <v>0</v>
      </c>
      <c r="AM296" s="42">
        <f>+' (1) Cap Res.2009-2010'!AM296</f>
        <v>0</v>
      </c>
      <c r="AN296" s="42">
        <f>+' (1) Cap Res.2009-2010'!AN296</f>
        <v>0</v>
      </c>
      <c r="AO296" s="42">
        <f>+' (1) Cap Res.2009-2010'!AO296</f>
        <v>0</v>
      </c>
      <c r="AP296" s="42">
        <f>+' (1) Cap Res.2009-2010'!AP296</f>
        <v>0</v>
      </c>
      <c r="AQ296" s="42">
        <f>+' (1) Cap Res.2009-2010'!AQ296</f>
        <v>0</v>
      </c>
      <c r="AR296" s="42">
        <f>+' (1) Cap Res.2009-2010'!AR296</f>
        <v>0</v>
      </c>
      <c r="AS296" s="42">
        <f>+' (1) Cap Res.2009-2010'!AS296</f>
        <v>0</v>
      </c>
      <c r="AT296" s="42">
        <f>+' (1) Cap Res.2009-2010'!AT296</f>
        <v>0</v>
      </c>
      <c r="AU296" s="42">
        <f>+' (1) Cap Res.2009-2010'!AU296</f>
        <v>0</v>
      </c>
      <c r="AV296" s="42"/>
      <c r="AW296" s="42"/>
      <c r="AX296" s="42"/>
      <c r="AY296" s="42"/>
      <c r="AZ296" s="42"/>
      <c r="BA296" s="42"/>
      <c r="BB296" s="42"/>
    </row>
    <row r="297" spans="1:54" ht="13.5" hidden="1">
      <c r="A297" s="177">
        <f>+' (1) Cap Res.2009-2010'!BF297</f>
        <v>38426</v>
      </c>
      <c r="B297" s="42">
        <f>+' (1) Cap Res.2009-2010'!B297</f>
        <v>0</v>
      </c>
      <c r="C297" s="42">
        <f>+' (1) Cap Res.2009-2010'!C297</f>
        <v>0</v>
      </c>
      <c r="D297" s="42">
        <f>+' (1) Cap Res.2009-2010'!D297</f>
        <v>0</v>
      </c>
      <c r="E297" s="42">
        <f>+' (1) Cap Res.2009-2010'!E297</f>
        <v>0</v>
      </c>
      <c r="F297" s="42">
        <f>+' (1) Cap Res.2009-2010'!F297</f>
        <v>0</v>
      </c>
      <c r="G297" s="42">
        <f>+' (1) Cap Res.2009-2010'!G297</f>
        <v>0</v>
      </c>
      <c r="H297" s="42">
        <f>+' (1) Cap Res.2009-2010'!H297</f>
        <v>0</v>
      </c>
      <c r="I297" s="42">
        <f>+' (1) Cap Res.2009-2010'!I297</f>
        <v>0</v>
      </c>
      <c r="J297" s="42">
        <f>+' (1) Cap Res.2009-2010'!J297</f>
        <v>0</v>
      </c>
      <c r="K297" s="42">
        <f>+' (1) Cap Res.2009-2010'!K297</f>
        <v>0</v>
      </c>
      <c r="L297" s="42">
        <f>+' (1) Cap Res.2009-2010'!L297</f>
        <v>0</v>
      </c>
      <c r="M297" s="42">
        <f>+' (1) Cap Res.2009-2010'!M297</f>
        <v>0</v>
      </c>
      <c r="N297" s="42">
        <f>+' (1) Cap Res.2009-2010'!N297</f>
        <v>0</v>
      </c>
      <c r="O297" s="42">
        <f>+' (1) Cap Res.2009-2010'!O297</f>
        <v>0</v>
      </c>
      <c r="P297" s="42">
        <f>+' (1) Cap Res.2009-2010'!P297</f>
        <v>0</v>
      </c>
      <c r="Q297" s="42">
        <f>+' (1) Cap Res.2009-2010'!Q297</f>
        <v>0</v>
      </c>
      <c r="R297" s="42">
        <f>+' (1) Cap Res.2009-2010'!R297</f>
        <v>0</v>
      </c>
      <c r="S297" s="42">
        <f>+' (1) Cap Res.2009-2010'!S297</f>
        <v>0</v>
      </c>
      <c r="T297" s="42">
        <f>+' (1) Cap Res.2009-2010'!T297</f>
        <v>0</v>
      </c>
      <c r="U297" s="42">
        <f>+' (1) Cap Res.2009-2010'!U297</f>
        <v>0</v>
      </c>
      <c r="V297" s="42">
        <f>+' (1) Cap Res.2009-2010'!V297</f>
        <v>0</v>
      </c>
      <c r="W297" s="42">
        <f>+' (1) Cap Res.2009-2010'!W297</f>
        <v>0</v>
      </c>
      <c r="X297" s="42">
        <f>+' (1) Cap Res.2009-2010'!X297</f>
        <v>0</v>
      </c>
      <c r="Y297" s="42">
        <f>+' (1) Cap Res.2009-2010'!Y297</f>
        <v>0</v>
      </c>
      <c r="Z297" s="42">
        <f>+' (1) Cap Res.2009-2010'!Z297</f>
        <v>0</v>
      </c>
      <c r="AA297" s="42">
        <f>+' (1) Cap Res.2009-2010'!AA297</f>
        <v>0</v>
      </c>
      <c r="AB297" s="42">
        <f>+' (1) Cap Res.2009-2010'!AB297</f>
        <v>0</v>
      </c>
      <c r="AC297" s="42">
        <f>+' (1) Cap Res.2009-2010'!AC297</f>
        <v>0</v>
      </c>
      <c r="AD297" s="42">
        <f>+' (1) Cap Res.2009-2010'!AD297</f>
        <v>0</v>
      </c>
      <c r="AE297" s="42">
        <f>+' (1) Cap Res.2009-2010'!AE297</f>
        <v>0</v>
      </c>
      <c r="AF297" s="42">
        <f>+' (1) Cap Res.2009-2010'!AF297</f>
        <v>0</v>
      </c>
      <c r="AG297" s="42">
        <f>+' (1) Cap Res.2009-2010'!AG297</f>
        <v>0</v>
      </c>
      <c r="AH297" s="42">
        <f>+' (1) Cap Res.2009-2010'!AH297</f>
        <v>0</v>
      </c>
      <c r="AI297" s="42">
        <f>+' (1) Cap Res.2009-2010'!AI297</f>
        <v>0</v>
      </c>
      <c r="AJ297" s="42">
        <f>+' (1) Cap Res.2009-2010'!AJ297</f>
        <v>0</v>
      </c>
      <c r="AK297" s="42">
        <f>+' (1) Cap Res.2009-2010'!AK297</f>
        <v>0</v>
      </c>
      <c r="AL297" s="42">
        <f>+' (1) Cap Res.2009-2010'!AL297</f>
        <v>0</v>
      </c>
      <c r="AM297" s="42">
        <f>+' (1) Cap Res.2009-2010'!AM297</f>
        <v>0</v>
      </c>
      <c r="AN297" s="42">
        <f>+' (1) Cap Res.2009-2010'!AN297</f>
        <v>0</v>
      </c>
      <c r="AO297" s="42">
        <f>+' (1) Cap Res.2009-2010'!AO297</f>
        <v>0</v>
      </c>
      <c r="AP297" s="42">
        <f>+' (1) Cap Res.2009-2010'!AP297</f>
        <v>0</v>
      </c>
      <c r="AQ297" s="42">
        <f>+' (1) Cap Res.2009-2010'!AQ297</f>
        <v>0</v>
      </c>
      <c r="AR297" s="42">
        <f>+' (1) Cap Res.2009-2010'!AR297</f>
        <v>0</v>
      </c>
      <c r="AS297" s="42">
        <f>+' (1) Cap Res.2009-2010'!AS297</f>
        <v>0</v>
      </c>
      <c r="AT297" s="42">
        <f>+' (1) Cap Res.2009-2010'!AT297</f>
        <v>0</v>
      </c>
      <c r="AU297" s="42">
        <f>+' (1) Cap Res.2009-2010'!AU297</f>
        <v>0</v>
      </c>
      <c r="AV297" s="42"/>
      <c r="AW297" s="42"/>
      <c r="AX297" s="42"/>
      <c r="AY297" s="42"/>
      <c r="AZ297" s="42"/>
      <c r="BA297" s="42"/>
      <c r="BB297" s="42"/>
    </row>
    <row r="298" spans="1:54" ht="13.5" hidden="1">
      <c r="A298" s="177">
        <f>+' (1) Cap Res.2009-2010'!BF298</f>
        <v>38426</v>
      </c>
      <c r="B298" s="42">
        <f>+' (1) Cap Res.2009-2010'!B298</f>
        <v>0</v>
      </c>
      <c r="C298" s="42">
        <f>+' (1) Cap Res.2009-2010'!C298</f>
        <v>0</v>
      </c>
      <c r="D298" s="42">
        <f>+' (1) Cap Res.2009-2010'!D298</f>
        <v>0</v>
      </c>
      <c r="E298" s="42">
        <f>+' (1) Cap Res.2009-2010'!E298</f>
        <v>0</v>
      </c>
      <c r="F298" s="42">
        <f>+' (1) Cap Res.2009-2010'!F298</f>
        <v>0</v>
      </c>
      <c r="G298" s="42">
        <f>+' (1) Cap Res.2009-2010'!G298</f>
        <v>0</v>
      </c>
      <c r="H298" s="42">
        <f>+' (1) Cap Res.2009-2010'!H298</f>
        <v>0</v>
      </c>
      <c r="I298" s="42">
        <f>+' (1) Cap Res.2009-2010'!I298</f>
        <v>0</v>
      </c>
      <c r="J298" s="42">
        <f>+' (1) Cap Res.2009-2010'!J298</f>
        <v>0</v>
      </c>
      <c r="K298" s="42">
        <f>+' (1) Cap Res.2009-2010'!K298</f>
        <v>0</v>
      </c>
      <c r="L298" s="42">
        <f>+' (1) Cap Res.2009-2010'!L298</f>
        <v>0</v>
      </c>
      <c r="M298" s="42">
        <f>+' (1) Cap Res.2009-2010'!M298</f>
        <v>0</v>
      </c>
      <c r="N298" s="42">
        <f>+' (1) Cap Res.2009-2010'!N298</f>
        <v>0</v>
      </c>
      <c r="O298" s="42">
        <f>+' (1) Cap Res.2009-2010'!O298</f>
        <v>0</v>
      </c>
      <c r="P298" s="42">
        <f>+' (1) Cap Res.2009-2010'!P298</f>
        <v>0</v>
      </c>
      <c r="Q298" s="42">
        <f>+' (1) Cap Res.2009-2010'!Q298</f>
        <v>0</v>
      </c>
      <c r="R298" s="42">
        <f>+' (1) Cap Res.2009-2010'!R298</f>
        <v>0</v>
      </c>
      <c r="S298" s="42">
        <f>+' (1) Cap Res.2009-2010'!S298</f>
        <v>0</v>
      </c>
      <c r="T298" s="42">
        <f>+' (1) Cap Res.2009-2010'!T298</f>
        <v>0</v>
      </c>
      <c r="U298" s="42">
        <f>+' (1) Cap Res.2009-2010'!U298</f>
        <v>0</v>
      </c>
      <c r="V298" s="42">
        <f>+' (1) Cap Res.2009-2010'!V298</f>
        <v>0</v>
      </c>
      <c r="W298" s="42">
        <f>+' (1) Cap Res.2009-2010'!W298</f>
        <v>0</v>
      </c>
      <c r="X298" s="42">
        <f>+' (1) Cap Res.2009-2010'!X298</f>
        <v>0</v>
      </c>
      <c r="Y298" s="42">
        <f>+' (1) Cap Res.2009-2010'!Y298</f>
        <v>0</v>
      </c>
      <c r="Z298" s="42">
        <f>+' (1) Cap Res.2009-2010'!Z298</f>
        <v>0</v>
      </c>
      <c r="AA298" s="42">
        <f>+' (1) Cap Res.2009-2010'!AA298</f>
        <v>0</v>
      </c>
      <c r="AB298" s="42">
        <f>+' (1) Cap Res.2009-2010'!AB298</f>
        <v>0</v>
      </c>
      <c r="AC298" s="42">
        <f>+' (1) Cap Res.2009-2010'!AC298</f>
        <v>0</v>
      </c>
      <c r="AD298" s="42">
        <f>+' (1) Cap Res.2009-2010'!AD298</f>
        <v>0</v>
      </c>
      <c r="AE298" s="42">
        <f>+' (1) Cap Res.2009-2010'!AE298</f>
        <v>0</v>
      </c>
      <c r="AF298" s="42">
        <f>+' (1) Cap Res.2009-2010'!AF298</f>
        <v>0</v>
      </c>
      <c r="AG298" s="42">
        <f>+' (1) Cap Res.2009-2010'!AG298</f>
        <v>0</v>
      </c>
      <c r="AH298" s="42">
        <f>+' (1) Cap Res.2009-2010'!AH298</f>
        <v>0</v>
      </c>
      <c r="AI298" s="42">
        <f>+' (1) Cap Res.2009-2010'!AI298</f>
        <v>0</v>
      </c>
      <c r="AJ298" s="42">
        <f>+' (1) Cap Res.2009-2010'!AJ298</f>
        <v>0</v>
      </c>
      <c r="AK298" s="42">
        <f>+' (1) Cap Res.2009-2010'!AK298</f>
        <v>0</v>
      </c>
      <c r="AL298" s="42">
        <f>+' (1) Cap Res.2009-2010'!AL298</f>
        <v>0</v>
      </c>
      <c r="AM298" s="42">
        <f>+' (1) Cap Res.2009-2010'!AM298</f>
        <v>0</v>
      </c>
      <c r="AN298" s="42">
        <f>+' (1) Cap Res.2009-2010'!AN298</f>
        <v>0</v>
      </c>
      <c r="AO298" s="42">
        <f>+' (1) Cap Res.2009-2010'!AO298</f>
        <v>0</v>
      </c>
      <c r="AP298" s="42">
        <f>+' (1) Cap Res.2009-2010'!AP298</f>
        <v>0</v>
      </c>
      <c r="AQ298" s="42">
        <f>+' (1) Cap Res.2009-2010'!AQ298</f>
        <v>0</v>
      </c>
      <c r="AR298" s="42">
        <f>+' (1) Cap Res.2009-2010'!AR298</f>
        <v>0</v>
      </c>
      <c r="AS298" s="42">
        <f>+' (1) Cap Res.2009-2010'!AS298</f>
        <v>0</v>
      </c>
      <c r="AT298" s="42">
        <f>+' (1) Cap Res.2009-2010'!AT298</f>
        <v>0</v>
      </c>
      <c r="AU298" s="42">
        <f>+' (1) Cap Res.2009-2010'!AU298</f>
        <v>0</v>
      </c>
      <c r="AV298" s="42"/>
      <c r="AW298" s="42"/>
      <c r="AX298" s="42"/>
      <c r="AY298" s="42"/>
      <c r="AZ298" s="42"/>
      <c r="BA298" s="42"/>
      <c r="BB298" s="42"/>
    </row>
    <row r="299" spans="1:54" ht="13.5" hidden="1">
      <c r="A299" s="177">
        <f>+' (1) Cap Res.2009-2010'!BF299</f>
        <v>38426</v>
      </c>
      <c r="B299" s="42">
        <f>+' (1) Cap Res.2009-2010'!B299</f>
        <v>0</v>
      </c>
      <c r="C299" s="42">
        <f>+' (1) Cap Res.2009-2010'!C299</f>
        <v>0</v>
      </c>
      <c r="D299" s="42">
        <f>+' (1) Cap Res.2009-2010'!D299</f>
        <v>0</v>
      </c>
      <c r="E299" s="42">
        <f>+' (1) Cap Res.2009-2010'!E299</f>
        <v>0</v>
      </c>
      <c r="F299" s="42">
        <f>+' (1) Cap Res.2009-2010'!F299</f>
        <v>0</v>
      </c>
      <c r="G299" s="42">
        <f>+' (1) Cap Res.2009-2010'!G299</f>
        <v>0</v>
      </c>
      <c r="H299" s="42">
        <f>+' (1) Cap Res.2009-2010'!H299</f>
        <v>0</v>
      </c>
      <c r="I299" s="42">
        <f>+' (1) Cap Res.2009-2010'!I299</f>
        <v>0</v>
      </c>
      <c r="J299" s="42">
        <f>+' (1) Cap Res.2009-2010'!J299</f>
        <v>0</v>
      </c>
      <c r="K299" s="42">
        <f>+' (1) Cap Res.2009-2010'!K299</f>
        <v>0</v>
      </c>
      <c r="L299" s="42">
        <f>+' (1) Cap Res.2009-2010'!L299</f>
        <v>0</v>
      </c>
      <c r="M299" s="42">
        <f>+' (1) Cap Res.2009-2010'!M299</f>
        <v>0</v>
      </c>
      <c r="N299" s="42">
        <f>+' (1) Cap Res.2009-2010'!N299</f>
        <v>0</v>
      </c>
      <c r="O299" s="42">
        <f>+' (1) Cap Res.2009-2010'!O299</f>
        <v>0</v>
      </c>
      <c r="P299" s="42">
        <f>+' (1) Cap Res.2009-2010'!P299</f>
        <v>0</v>
      </c>
      <c r="Q299" s="42">
        <f>+' (1) Cap Res.2009-2010'!Q299</f>
        <v>0</v>
      </c>
      <c r="R299" s="42">
        <f>+' (1) Cap Res.2009-2010'!R299</f>
        <v>0</v>
      </c>
      <c r="S299" s="42">
        <f>+' (1) Cap Res.2009-2010'!S299</f>
        <v>0</v>
      </c>
      <c r="T299" s="42">
        <f>+' (1) Cap Res.2009-2010'!T299</f>
        <v>0</v>
      </c>
      <c r="U299" s="42">
        <f>+' (1) Cap Res.2009-2010'!U299</f>
        <v>0</v>
      </c>
      <c r="V299" s="42">
        <f>+' (1) Cap Res.2009-2010'!V299</f>
        <v>0</v>
      </c>
      <c r="W299" s="42">
        <f>+' (1) Cap Res.2009-2010'!W299</f>
        <v>0</v>
      </c>
      <c r="X299" s="42">
        <f>+' (1) Cap Res.2009-2010'!X299</f>
        <v>0</v>
      </c>
      <c r="Y299" s="42">
        <f>+' (1) Cap Res.2009-2010'!Y299</f>
        <v>0</v>
      </c>
      <c r="Z299" s="42">
        <f>+' (1) Cap Res.2009-2010'!Z299</f>
        <v>-946.7</v>
      </c>
      <c r="AA299" s="42">
        <f>+' (1) Cap Res.2009-2010'!AA299</f>
        <v>0</v>
      </c>
      <c r="AB299" s="42">
        <f>+' (1) Cap Res.2009-2010'!AB299</f>
        <v>0</v>
      </c>
      <c r="AC299" s="42">
        <f>+' (1) Cap Res.2009-2010'!AC299</f>
        <v>0</v>
      </c>
      <c r="AD299" s="42">
        <f>+' (1) Cap Res.2009-2010'!AD299</f>
        <v>0</v>
      </c>
      <c r="AE299" s="42">
        <f>+' (1) Cap Res.2009-2010'!AE299</f>
        <v>0</v>
      </c>
      <c r="AF299" s="42">
        <f>+' (1) Cap Res.2009-2010'!AF299</f>
        <v>0</v>
      </c>
      <c r="AG299" s="42">
        <f>+' (1) Cap Res.2009-2010'!AG299</f>
        <v>0</v>
      </c>
      <c r="AH299" s="42">
        <f>+' (1) Cap Res.2009-2010'!AH299</f>
        <v>0</v>
      </c>
      <c r="AI299" s="42">
        <f>+' (1) Cap Res.2009-2010'!AI299</f>
        <v>0</v>
      </c>
      <c r="AJ299" s="42">
        <f>+' (1) Cap Res.2009-2010'!AJ299</f>
        <v>0</v>
      </c>
      <c r="AK299" s="42">
        <f>+' (1) Cap Res.2009-2010'!AK299</f>
        <v>0</v>
      </c>
      <c r="AL299" s="42">
        <f>+' (1) Cap Res.2009-2010'!AL299</f>
        <v>0</v>
      </c>
      <c r="AM299" s="42">
        <f>+' (1) Cap Res.2009-2010'!AM299</f>
        <v>0</v>
      </c>
      <c r="AN299" s="42">
        <f>+' (1) Cap Res.2009-2010'!AN299</f>
        <v>0</v>
      </c>
      <c r="AO299" s="42">
        <f>+' (1) Cap Res.2009-2010'!AO299</f>
        <v>0</v>
      </c>
      <c r="AP299" s="42">
        <f>+' (1) Cap Res.2009-2010'!AP299</f>
        <v>0</v>
      </c>
      <c r="AQ299" s="42">
        <f>+' (1) Cap Res.2009-2010'!AQ299</f>
        <v>0</v>
      </c>
      <c r="AR299" s="42">
        <f>+' (1) Cap Res.2009-2010'!AR299</f>
        <v>0</v>
      </c>
      <c r="AS299" s="42">
        <f>+' (1) Cap Res.2009-2010'!AS299</f>
        <v>0</v>
      </c>
      <c r="AT299" s="42">
        <f>+' (1) Cap Res.2009-2010'!AT299</f>
        <v>0</v>
      </c>
      <c r="AU299" s="42">
        <f>+' (1) Cap Res.2009-2010'!AU299</f>
        <v>0</v>
      </c>
      <c r="AV299" s="42"/>
      <c r="AW299" s="42"/>
      <c r="AX299" s="42"/>
      <c r="AY299" s="42"/>
      <c r="AZ299" s="42"/>
      <c r="BA299" s="42"/>
      <c r="BB299" s="42"/>
    </row>
    <row r="300" spans="1:54" ht="13.5" hidden="1">
      <c r="A300" s="177">
        <f>+' (1) Cap Res.2009-2010'!BF300</f>
        <v>38426</v>
      </c>
      <c r="B300" s="42">
        <f>+' (1) Cap Res.2009-2010'!B300</f>
        <v>0</v>
      </c>
      <c r="C300" s="42">
        <f>+' (1) Cap Res.2009-2010'!C300</f>
        <v>0</v>
      </c>
      <c r="D300" s="42">
        <f>+' (1) Cap Res.2009-2010'!D300</f>
        <v>0</v>
      </c>
      <c r="E300" s="42">
        <f>+' (1) Cap Res.2009-2010'!E300</f>
        <v>0</v>
      </c>
      <c r="F300" s="42">
        <f>+' (1) Cap Res.2009-2010'!F300</f>
        <v>0</v>
      </c>
      <c r="G300" s="42">
        <f>+' (1) Cap Res.2009-2010'!G300</f>
        <v>0</v>
      </c>
      <c r="H300" s="42">
        <f>+' (1) Cap Res.2009-2010'!H300</f>
        <v>0</v>
      </c>
      <c r="I300" s="42">
        <f>+' (1) Cap Res.2009-2010'!I300</f>
        <v>0</v>
      </c>
      <c r="J300" s="42">
        <f>+' (1) Cap Res.2009-2010'!J300</f>
        <v>0</v>
      </c>
      <c r="K300" s="42">
        <f>+' (1) Cap Res.2009-2010'!K300</f>
        <v>0</v>
      </c>
      <c r="L300" s="42">
        <f>+' (1) Cap Res.2009-2010'!L300</f>
        <v>0</v>
      </c>
      <c r="M300" s="42">
        <f>+' (1) Cap Res.2009-2010'!M300</f>
        <v>0</v>
      </c>
      <c r="N300" s="42">
        <f>+' (1) Cap Res.2009-2010'!N300</f>
        <v>0</v>
      </c>
      <c r="O300" s="42">
        <f>+' (1) Cap Res.2009-2010'!O300</f>
        <v>0</v>
      </c>
      <c r="P300" s="42">
        <f>+' (1) Cap Res.2009-2010'!P300</f>
        <v>0</v>
      </c>
      <c r="Q300" s="42">
        <f>+' (1) Cap Res.2009-2010'!Q300</f>
        <v>0</v>
      </c>
      <c r="R300" s="42">
        <f>+' (1) Cap Res.2009-2010'!R300</f>
        <v>0</v>
      </c>
      <c r="S300" s="42">
        <f>+' (1) Cap Res.2009-2010'!S300</f>
        <v>0</v>
      </c>
      <c r="T300" s="42">
        <f>+' (1) Cap Res.2009-2010'!T300</f>
        <v>0</v>
      </c>
      <c r="U300" s="42">
        <f>+' (1) Cap Res.2009-2010'!U300</f>
        <v>0</v>
      </c>
      <c r="V300" s="42">
        <f>+' (1) Cap Res.2009-2010'!V300</f>
        <v>0</v>
      </c>
      <c r="W300" s="42">
        <f>+' (1) Cap Res.2009-2010'!W300</f>
        <v>0</v>
      </c>
      <c r="X300" s="42">
        <f>+' (1) Cap Res.2009-2010'!X300</f>
        <v>0</v>
      </c>
      <c r="Y300" s="42">
        <f>+' (1) Cap Res.2009-2010'!Y300</f>
        <v>0</v>
      </c>
      <c r="Z300" s="42">
        <f>+' (1) Cap Res.2009-2010'!Z300</f>
        <v>0</v>
      </c>
      <c r="AA300" s="42">
        <f>+' (1) Cap Res.2009-2010'!AA300</f>
        <v>0</v>
      </c>
      <c r="AB300" s="42">
        <f>+' (1) Cap Res.2009-2010'!AB300</f>
        <v>0</v>
      </c>
      <c r="AC300" s="42">
        <f>+' (1) Cap Res.2009-2010'!AC300</f>
        <v>0</v>
      </c>
      <c r="AD300" s="42">
        <f>+' (1) Cap Res.2009-2010'!AD300</f>
        <v>0</v>
      </c>
      <c r="AE300" s="42">
        <f>+' (1) Cap Res.2009-2010'!AE300</f>
        <v>0</v>
      </c>
      <c r="AF300" s="42">
        <f>+' (1) Cap Res.2009-2010'!AF300</f>
        <v>-77.5</v>
      </c>
      <c r="AG300" s="42">
        <f>+' (1) Cap Res.2009-2010'!AG300</f>
        <v>0</v>
      </c>
      <c r="AH300" s="42">
        <f>+' (1) Cap Res.2009-2010'!AH300</f>
        <v>0</v>
      </c>
      <c r="AI300" s="42">
        <f>+' (1) Cap Res.2009-2010'!AI300</f>
        <v>0</v>
      </c>
      <c r="AJ300" s="42">
        <f>+' (1) Cap Res.2009-2010'!AJ300</f>
        <v>0</v>
      </c>
      <c r="AK300" s="42">
        <f>+' (1) Cap Res.2009-2010'!AK300</f>
        <v>0</v>
      </c>
      <c r="AL300" s="42">
        <f>+' (1) Cap Res.2009-2010'!AL300</f>
        <v>0</v>
      </c>
      <c r="AM300" s="42">
        <f>+' (1) Cap Res.2009-2010'!AM300</f>
        <v>0</v>
      </c>
      <c r="AN300" s="42">
        <f>+' (1) Cap Res.2009-2010'!AN300</f>
        <v>0</v>
      </c>
      <c r="AO300" s="42">
        <f>+' (1) Cap Res.2009-2010'!AO300</f>
        <v>0</v>
      </c>
      <c r="AP300" s="42">
        <f>+' (1) Cap Res.2009-2010'!AP300</f>
        <v>0</v>
      </c>
      <c r="AQ300" s="42">
        <f>+' (1) Cap Res.2009-2010'!AQ300</f>
        <v>0</v>
      </c>
      <c r="AR300" s="42">
        <f>+' (1) Cap Res.2009-2010'!AR300</f>
        <v>0</v>
      </c>
      <c r="AS300" s="42">
        <f>+' (1) Cap Res.2009-2010'!AS300</f>
        <v>0</v>
      </c>
      <c r="AT300" s="42">
        <f>+' (1) Cap Res.2009-2010'!AT300</f>
        <v>0</v>
      </c>
      <c r="AU300" s="42">
        <f>+' (1) Cap Res.2009-2010'!AU300</f>
        <v>0</v>
      </c>
      <c r="AV300" s="42"/>
      <c r="AW300" s="42"/>
      <c r="AX300" s="42"/>
      <c r="AY300" s="42"/>
      <c r="AZ300" s="42"/>
      <c r="BA300" s="42"/>
      <c r="BB300" s="42"/>
    </row>
    <row r="301" spans="1:54" ht="13.5" hidden="1">
      <c r="A301" s="177">
        <f>+' (1) Cap Res.2009-2010'!BF301</f>
        <v>38430</v>
      </c>
      <c r="B301" s="42">
        <f>+' (1) Cap Res.2009-2010'!B301</f>
        <v>0</v>
      </c>
      <c r="C301" s="42">
        <f>+' (1) Cap Res.2009-2010'!C301</f>
        <v>0</v>
      </c>
      <c r="D301" s="42">
        <f>+' (1) Cap Res.2009-2010'!D301</f>
        <v>0</v>
      </c>
      <c r="E301" s="42">
        <f>+' (1) Cap Res.2009-2010'!E301</f>
        <v>0</v>
      </c>
      <c r="F301" s="42">
        <f>+' (1) Cap Res.2009-2010'!F301</f>
        <v>0</v>
      </c>
      <c r="G301" s="42">
        <f>+' (1) Cap Res.2009-2010'!G301</f>
        <v>0</v>
      </c>
      <c r="H301" s="42">
        <f>+' (1) Cap Res.2009-2010'!H301</f>
        <v>0</v>
      </c>
      <c r="I301" s="42">
        <f>+' (1) Cap Res.2009-2010'!I301</f>
        <v>0</v>
      </c>
      <c r="J301" s="42">
        <f>+' (1) Cap Res.2009-2010'!J301</f>
        <v>0</v>
      </c>
      <c r="K301" s="42">
        <f>+' (1) Cap Res.2009-2010'!K301</f>
        <v>0</v>
      </c>
      <c r="L301" s="42">
        <f>+' (1) Cap Res.2009-2010'!L301</f>
        <v>0</v>
      </c>
      <c r="M301" s="42">
        <f>+' (1) Cap Res.2009-2010'!M301</f>
        <v>0</v>
      </c>
      <c r="N301" s="42">
        <f>+' (1) Cap Res.2009-2010'!N301</f>
        <v>0</v>
      </c>
      <c r="O301" s="42">
        <f>+' (1) Cap Res.2009-2010'!O301</f>
        <v>0</v>
      </c>
      <c r="P301" s="42">
        <f>+' (1) Cap Res.2009-2010'!P301</f>
        <v>0</v>
      </c>
      <c r="Q301" s="42">
        <f>+' (1) Cap Res.2009-2010'!Q301</f>
        <v>0</v>
      </c>
      <c r="R301" s="42">
        <f>+' (1) Cap Res.2009-2010'!R301</f>
        <v>0</v>
      </c>
      <c r="S301" s="42">
        <f>+' (1) Cap Res.2009-2010'!S301</f>
        <v>0</v>
      </c>
      <c r="T301" s="42">
        <f>+' (1) Cap Res.2009-2010'!T301</f>
        <v>0</v>
      </c>
      <c r="U301" s="42">
        <f>+' (1) Cap Res.2009-2010'!U301</f>
        <v>0</v>
      </c>
      <c r="V301" s="42">
        <f>+' (1) Cap Res.2009-2010'!V301</f>
        <v>0</v>
      </c>
      <c r="W301" s="42">
        <f>+' (1) Cap Res.2009-2010'!W301</f>
        <v>0</v>
      </c>
      <c r="X301" s="42">
        <f>+' (1) Cap Res.2009-2010'!X301</f>
        <v>0</v>
      </c>
      <c r="Y301" s="42">
        <f>+' (1) Cap Res.2009-2010'!Y301</f>
        <v>0</v>
      </c>
      <c r="Z301" s="42">
        <f>+' (1) Cap Res.2009-2010'!Z301</f>
        <v>0</v>
      </c>
      <c r="AA301" s="42">
        <f>+' (1) Cap Res.2009-2010'!AA301</f>
        <v>0</v>
      </c>
      <c r="AB301" s="42">
        <f>+' (1) Cap Res.2009-2010'!AB301</f>
        <v>0</v>
      </c>
      <c r="AC301" s="42">
        <f>+' (1) Cap Res.2009-2010'!AC301</f>
        <v>0</v>
      </c>
      <c r="AD301" s="42">
        <f>+' (1) Cap Res.2009-2010'!AD301</f>
        <v>0</v>
      </c>
      <c r="AE301" s="42">
        <f>+' (1) Cap Res.2009-2010'!AE301</f>
        <v>0</v>
      </c>
      <c r="AF301" s="42">
        <f>+' (1) Cap Res.2009-2010'!AF301</f>
        <v>0</v>
      </c>
      <c r="AG301" s="42">
        <f>+' (1) Cap Res.2009-2010'!AG301</f>
        <v>0</v>
      </c>
      <c r="AH301" s="42">
        <f>+' (1) Cap Res.2009-2010'!AH301</f>
        <v>0</v>
      </c>
      <c r="AI301" s="42">
        <f>+' (1) Cap Res.2009-2010'!AI301</f>
        <v>0</v>
      </c>
      <c r="AJ301" s="42">
        <f>+' (1) Cap Res.2009-2010'!AJ301</f>
        <v>0</v>
      </c>
      <c r="AK301" s="42">
        <f>+' (1) Cap Res.2009-2010'!AK301</f>
        <v>0</v>
      </c>
      <c r="AL301" s="42">
        <f>+' (1) Cap Res.2009-2010'!AL301</f>
        <v>0</v>
      </c>
      <c r="AM301" s="42">
        <f>+' (1) Cap Res.2009-2010'!AM301</f>
        <v>0</v>
      </c>
      <c r="AN301" s="42">
        <f>+' (1) Cap Res.2009-2010'!AN301</f>
        <v>0</v>
      </c>
      <c r="AO301" s="42">
        <f>+' (1) Cap Res.2009-2010'!AO301</f>
        <v>0</v>
      </c>
      <c r="AP301" s="42">
        <f>+' (1) Cap Res.2009-2010'!AP301</f>
        <v>0</v>
      </c>
      <c r="AQ301" s="42">
        <f>+' (1) Cap Res.2009-2010'!AQ301</f>
        <v>0</v>
      </c>
      <c r="AR301" s="42">
        <f>+' (1) Cap Res.2009-2010'!AR301</f>
        <v>0</v>
      </c>
      <c r="AS301" s="42">
        <f>+' (1) Cap Res.2009-2010'!AS301</f>
        <v>0</v>
      </c>
      <c r="AT301" s="42">
        <f>+' (1) Cap Res.2009-2010'!AT301</f>
        <v>0</v>
      </c>
      <c r="AU301" s="42">
        <f>+' (1) Cap Res.2009-2010'!AU301</f>
        <v>0</v>
      </c>
      <c r="AV301" s="42"/>
      <c r="AW301" s="42"/>
      <c r="AX301" s="42"/>
      <c r="AY301" s="42"/>
      <c r="AZ301" s="42"/>
      <c r="BA301" s="42"/>
      <c r="BB301" s="42"/>
    </row>
    <row r="302" spans="1:54" ht="13.5" hidden="1">
      <c r="A302" s="177">
        <f>+' (1) Cap Res.2009-2010'!BF302</f>
        <v>38441</v>
      </c>
      <c r="B302" s="42">
        <f>+' (1) Cap Res.2009-2010'!B302</f>
        <v>0</v>
      </c>
      <c r="C302" s="42">
        <f>+' (1) Cap Res.2009-2010'!C302</f>
        <v>0</v>
      </c>
      <c r="D302" s="42">
        <f>+' (1) Cap Res.2009-2010'!D302</f>
        <v>0</v>
      </c>
      <c r="E302" s="42">
        <f>+' (1) Cap Res.2009-2010'!E302</f>
        <v>0</v>
      </c>
      <c r="F302" s="42">
        <f>+' (1) Cap Res.2009-2010'!F302</f>
        <v>0</v>
      </c>
      <c r="G302" s="42">
        <f>+' (1) Cap Res.2009-2010'!G302</f>
        <v>0</v>
      </c>
      <c r="H302" s="42">
        <f>+' (1) Cap Res.2009-2010'!H302</f>
        <v>0</v>
      </c>
      <c r="I302" s="42">
        <f>+' (1) Cap Res.2009-2010'!I302</f>
        <v>0</v>
      </c>
      <c r="J302" s="42">
        <f>+' (1) Cap Res.2009-2010'!J302</f>
        <v>0</v>
      </c>
      <c r="K302" s="42">
        <f>+' (1) Cap Res.2009-2010'!K302</f>
        <v>0</v>
      </c>
      <c r="L302" s="42">
        <f>+' (1) Cap Res.2009-2010'!L302</f>
        <v>0</v>
      </c>
      <c r="M302" s="42">
        <f>+' (1) Cap Res.2009-2010'!M302</f>
        <v>0</v>
      </c>
      <c r="N302" s="42">
        <f>+' (1) Cap Res.2009-2010'!N302</f>
        <v>0</v>
      </c>
      <c r="O302" s="42">
        <f>+' (1) Cap Res.2009-2010'!O302</f>
        <v>0</v>
      </c>
      <c r="P302" s="42">
        <f>+' (1) Cap Res.2009-2010'!P302</f>
        <v>0</v>
      </c>
      <c r="Q302" s="42">
        <f>+' (1) Cap Res.2009-2010'!Q302</f>
        <v>0</v>
      </c>
      <c r="R302" s="42">
        <f>+' (1) Cap Res.2009-2010'!R302</f>
        <v>0</v>
      </c>
      <c r="S302" s="42">
        <f>+' (1) Cap Res.2009-2010'!S302</f>
        <v>0</v>
      </c>
      <c r="T302" s="42">
        <f>+' (1) Cap Res.2009-2010'!T302</f>
        <v>0</v>
      </c>
      <c r="U302" s="42">
        <f>+' (1) Cap Res.2009-2010'!U302</f>
        <v>0</v>
      </c>
      <c r="V302" s="42">
        <f>+' (1) Cap Res.2009-2010'!V302</f>
        <v>0</v>
      </c>
      <c r="W302" s="42">
        <f>+' (1) Cap Res.2009-2010'!W302</f>
        <v>0</v>
      </c>
      <c r="X302" s="42">
        <f>+' (1) Cap Res.2009-2010'!X302</f>
        <v>0</v>
      </c>
      <c r="Y302" s="42">
        <f>+' (1) Cap Res.2009-2010'!Y302</f>
        <v>0</v>
      </c>
      <c r="Z302" s="42">
        <f>+' (1) Cap Res.2009-2010'!Z302</f>
        <v>0</v>
      </c>
      <c r="AA302" s="42">
        <f>+' (1) Cap Res.2009-2010'!AA302</f>
        <v>0</v>
      </c>
      <c r="AB302" s="42">
        <f>+' (1) Cap Res.2009-2010'!AB302</f>
        <v>0</v>
      </c>
      <c r="AC302" s="42">
        <f>+' (1) Cap Res.2009-2010'!AC302</f>
        <v>0</v>
      </c>
      <c r="AD302" s="42">
        <f>+' (1) Cap Res.2009-2010'!AD302</f>
        <v>0</v>
      </c>
      <c r="AE302" s="42">
        <f>+' (1) Cap Res.2009-2010'!AE302</f>
        <v>0</v>
      </c>
      <c r="AF302" s="42">
        <f>+' (1) Cap Res.2009-2010'!AF302</f>
        <v>0</v>
      </c>
      <c r="AG302" s="42">
        <f>+' (1) Cap Res.2009-2010'!AG302</f>
        <v>0</v>
      </c>
      <c r="AH302" s="42">
        <f>+' (1) Cap Res.2009-2010'!AH302</f>
        <v>0</v>
      </c>
      <c r="AI302" s="42">
        <f>+' (1) Cap Res.2009-2010'!AI302</f>
        <v>0</v>
      </c>
      <c r="AJ302" s="42">
        <f>+' (1) Cap Res.2009-2010'!AJ302</f>
        <v>0</v>
      </c>
      <c r="AK302" s="42">
        <f>+' (1) Cap Res.2009-2010'!AK302</f>
        <v>0</v>
      </c>
      <c r="AL302" s="42">
        <f>+' (1) Cap Res.2009-2010'!AL302</f>
        <v>0</v>
      </c>
      <c r="AM302" s="42">
        <f>+' (1) Cap Res.2009-2010'!AM302</f>
        <v>0</v>
      </c>
      <c r="AN302" s="42">
        <f>+' (1) Cap Res.2009-2010'!AN302</f>
        <v>0</v>
      </c>
      <c r="AO302" s="42">
        <f>+' (1) Cap Res.2009-2010'!AO302</f>
        <v>0</v>
      </c>
      <c r="AP302" s="42">
        <f>+' (1) Cap Res.2009-2010'!AP302</f>
        <v>0</v>
      </c>
      <c r="AQ302" s="42">
        <f>+' (1) Cap Res.2009-2010'!AQ302</f>
        <v>0</v>
      </c>
      <c r="AR302" s="42">
        <f>+' (1) Cap Res.2009-2010'!AR302</f>
        <v>0</v>
      </c>
      <c r="AS302" s="42">
        <f>+' (1) Cap Res.2009-2010'!AS302</f>
        <v>0</v>
      </c>
      <c r="AT302" s="42">
        <f>+' (1) Cap Res.2009-2010'!AT302</f>
        <v>0</v>
      </c>
      <c r="AU302" s="42">
        <f>+' (1) Cap Res.2009-2010'!AU302</f>
        <v>0</v>
      </c>
      <c r="AV302" s="42"/>
      <c r="AW302" s="42"/>
      <c r="AX302" s="42"/>
      <c r="AY302" s="42"/>
      <c r="AZ302" s="42"/>
      <c r="BA302" s="42"/>
      <c r="BB302" s="42"/>
    </row>
    <row r="303" spans="1:54" ht="13.5" hidden="1">
      <c r="A303" s="177">
        <f>+' (1) Cap Res.2009-2010'!BF303</f>
        <v>38450</v>
      </c>
      <c r="B303" s="42">
        <f>+' (1) Cap Res.2009-2010'!B303</f>
        <v>0</v>
      </c>
      <c r="C303" s="42">
        <f>+' (1) Cap Res.2009-2010'!C303</f>
        <v>0</v>
      </c>
      <c r="D303" s="42">
        <f>+' (1) Cap Res.2009-2010'!D303</f>
        <v>0</v>
      </c>
      <c r="E303" s="42">
        <f>+' (1) Cap Res.2009-2010'!E303</f>
        <v>0</v>
      </c>
      <c r="F303" s="42">
        <f>+' (1) Cap Res.2009-2010'!F303</f>
        <v>0</v>
      </c>
      <c r="G303" s="42">
        <f>+' (1) Cap Res.2009-2010'!G303</f>
        <v>0</v>
      </c>
      <c r="H303" s="42">
        <f>+' (1) Cap Res.2009-2010'!H303</f>
        <v>0</v>
      </c>
      <c r="I303" s="42">
        <f>+' (1) Cap Res.2009-2010'!I303</f>
        <v>0</v>
      </c>
      <c r="J303" s="42">
        <f>+' (1) Cap Res.2009-2010'!J303</f>
        <v>0</v>
      </c>
      <c r="K303" s="42">
        <f>+' (1) Cap Res.2009-2010'!K303</f>
        <v>0</v>
      </c>
      <c r="L303" s="42">
        <f>+' (1) Cap Res.2009-2010'!L303</f>
        <v>0</v>
      </c>
      <c r="M303" s="42">
        <f>+' (1) Cap Res.2009-2010'!M303</f>
        <v>0</v>
      </c>
      <c r="N303" s="42">
        <f>+' (1) Cap Res.2009-2010'!N303</f>
        <v>0</v>
      </c>
      <c r="O303" s="42">
        <f>+' (1) Cap Res.2009-2010'!O303</f>
        <v>0</v>
      </c>
      <c r="P303" s="42">
        <f>+' (1) Cap Res.2009-2010'!P303</f>
        <v>0</v>
      </c>
      <c r="Q303" s="42">
        <f>+' (1) Cap Res.2009-2010'!Q303</f>
        <v>0</v>
      </c>
      <c r="R303" s="42">
        <f>+' (1) Cap Res.2009-2010'!R303</f>
        <v>0</v>
      </c>
      <c r="S303" s="42">
        <f>+' (1) Cap Res.2009-2010'!S303</f>
        <v>0</v>
      </c>
      <c r="T303" s="42">
        <f>+' (1) Cap Res.2009-2010'!T303</f>
        <v>0</v>
      </c>
      <c r="U303" s="42">
        <f>+' (1) Cap Res.2009-2010'!U303</f>
        <v>0</v>
      </c>
      <c r="V303" s="42">
        <f>+' (1) Cap Res.2009-2010'!V303</f>
        <v>0</v>
      </c>
      <c r="W303" s="42">
        <f>+' (1) Cap Res.2009-2010'!W303</f>
        <v>0</v>
      </c>
      <c r="X303" s="42">
        <f>+' (1) Cap Res.2009-2010'!X303</f>
        <v>0</v>
      </c>
      <c r="Y303" s="42">
        <f>+' (1) Cap Res.2009-2010'!Y303</f>
        <v>0</v>
      </c>
      <c r="Z303" s="42">
        <f>+' (1) Cap Res.2009-2010'!Z303</f>
        <v>0</v>
      </c>
      <c r="AA303" s="42">
        <f>+' (1) Cap Res.2009-2010'!AA303</f>
        <v>0</v>
      </c>
      <c r="AB303" s="42">
        <f>+' (1) Cap Res.2009-2010'!AB303</f>
        <v>0</v>
      </c>
      <c r="AC303" s="42">
        <f>+' (1) Cap Res.2009-2010'!AC303</f>
        <v>0</v>
      </c>
      <c r="AD303" s="42">
        <f>+' (1) Cap Res.2009-2010'!AD303</f>
        <v>0</v>
      </c>
      <c r="AE303" s="42">
        <f>+' (1) Cap Res.2009-2010'!AE303</f>
        <v>0</v>
      </c>
      <c r="AF303" s="42">
        <f>+' (1) Cap Res.2009-2010'!AF303</f>
        <v>0</v>
      </c>
      <c r="AG303" s="42">
        <f>+' (1) Cap Res.2009-2010'!AG303</f>
        <v>0</v>
      </c>
      <c r="AH303" s="42">
        <f>+' (1) Cap Res.2009-2010'!AH303</f>
        <v>0</v>
      </c>
      <c r="AI303" s="42">
        <f>+' (1) Cap Res.2009-2010'!AI303</f>
        <v>0</v>
      </c>
      <c r="AJ303" s="42">
        <f>+' (1) Cap Res.2009-2010'!AJ303</f>
        <v>0</v>
      </c>
      <c r="AK303" s="42">
        <f>+' (1) Cap Res.2009-2010'!AK303</f>
        <v>0</v>
      </c>
      <c r="AL303" s="42">
        <f>+' (1) Cap Res.2009-2010'!AL303</f>
        <v>0</v>
      </c>
      <c r="AM303" s="42">
        <f>+' (1) Cap Res.2009-2010'!AM303</f>
        <v>0</v>
      </c>
      <c r="AN303" s="42">
        <f>+' (1) Cap Res.2009-2010'!AN303</f>
        <v>0</v>
      </c>
      <c r="AO303" s="42">
        <f>+' (1) Cap Res.2009-2010'!AO303</f>
        <v>0</v>
      </c>
      <c r="AP303" s="42">
        <f>+' (1) Cap Res.2009-2010'!AP303</f>
        <v>0</v>
      </c>
      <c r="AQ303" s="42">
        <f>+' (1) Cap Res.2009-2010'!AQ303</f>
        <v>0</v>
      </c>
      <c r="AR303" s="42">
        <f>+' (1) Cap Res.2009-2010'!AR303</f>
        <v>0</v>
      </c>
      <c r="AS303" s="42">
        <f>+' (1) Cap Res.2009-2010'!AS303</f>
        <v>0</v>
      </c>
      <c r="AT303" s="42">
        <f>+' (1) Cap Res.2009-2010'!AT303</f>
        <v>0</v>
      </c>
      <c r="AU303" s="42">
        <f>+' (1) Cap Res.2009-2010'!AU303</f>
        <v>0</v>
      </c>
      <c r="AV303" s="42"/>
      <c r="AW303" s="42"/>
      <c r="AX303" s="42"/>
      <c r="AY303" s="42"/>
      <c r="AZ303" s="42"/>
      <c r="BA303" s="42"/>
      <c r="BB303" s="42"/>
    </row>
    <row r="304" spans="1:54" ht="13.5" hidden="1">
      <c r="A304" s="177">
        <f>+' (1) Cap Res.2009-2010'!BF304</f>
        <v>38450</v>
      </c>
      <c r="B304" s="42">
        <f>+' (1) Cap Res.2009-2010'!B304</f>
        <v>0</v>
      </c>
      <c r="C304" s="42">
        <f>+' (1) Cap Res.2009-2010'!C304</f>
        <v>0</v>
      </c>
      <c r="D304" s="42">
        <f>+' (1) Cap Res.2009-2010'!D304</f>
        <v>0</v>
      </c>
      <c r="E304" s="42">
        <f>+' (1) Cap Res.2009-2010'!E304</f>
        <v>0</v>
      </c>
      <c r="F304" s="42">
        <f>+' (1) Cap Res.2009-2010'!F304</f>
        <v>0</v>
      </c>
      <c r="G304" s="42">
        <f>+' (1) Cap Res.2009-2010'!G304</f>
        <v>0</v>
      </c>
      <c r="H304" s="42">
        <f>+' (1) Cap Res.2009-2010'!H304</f>
        <v>0</v>
      </c>
      <c r="I304" s="42">
        <f>+' (1) Cap Res.2009-2010'!I304</f>
        <v>0</v>
      </c>
      <c r="J304" s="42">
        <f>+' (1) Cap Res.2009-2010'!J304</f>
        <v>0</v>
      </c>
      <c r="K304" s="42">
        <f>+' (1) Cap Res.2009-2010'!K304</f>
        <v>0</v>
      </c>
      <c r="L304" s="42">
        <f>+' (1) Cap Res.2009-2010'!L304</f>
        <v>0</v>
      </c>
      <c r="M304" s="42">
        <f>+' (1) Cap Res.2009-2010'!M304</f>
        <v>0</v>
      </c>
      <c r="N304" s="42">
        <f>+' (1) Cap Res.2009-2010'!N304</f>
        <v>0</v>
      </c>
      <c r="O304" s="42">
        <f>+' (1) Cap Res.2009-2010'!O304</f>
        <v>0</v>
      </c>
      <c r="P304" s="42">
        <f>+' (1) Cap Res.2009-2010'!P304</f>
        <v>0</v>
      </c>
      <c r="Q304" s="42">
        <f>+' (1) Cap Res.2009-2010'!Q304</f>
        <v>0</v>
      </c>
      <c r="R304" s="42">
        <f>+' (1) Cap Res.2009-2010'!R304</f>
        <v>0</v>
      </c>
      <c r="S304" s="42">
        <f>+' (1) Cap Res.2009-2010'!S304</f>
        <v>0</v>
      </c>
      <c r="T304" s="42">
        <f>+' (1) Cap Res.2009-2010'!T304</f>
        <v>0</v>
      </c>
      <c r="U304" s="42">
        <f>+' (1) Cap Res.2009-2010'!U304</f>
        <v>0</v>
      </c>
      <c r="V304" s="42">
        <f>+' (1) Cap Res.2009-2010'!V304</f>
        <v>0</v>
      </c>
      <c r="W304" s="42">
        <f>+' (1) Cap Res.2009-2010'!W304</f>
        <v>0</v>
      </c>
      <c r="X304" s="42">
        <f>+' (1) Cap Res.2009-2010'!X304</f>
        <v>0</v>
      </c>
      <c r="Y304" s="42">
        <f>+' (1) Cap Res.2009-2010'!Y304</f>
        <v>0</v>
      </c>
      <c r="Z304" s="42">
        <f>+' (1) Cap Res.2009-2010'!Z304</f>
        <v>0</v>
      </c>
      <c r="AA304" s="42">
        <f>+' (1) Cap Res.2009-2010'!AA304</f>
        <v>0</v>
      </c>
      <c r="AB304" s="42">
        <f>+' (1) Cap Res.2009-2010'!AB304</f>
        <v>0</v>
      </c>
      <c r="AC304" s="42">
        <f>+' (1) Cap Res.2009-2010'!AC304</f>
        <v>0</v>
      </c>
      <c r="AD304" s="42">
        <f>+' (1) Cap Res.2009-2010'!AD304</f>
        <v>0</v>
      </c>
      <c r="AE304" s="42">
        <f>+' (1) Cap Res.2009-2010'!AE304</f>
        <v>0</v>
      </c>
      <c r="AF304" s="42">
        <f>+' (1) Cap Res.2009-2010'!AF304</f>
        <v>0</v>
      </c>
      <c r="AG304" s="42">
        <f>+' (1) Cap Res.2009-2010'!AG304</f>
        <v>0</v>
      </c>
      <c r="AH304" s="42">
        <f>+' (1) Cap Res.2009-2010'!AH304</f>
        <v>0</v>
      </c>
      <c r="AI304" s="42">
        <f>+' (1) Cap Res.2009-2010'!AI304</f>
        <v>0</v>
      </c>
      <c r="AJ304" s="42">
        <f>+' (1) Cap Res.2009-2010'!AJ304</f>
        <v>0</v>
      </c>
      <c r="AK304" s="42">
        <f>+' (1) Cap Res.2009-2010'!AK304</f>
        <v>0</v>
      </c>
      <c r="AL304" s="42">
        <f>+' (1) Cap Res.2009-2010'!AL304</f>
        <v>0</v>
      </c>
      <c r="AM304" s="42">
        <f>+' (1) Cap Res.2009-2010'!AM304</f>
        <v>0</v>
      </c>
      <c r="AN304" s="42">
        <f>+' (1) Cap Res.2009-2010'!AN304</f>
        <v>0</v>
      </c>
      <c r="AO304" s="42">
        <f>+' (1) Cap Res.2009-2010'!AO304</f>
        <v>0</v>
      </c>
      <c r="AP304" s="42">
        <f>+' (1) Cap Res.2009-2010'!AP304</f>
        <v>0</v>
      </c>
      <c r="AQ304" s="42">
        <f>+' (1) Cap Res.2009-2010'!AQ304</f>
        <v>0</v>
      </c>
      <c r="AR304" s="42">
        <f>+' (1) Cap Res.2009-2010'!AR304</f>
        <v>0</v>
      </c>
      <c r="AS304" s="42">
        <f>+' (1) Cap Res.2009-2010'!AS304</f>
        <v>0</v>
      </c>
      <c r="AT304" s="42">
        <f>+' (1) Cap Res.2009-2010'!AT304</f>
        <v>0</v>
      </c>
      <c r="AU304" s="42">
        <f>+' (1) Cap Res.2009-2010'!AU304</f>
        <v>0</v>
      </c>
      <c r="AV304" s="42"/>
      <c r="AW304" s="42"/>
      <c r="AX304" s="42"/>
      <c r="AY304" s="42"/>
      <c r="AZ304" s="42"/>
      <c r="BA304" s="42"/>
      <c r="BB304" s="42"/>
    </row>
    <row r="305" spans="1:54" ht="13.5" hidden="1">
      <c r="A305" s="177">
        <f>+' (1) Cap Res.2009-2010'!BF305</f>
        <v>38469</v>
      </c>
      <c r="B305" s="42">
        <f>+' (1) Cap Res.2009-2010'!B305</f>
        <v>0</v>
      </c>
      <c r="C305" s="42">
        <f>+' (1) Cap Res.2009-2010'!C305</f>
        <v>0</v>
      </c>
      <c r="D305" s="42">
        <f>+' (1) Cap Res.2009-2010'!D305</f>
        <v>0</v>
      </c>
      <c r="E305" s="42">
        <f>+' (1) Cap Res.2009-2010'!E305</f>
        <v>0</v>
      </c>
      <c r="F305" s="42">
        <f>+' (1) Cap Res.2009-2010'!F305</f>
        <v>0</v>
      </c>
      <c r="G305" s="42">
        <f>+' (1) Cap Res.2009-2010'!G305</f>
        <v>0</v>
      </c>
      <c r="H305" s="42">
        <f>+' (1) Cap Res.2009-2010'!H305</f>
        <v>0</v>
      </c>
      <c r="I305" s="42">
        <f>+' (1) Cap Res.2009-2010'!I305</f>
        <v>0</v>
      </c>
      <c r="J305" s="42">
        <f>+' (1) Cap Res.2009-2010'!J305</f>
        <v>0</v>
      </c>
      <c r="K305" s="42">
        <f>+' (1) Cap Res.2009-2010'!K305</f>
        <v>0</v>
      </c>
      <c r="L305" s="42">
        <f>+' (1) Cap Res.2009-2010'!L305</f>
        <v>0</v>
      </c>
      <c r="M305" s="42">
        <f>+' (1) Cap Res.2009-2010'!M305</f>
        <v>-16757</v>
      </c>
      <c r="N305" s="42">
        <f>+' (1) Cap Res.2009-2010'!N305</f>
        <v>0</v>
      </c>
      <c r="O305" s="42">
        <f>+' (1) Cap Res.2009-2010'!O305</f>
        <v>0</v>
      </c>
      <c r="P305" s="42">
        <f>+' (1) Cap Res.2009-2010'!P305</f>
        <v>0</v>
      </c>
      <c r="Q305" s="42">
        <f>+' (1) Cap Res.2009-2010'!Q305</f>
        <v>0</v>
      </c>
      <c r="R305" s="42">
        <f>+' (1) Cap Res.2009-2010'!R305</f>
        <v>0</v>
      </c>
      <c r="S305" s="42">
        <f>+' (1) Cap Res.2009-2010'!S305</f>
        <v>0</v>
      </c>
      <c r="T305" s="42">
        <f>+' (1) Cap Res.2009-2010'!T305</f>
        <v>0</v>
      </c>
      <c r="U305" s="42">
        <f>+' (1) Cap Res.2009-2010'!U305</f>
        <v>0</v>
      </c>
      <c r="V305" s="42">
        <f>+' (1) Cap Res.2009-2010'!V305</f>
        <v>0</v>
      </c>
      <c r="W305" s="42">
        <f>+' (1) Cap Res.2009-2010'!W305</f>
        <v>0</v>
      </c>
      <c r="X305" s="42">
        <f>+' (1) Cap Res.2009-2010'!X305</f>
        <v>0</v>
      </c>
      <c r="Y305" s="42">
        <f>+' (1) Cap Res.2009-2010'!Y305</f>
        <v>0</v>
      </c>
      <c r="Z305" s="42">
        <f>+' (1) Cap Res.2009-2010'!Z305</f>
        <v>0</v>
      </c>
      <c r="AA305" s="42">
        <f>+' (1) Cap Res.2009-2010'!AA305</f>
        <v>0</v>
      </c>
      <c r="AB305" s="42">
        <f>+' (1) Cap Res.2009-2010'!AB305</f>
        <v>0</v>
      </c>
      <c r="AC305" s="42">
        <f>+' (1) Cap Res.2009-2010'!AC305</f>
        <v>0</v>
      </c>
      <c r="AD305" s="42">
        <f>+' (1) Cap Res.2009-2010'!AD305</f>
        <v>0</v>
      </c>
      <c r="AE305" s="42">
        <f>+' (1) Cap Res.2009-2010'!AE305</f>
        <v>0</v>
      </c>
      <c r="AF305" s="42">
        <f>+' (1) Cap Res.2009-2010'!AF305</f>
        <v>0</v>
      </c>
      <c r="AG305" s="42">
        <f>+' (1) Cap Res.2009-2010'!AG305</f>
        <v>0</v>
      </c>
      <c r="AH305" s="42">
        <f>+' (1) Cap Res.2009-2010'!AH305</f>
        <v>0</v>
      </c>
      <c r="AI305" s="42">
        <f>+' (1) Cap Res.2009-2010'!AI305</f>
        <v>0</v>
      </c>
      <c r="AJ305" s="42">
        <f>+' (1) Cap Res.2009-2010'!AJ305</f>
        <v>0</v>
      </c>
      <c r="AK305" s="42">
        <f>+' (1) Cap Res.2009-2010'!AK305</f>
        <v>0</v>
      </c>
      <c r="AL305" s="42">
        <f>+' (1) Cap Res.2009-2010'!AL305</f>
        <v>0</v>
      </c>
      <c r="AM305" s="42">
        <f>+' (1) Cap Res.2009-2010'!AM305</f>
        <v>0</v>
      </c>
      <c r="AN305" s="42">
        <f>+' (1) Cap Res.2009-2010'!AN305</f>
        <v>0</v>
      </c>
      <c r="AO305" s="42">
        <f>+' (1) Cap Res.2009-2010'!AO305</f>
        <v>0</v>
      </c>
      <c r="AP305" s="42">
        <f>+' (1) Cap Res.2009-2010'!AP305</f>
        <v>0</v>
      </c>
      <c r="AQ305" s="42">
        <f>+' (1) Cap Res.2009-2010'!AQ305</f>
        <v>0</v>
      </c>
      <c r="AR305" s="42">
        <f>+' (1) Cap Res.2009-2010'!AR305</f>
        <v>0</v>
      </c>
      <c r="AS305" s="42">
        <f>+' (1) Cap Res.2009-2010'!AS305</f>
        <v>0</v>
      </c>
      <c r="AT305" s="42">
        <f>+' (1) Cap Res.2009-2010'!AT305</f>
        <v>0</v>
      </c>
      <c r="AU305" s="42">
        <f>+' (1) Cap Res.2009-2010'!AU305</f>
        <v>0</v>
      </c>
      <c r="AV305" s="42"/>
      <c r="AW305" s="42"/>
      <c r="AX305" s="42"/>
      <c r="AY305" s="42"/>
      <c r="AZ305" s="42"/>
      <c r="BA305" s="42"/>
      <c r="BB305" s="42"/>
    </row>
    <row r="306" spans="1:54" ht="13.5" hidden="1">
      <c r="A306" s="177">
        <f>+' (1) Cap Res.2009-2010'!BF306</f>
        <v>38471</v>
      </c>
      <c r="B306" s="42">
        <f>+' (1) Cap Res.2009-2010'!B306</f>
        <v>0</v>
      </c>
      <c r="C306" s="42">
        <f>+' (1) Cap Res.2009-2010'!C306</f>
        <v>0</v>
      </c>
      <c r="D306" s="42">
        <f>+' (1) Cap Res.2009-2010'!D306</f>
        <v>0</v>
      </c>
      <c r="E306" s="42">
        <f>+' (1) Cap Res.2009-2010'!E306</f>
        <v>0</v>
      </c>
      <c r="F306" s="42">
        <f>+' (1) Cap Res.2009-2010'!F306</f>
        <v>0</v>
      </c>
      <c r="G306" s="42">
        <f>+' (1) Cap Res.2009-2010'!G306</f>
        <v>0</v>
      </c>
      <c r="H306" s="42">
        <f>+' (1) Cap Res.2009-2010'!H306</f>
        <v>0</v>
      </c>
      <c r="I306" s="42">
        <f>+' (1) Cap Res.2009-2010'!I306</f>
        <v>0</v>
      </c>
      <c r="J306" s="42">
        <f>+' (1) Cap Res.2009-2010'!J306</f>
        <v>0</v>
      </c>
      <c r="K306" s="42">
        <f>+' (1) Cap Res.2009-2010'!K306</f>
        <v>0</v>
      </c>
      <c r="L306" s="42">
        <f>+' (1) Cap Res.2009-2010'!L306</f>
        <v>0</v>
      </c>
      <c r="M306" s="42">
        <f>+' (1) Cap Res.2009-2010'!M306</f>
        <v>0</v>
      </c>
      <c r="N306" s="42">
        <f>+' (1) Cap Res.2009-2010'!N306</f>
        <v>0</v>
      </c>
      <c r="O306" s="42">
        <f>+' (1) Cap Res.2009-2010'!O306</f>
        <v>0</v>
      </c>
      <c r="P306" s="42">
        <f>+' (1) Cap Res.2009-2010'!P306</f>
        <v>0</v>
      </c>
      <c r="Q306" s="42">
        <f>+' (1) Cap Res.2009-2010'!Q306</f>
        <v>0</v>
      </c>
      <c r="R306" s="42">
        <f>+' (1) Cap Res.2009-2010'!R306</f>
        <v>0</v>
      </c>
      <c r="S306" s="42">
        <f>+' (1) Cap Res.2009-2010'!S306</f>
        <v>0</v>
      </c>
      <c r="T306" s="42">
        <f>+' (1) Cap Res.2009-2010'!T306</f>
        <v>0</v>
      </c>
      <c r="U306" s="42">
        <f>+' (1) Cap Res.2009-2010'!U306</f>
        <v>0</v>
      </c>
      <c r="V306" s="42">
        <f>+' (1) Cap Res.2009-2010'!V306</f>
        <v>0</v>
      </c>
      <c r="W306" s="42">
        <f>+' (1) Cap Res.2009-2010'!W306</f>
        <v>0</v>
      </c>
      <c r="X306" s="42">
        <f>+' (1) Cap Res.2009-2010'!X306</f>
        <v>0</v>
      </c>
      <c r="Y306" s="42">
        <f>+' (1) Cap Res.2009-2010'!Y306</f>
        <v>0</v>
      </c>
      <c r="Z306" s="42">
        <f>+' (1) Cap Res.2009-2010'!Z306</f>
        <v>0</v>
      </c>
      <c r="AA306" s="42">
        <f>+' (1) Cap Res.2009-2010'!AA306</f>
        <v>0</v>
      </c>
      <c r="AB306" s="42">
        <f>+' (1) Cap Res.2009-2010'!AB306</f>
        <v>0</v>
      </c>
      <c r="AC306" s="42">
        <f>+' (1) Cap Res.2009-2010'!AC306</f>
        <v>0</v>
      </c>
      <c r="AD306" s="42">
        <f>+' (1) Cap Res.2009-2010'!AD306</f>
        <v>0</v>
      </c>
      <c r="AE306" s="42">
        <f>+' (1) Cap Res.2009-2010'!AE306</f>
        <v>0</v>
      </c>
      <c r="AF306" s="42">
        <f>+' (1) Cap Res.2009-2010'!AF306</f>
        <v>0</v>
      </c>
      <c r="AG306" s="42">
        <f>+' (1) Cap Res.2009-2010'!AG306</f>
        <v>0</v>
      </c>
      <c r="AH306" s="42">
        <f>+' (1) Cap Res.2009-2010'!AH306</f>
        <v>0</v>
      </c>
      <c r="AI306" s="42">
        <f>+' (1) Cap Res.2009-2010'!AI306</f>
        <v>0</v>
      </c>
      <c r="AJ306" s="42">
        <f>+' (1) Cap Res.2009-2010'!AJ306</f>
        <v>0</v>
      </c>
      <c r="AK306" s="42">
        <f>+' (1) Cap Res.2009-2010'!AK306</f>
        <v>0</v>
      </c>
      <c r="AL306" s="42">
        <f>+' (1) Cap Res.2009-2010'!AL306</f>
        <v>0</v>
      </c>
      <c r="AM306" s="42">
        <f>+' (1) Cap Res.2009-2010'!AM306</f>
        <v>0</v>
      </c>
      <c r="AN306" s="42">
        <f>+' (1) Cap Res.2009-2010'!AN306</f>
        <v>0</v>
      </c>
      <c r="AO306" s="42">
        <f>+' (1) Cap Res.2009-2010'!AO306</f>
        <v>0</v>
      </c>
      <c r="AP306" s="42">
        <f>+' (1) Cap Res.2009-2010'!AP306</f>
        <v>0</v>
      </c>
      <c r="AQ306" s="42">
        <f>+' (1) Cap Res.2009-2010'!AQ306</f>
        <v>0</v>
      </c>
      <c r="AR306" s="42">
        <f>+' (1) Cap Res.2009-2010'!AR306</f>
        <v>0</v>
      </c>
      <c r="AS306" s="42">
        <f>+' (1) Cap Res.2009-2010'!AS306</f>
        <v>0</v>
      </c>
      <c r="AT306" s="42">
        <f>+' (1) Cap Res.2009-2010'!AT306</f>
        <v>0</v>
      </c>
      <c r="AU306" s="42">
        <f>+' (1) Cap Res.2009-2010'!AU306</f>
        <v>0</v>
      </c>
      <c r="AV306" s="42"/>
      <c r="AW306" s="42"/>
      <c r="AX306" s="42"/>
      <c r="AY306" s="42"/>
      <c r="AZ306" s="42"/>
      <c r="BA306" s="42"/>
      <c r="BB306" s="42"/>
    </row>
    <row r="307" spans="1:54" ht="13.5" hidden="1">
      <c r="A307" s="177">
        <f>+' (1) Cap Res.2009-2010'!BF307</f>
        <v>38479</v>
      </c>
      <c r="B307" s="42">
        <f>+' (1) Cap Res.2009-2010'!B307</f>
        <v>0</v>
      </c>
      <c r="C307" s="42">
        <f>+' (1) Cap Res.2009-2010'!C307</f>
        <v>0</v>
      </c>
      <c r="D307" s="42">
        <f>+' (1) Cap Res.2009-2010'!D307</f>
        <v>0</v>
      </c>
      <c r="E307" s="42">
        <f>+' (1) Cap Res.2009-2010'!E307</f>
        <v>0</v>
      </c>
      <c r="F307" s="42">
        <f>+' (1) Cap Res.2009-2010'!F307</f>
        <v>0</v>
      </c>
      <c r="G307" s="42">
        <f>+' (1) Cap Res.2009-2010'!G307</f>
        <v>0</v>
      </c>
      <c r="H307" s="42">
        <f>+' (1) Cap Res.2009-2010'!H307</f>
        <v>0</v>
      </c>
      <c r="I307" s="42">
        <f>+' (1) Cap Res.2009-2010'!I307</f>
        <v>0</v>
      </c>
      <c r="J307" s="42">
        <f>+' (1) Cap Res.2009-2010'!J307</f>
        <v>0</v>
      </c>
      <c r="K307" s="42">
        <f>+' (1) Cap Res.2009-2010'!K307</f>
        <v>0</v>
      </c>
      <c r="L307" s="42">
        <f>+' (1) Cap Res.2009-2010'!L307</f>
        <v>0</v>
      </c>
      <c r="M307" s="42">
        <f>+' (1) Cap Res.2009-2010'!M307</f>
        <v>0</v>
      </c>
      <c r="N307" s="42">
        <f>+' (1) Cap Res.2009-2010'!N307</f>
        <v>0</v>
      </c>
      <c r="O307" s="42">
        <f>+' (1) Cap Res.2009-2010'!O307</f>
        <v>0</v>
      </c>
      <c r="P307" s="42">
        <f>+' (1) Cap Res.2009-2010'!P307</f>
        <v>0</v>
      </c>
      <c r="Q307" s="42">
        <f>+' (1) Cap Res.2009-2010'!Q307</f>
        <v>0</v>
      </c>
      <c r="R307" s="42">
        <f>+' (1) Cap Res.2009-2010'!R307</f>
        <v>0</v>
      </c>
      <c r="S307" s="42">
        <f>+' (1) Cap Res.2009-2010'!S307</f>
        <v>0</v>
      </c>
      <c r="T307" s="42">
        <f>+' (1) Cap Res.2009-2010'!T307</f>
        <v>0</v>
      </c>
      <c r="U307" s="42">
        <f>+' (1) Cap Res.2009-2010'!U307</f>
        <v>0</v>
      </c>
      <c r="V307" s="42">
        <f>+' (1) Cap Res.2009-2010'!V307</f>
        <v>0</v>
      </c>
      <c r="W307" s="42">
        <f>+' (1) Cap Res.2009-2010'!W307</f>
        <v>0</v>
      </c>
      <c r="X307" s="42">
        <f>+' (1) Cap Res.2009-2010'!X307</f>
        <v>-98306.4</v>
      </c>
      <c r="Y307" s="42">
        <f>+' (1) Cap Res.2009-2010'!Y307</f>
        <v>0</v>
      </c>
      <c r="Z307" s="42">
        <f>+' (1) Cap Res.2009-2010'!Z307</f>
        <v>0</v>
      </c>
      <c r="AA307" s="42">
        <f>+' (1) Cap Res.2009-2010'!AA307</f>
        <v>0</v>
      </c>
      <c r="AB307" s="42">
        <f>+' (1) Cap Res.2009-2010'!AB307</f>
        <v>0</v>
      </c>
      <c r="AC307" s="42">
        <f>+' (1) Cap Res.2009-2010'!AC307</f>
        <v>0</v>
      </c>
      <c r="AD307" s="42">
        <f>+' (1) Cap Res.2009-2010'!AD307</f>
        <v>0</v>
      </c>
      <c r="AE307" s="42">
        <f>+' (1) Cap Res.2009-2010'!AE307</f>
        <v>0</v>
      </c>
      <c r="AF307" s="42">
        <f>+' (1) Cap Res.2009-2010'!AF307</f>
        <v>0</v>
      </c>
      <c r="AG307" s="42">
        <f>+' (1) Cap Res.2009-2010'!AG307</f>
        <v>0</v>
      </c>
      <c r="AH307" s="42">
        <f>+' (1) Cap Res.2009-2010'!AH307</f>
        <v>0</v>
      </c>
      <c r="AI307" s="42">
        <f>+' (1) Cap Res.2009-2010'!AI307</f>
        <v>0</v>
      </c>
      <c r="AJ307" s="42">
        <f>+' (1) Cap Res.2009-2010'!AJ307</f>
        <v>0</v>
      </c>
      <c r="AK307" s="42">
        <f>+' (1) Cap Res.2009-2010'!AK307</f>
        <v>0</v>
      </c>
      <c r="AL307" s="42">
        <f>+' (1) Cap Res.2009-2010'!AL307</f>
        <v>0</v>
      </c>
      <c r="AM307" s="42">
        <f>+' (1) Cap Res.2009-2010'!AM307</f>
        <v>0</v>
      </c>
      <c r="AN307" s="42">
        <f>+' (1) Cap Res.2009-2010'!AN307</f>
        <v>0</v>
      </c>
      <c r="AO307" s="42">
        <f>+' (1) Cap Res.2009-2010'!AO307</f>
        <v>0</v>
      </c>
      <c r="AP307" s="42">
        <f>+' (1) Cap Res.2009-2010'!AP307</f>
        <v>0</v>
      </c>
      <c r="AQ307" s="42">
        <f>+' (1) Cap Res.2009-2010'!AQ307</f>
        <v>0</v>
      </c>
      <c r="AR307" s="42">
        <f>+' (1) Cap Res.2009-2010'!AR307</f>
        <v>0</v>
      </c>
      <c r="AS307" s="42">
        <f>+' (1) Cap Res.2009-2010'!AS307</f>
        <v>0</v>
      </c>
      <c r="AT307" s="42">
        <f>+' (1) Cap Res.2009-2010'!AT307</f>
        <v>0</v>
      </c>
      <c r="AU307" s="42">
        <f>+' (1) Cap Res.2009-2010'!AU307</f>
        <v>0</v>
      </c>
      <c r="AV307" s="42"/>
      <c r="AW307" s="42"/>
      <c r="AX307" s="42"/>
      <c r="AY307" s="42"/>
      <c r="AZ307" s="42"/>
      <c r="BA307" s="42"/>
      <c r="BB307" s="42"/>
    </row>
    <row r="308" spans="1:54" ht="13.5" hidden="1">
      <c r="A308" s="177">
        <f>+' (1) Cap Res.2009-2010'!BF308</f>
        <v>38479</v>
      </c>
      <c r="B308" s="42">
        <f>+' (1) Cap Res.2009-2010'!B308</f>
        <v>0</v>
      </c>
      <c r="C308" s="42">
        <f>+' (1) Cap Res.2009-2010'!C308</f>
        <v>0</v>
      </c>
      <c r="D308" s="42">
        <f>+' (1) Cap Res.2009-2010'!D308</f>
        <v>0</v>
      </c>
      <c r="E308" s="42">
        <f>+' (1) Cap Res.2009-2010'!E308</f>
        <v>0</v>
      </c>
      <c r="F308" s="42">
        <f>+' (1) Cap Res.2009-2010'!F308</f>
        <v>0</v>
      </c>
      <c r="G308" s="42">
        <f>+' (1) Cap Res.2009-2010'!G308</f>
        <v>0</v>
      </c>
      <c r="H308" s="42">
        <f>+' (1) Cap Res.2009-2010'!H308</f>
        <v>0</v>
      </c>
      <c r="I308" s="42">
        <f>+' (1) Cap Res.2009-2010'!I308</f>
        <v>0</v>
      </c>
      <c r="J308" s="42">
        <f>+' (1) Cap Res.2009-2010'!J308</f>
        <v>0</v>
      </c>
      <c r="K308" s="42">
        <f>+' (1) Cap Res.2009-2010'!K308</f>
        <v>0</v>
      </c>
      <c r="L308" s="42">
        <f>+' (1) Cap Res.2009-2010'!L308</f>
        <v>0</v>
      </c>
      <c r="M308" s="42">
        <f>+' (1) Cap Res.2009-2010'!M308</f>
        <v>0</v>
      </c>
      <c r="N308" s="42">
        <f>+' (1) Cap Res.2009-2010'!N308</f>
        <v>0</v>
      </c>
      <c r="O308" s="42">
        <f>+' (1) Cap Res.2009-2010'!O308</f>
        <v>0</v>
      </c>
      <c r="P308" s="42">
        <f>+' (1) Cap Res.2009-2010'!P308</f>
        <v>0</v>
      </c>
      <c r="Q308" s="42">
        <f>+' (1) Cap Res.2009-2010'!Q308</f>
        <v>0</v>
      </c>
      <c r="R308" s="42">
        <f>+' (1) Cap Res.2009-2010'!R308</f>
        <v>0</v>
      </c>
      <c r="S308" s="42">
        <f>+' (1) Cap Res.2009-2010'!S308</f>
        <v>0</v>
      </c>
      <c r="T308" s="42">
        <f>+' (1) Cap Res.2009-2010'!T308</f>
        <v>0</v>
      </c>
      <c r="U308" s="42">
        <f>+' (1) Cap Res.2009-2010'!U308</f>
        <v>0</v>
      </c>
      <c r="V308" s="42">
        <f>+' (1) Cap Res.2009-2010'!V308</f>
        <v>0</v>
      </c>
      <c r="W308" s="42">
        <f>+' (1) Cap Res.2009-2010'!W308</f>
        <v>0</v>
      </c>
      <c r="X308" s="42">
        <f>+' (1) Cap Res.2009-2010'!X308</f>
        <v>-13953.6</v>
      </c>
      <c r="Y308" s="42">
        <f>+' (1) Cap Res.2009-2010'!Y308</f>
        <v>0</v>
      </c>
      <c r="Z308" s="42">
        <f>+' (1) Cap Res.2009-2010'!Z308</f>
        <v>0</v>
      </c>
      <c r="AA308" s="42">
        <f>+' (1) Cap Res.2009-2010'!AA308</f>
        <v>0</v>
      </c>
      <c r="AB308" s="42">
        <f>+' (1) Cap Res.2009-2010'!AB308</f>
        <v>0</v>
      </c>
      <c r="AC308" s="42">
        <f>+' (1) Cap Res.2009-2010'!AC308</f>
        <v>0</v>
      </c>
      <c r="AD308" s="42">
        <f>+' (1) Cap Res.2009-2010'!AD308</f>
        <v>0</v>
      </c>
      <c r="AE308" s="42">
        <f>+' (1) Cap Res.2009-2010'!AE308</f>
        <v>0</v>
      </c>
      <c r="AF308" s="42">
        <f>+' (1) Cap Res.2009-2010'!AF308</f>
        <v>0</v>
      </c>
      <c r="AG308" s="42">
        <f>+' (1) Cap Res.2009-2010'!AG308</f>
        <v>0</v>
      </c>
      <c r="AH308" s="42">
        <f>+' (1) Cap Res.2009-2010'!AH308</f>
        <v>0</v>
      </c>
      <c r="AI308" s="42">
        <f>+' (1) Cap Res.2009-2010'!AI308</f>
        <v>0</v>
      </c>
      <c r="AJ308" s="42">
        <f>+' (1) Cap Res.2009-2010'!AJ308</f>
        <v>0</v>
      </c>
      <c r="AK308" s="42">
        <f>+' (1) Cap Res.2009-2010'!AK308</f>
        <v>0</v>
      </c>
      <c r="AL308" s="42">
        <f>+' (1) Cap Res.2009-2010'!AL308</f>
        <v>0</v>
      </c>
      <c r="AM308" s="42">
        <f>+' (1) Cap Res.2009-2010'!AM308</f>
        <v>0</v>
      </c>
      <c r="AN308" s="42">
        <f>+' (1) Cap Res.2009-2010'!AN308</f>
        <v>0</v>
      </c>
      <c r="AO308" s="42">
        <f>+' (1) Cap Res.2009-2010'!AO308</f>
        <v>0</v>
      </c>
      <c r="AP308" s="42">
        <f>+' (1) Cap Res.2009-2010'!AP308</f>
        <v>0</v>
      </c>
      <c r="AQ308" s="42">
        <f>+' (1) Cap Res.2009-2010'!AQ308</f>
        <v>0</v>
      </c>
      <c r="AR308" s="42">
        <f>+' (1) Cap Res.2009-2010'!AR308</f>
        <v>0</v>
      </c>
      <c r="AS308" s="42">
        <f>+' (1) Cap Res.2009-2010'!AS308</f>
        <v>0</v>
      </c>
      <c r="AT308" s="42">
        <f>+' (1) Cap Res.2009-2010'!AT308</f>
        <v>0</v>
      </c>
      <c r="AU308" s="42">
        <f>+' (1) Cap Res.2009-2010'!AU308</f>
        <v>0</v>
      </c>
      <c r="AV308" s="42"/>
      <c r="AW308" s="42"/>
      <c r="AX308" s="42"/>
      <c r="AY308" s="42"/>
      <c r="AZ308" s="42"/>
      <c r="BA308" s="42"/>
      <c r="BB308" s="42"/>
    </row>
    <row r="309" spans="1:54" ht="13.5" hidden="1">
      <c r="A309" s="177">
        <f>+' (1) Cap Res.2009-2010'!BF309</f>
        <v>38500</v>
      </c>
      <c r="B309" s="42">
        <f>+' (1) Cap Res.2009-2010'!B309</f>
        <v>0</v>
      </c>
      <c r="C309" s="42">
        <f>+' (1) Cap Res.2009-2010'!C309</f>
        <v>0</v>
      </c>
      <c r="D309" s="42">
        <f>+' (1) Cap Res.2009-2010'!D309</f>
        <v>0</v>
      </c>
      <c r="E309" s="42">
        <f>+' (1) Cap Res.2009-2010'!E309</f>
        <v>0</v>
      </c>
      <c r="F309" s="42">
        <f>+' (1) Cap Res.2009-2010'!F309</f>
        <v>0</v>
      </c>
      <c r="G309" s="42">
        <f>+' (1) Cap Res.2009-2010'!G309</f>
        <v>0</v>
      </c>
      <c r="H309" s="42">
        <f>+' (1) Cap Res.2009-2010'!H309</f>
        <v>0</v>
      </c>
      <c r="I309" s="42">
        <f>+' (1) Cap Res.2009-2010'!I309</f>
        <v>0</v>
      </c>
      <c r="J309" s="42">
        <f>+' (1) Cap Res.2009-2010'!J309</f>
        <v>0</v>
      </c>
      <c r="K309" s="42">
        <f>+' (1) Cap Res.2009-2010'!K309</f>
        <v>0</v>
      </c>
      <c r="L309" s="42">
        <f>+' (1) Cap Res.2009-2010'!L309</f>
        <v>0</v>
      </c>
      <c r="M309" s="42">
        <f>+' (1) Cap Res.2009-2010'!M309</f>
        <v>0</v>
      </c>
      <c r="N309" s="42">
        <f>+' (1) Cap Res.2009-2010'!N309</f>
        <v>0</v>
      </c>
      <c r="O309" s="42">
        <f>+' (1) Cap Res.2009-2010'!O309</f>
        <v>0</v>
      </c>
      <c r="P309" s="42">
        <f>+' (1) Cap Res.2009-2010'!P309</f>
        <v>0</v>
      </c>
      <c r="Q309" s="42">
        <f>+' (1) Cap Res.2009-2010'!Q309</f>
        <v>0</v>
      </c>
      <c r="R309" s="42">
        <f>+' (1) Cap Res.2009-2010'!R309</f>
        <v>0</v>
      </c>
      <c r="S309" s="42">
        <f>+' (1) Cap Res.2009-2010'!S309</f>
        <v>0</v>
      </c>
      <c r="T309" s="42">
        <f>+' (1) Cap Res.2009-2010'!T309</f>
        <v>0</v>
      </c>
      <c r="U309" s="42">
        <f>+' (1) Cap Res.2009-2010'!U309</f>
        <v>0</v>
      </c>
      <c r="V309" s="42">
        <f>+' (1) Cap Res.2009-2010'!V309</f>
        <v>0</v>
      </c>
      <c r="W309" s="42">
        <f>+' (1) Cap Res.2009-2010'!W309</f>
        <v>0</v>
      </c>
      <c r="X309" s="42">
        <f>+' (1) Cap Res.2009-2010'!X309</f>
        <v>0</v>
      </c>
      <c r="Y309" s="42">
        <f>+' (1) Cap Res.2009-2010'!Y309</f>
        <v>0</v>
      </c>
      <c r="Z309" s="42">
        <f>+' (1) Cap Res.2009-2010'!Z309</f>
        <v>0</v>
      </c>
      <c r="AA309" s="42">
        <f>+' (1) Cap Res.2009-2010'!AA309</f>
        <v>0</v>
      </c>
      <c r="AB309" s="42">
        <f>+' (1) Cap Res.2009-2010'!AB309</f>
        <v>0</v>
      </c>
      <c r="AC309" s="42">
        <f>+' (1) Cap Res.2009-2010'!AC309</f>
        <v>0</v>
      </c>
      <c r="AD309" s="42">
        <f>+' (1) Cap Res.2009-2010'!AD309</f>
        <v>0</v>
      </c>
      <c r="AE309" s="42">
        <f>+' (1) Cap Res.2009-2010'!AE309</f>
        <v>0</v>
      </c>
      <c r="AF309" s="42">
        <f>+' (1) Cap Res.2009-2010'!AF309</f>
        <v>0</v>
      </c>
      <c r="AG309" s="42">
        <f>+' (1) Cap Res.2009-2010'!AG309</f>
        <v>0</v>
      </c>
      <c r="AH309" s="42">
        <f>+' (1) Cap Res.2009-2010'!AH309</f>
        <v>0</v>
      </c>
      <c r="AI309" s="42">
        <f>+' (1) Cap Res.2009-2010'!AI309</f>
        <v>0</v>
      </c>
      <c r="AJ309" s="42">
        <f>+' (1) Cap Res.2009-2010'!AJ309</f>
        <v>0</v>
      </c>
      <c r="AK309" s="42">
        <f>+' (1) Cap Res.2009-2010'!AK309</f>
        <v>0</v>
      </c>
      <c r="AL309" s="42">
        <f>+' (1) Cap Res.2009-2010'!AL309</f>
        <v>0</v>
      </c>
      <c r="AM309" s="42">
        <f>+' (1) Cap Res.2009-2010'!AM309</f>
        <v>0</v>
      </c>
      <c r="AN309" s="42">
        <f>+' (1) Cap Res.2009-2010'!AN309</f>
        <v>0</v>
      </c>
      <c r="AO309" s="42">
        <f>+' (1) Cap Res.2009-2010'!AO309</f>
        <v>0</v>
      </c>
      <c r="AP309" s="42">
        <f>+' (1) Cap Res.2009-2010'!AP309</f>
        <v>0</v>
      </c>
      <c r="AQ309" s="42">
        <f>+' (1) Cap Res.2009-2010'!AQ309</f>
        <v>0</v>
      </c>
      <c r="AR309" s="42">
        <f>+' (1) Cap Res.2009-2010'!AR309</f>
        <v>0</v>
      </c>
      <c r="AS309" s="42">
        <f>+' (1) Cap Res.2009-2010'!AS309</f>
        <v>0</v>
      </c>
      <c r="AT309" s="42">
        <f>+' (1) Cap Res.2009-2010'!AT309</f>
        <v>0</v>
      </c>
      <c r="AU309" s="42">
        <f>+' (1) Cap Res.2009-2010'!AU309</f>
        <v>0</v>
      </c>
      <c r="AV309" s="42"/>
      <c r="AW309" s="42"/>
      <c r="AX309" s="42"/>
      <c r="AY309" s="42"/>
      <c r="AZ309" s="42"/>
      <c r="BA309" s="42"/>
      <c r="BB309" s="42"/>
    </row>
    <row r="310" spans="1:54" ht="13.5" hidden="1">
      <c r="A310" s="177">
        <f>+' (1) Cap Res.2009-2010'!BF310</f>
        <v>38518</v>
      </c>
      <c r="B310" s="42">
        <f>+' (1) Cap Res.2009-2010'!B310</f>
        <v>0</v>
      </c>
      <c r="C310" s="42">
        <f>+' (1) Cap Res.2009-2010'!C310</f>
        <v>0</v>
      </c>
      <c r="D310" s="42">
        <f>+' (1) Cap Res.2009-2010'!D310</f>
        <v>0</v>
      </c>
      <c r="E310" s="42">
        <f>+' (1) Cap Res.2009-2010'!E310</f>
        <v>0</v>
      </c>
      <c r="F310" s="42">
        <f>+' (1) Cap Res.2009-2010'!F310</f>
        <v>0</v>
      </c>
      <c r="G310" s="42">
        <f>+' (1) Cap Res.2009-2010'!G310</f>
        <v>0</v>
      </c>
      <c r="H310" s="42">
        <f>+' (1) Cap Res.2009-2010'!H310</f>
        <v>0</v>
      </c>
      <c r="I310" s="42">
        <f>+' (1) Cap Res.2009-2010'!I310</f>
        <v>0</v>
      </c>
      <c r="J310" s="42">
        <f>+' (1) Cap Res.2009-2010'!J310</f>
        <v>0</v>
      </c>
      <c r="K310" s="42">
        <f>+' (1) Cap Res.2009-2010'!K310</f>
        <v>0</v>
      </c>
      <c r="L310" s="42">
        <f>+' (1) Cap Res.2009-2010'!L310</f>
        <v>0</v>
      </c>
      <c r="M310" s="42">
        <f>+' (1) Cap Res.2009-2010'!M310</f>
        <v>0</v>
      </c>
      <c r="N310" s="42">
        <f>+' (1) Cap Res.2009-2010'!N310</f>
        <v>0</v>
      </c>
      <c r="O310" s="42">
        <f>+' (1) Cap Res.2009-2010'!O310</f>
        <v>0</v>
      </c>
      <c r="P310" s="42">
        <f>+' (1) Cap Res.2009-2010'!P310</f>
        <v>0</v>
      </c>
      <c r="Q310" s="42">
        <f>+' (1) Cap Res.2009-2010'!Q310</f>
        <v>0</v>
      </c>
      <c r="R310" s="42">
        <f>+' (1) Cap Res.2009-2010'!R310</f>
        <v>0</v>
      </c>
      <c r="S310" s="42">
        <f>+' (1) Cap Res.2009-2010'!S310</f>
        <v>0</v>
      </c>
      <c r="T310" s="42">
        <f>+' (1) Cap Res.2009-2010'!T310</f>
        <v>-75000</v>
      </c>
      <c r="U310" s="42">
        <f>+' (1) Cap Res.2009-2010'!U310</f>
        <v>0</v>
      </c>
      <c r="V310" s="42">
        <f>+' (1) Cap Res.2009-2010'!V310</f>
        <v>0</v>
      </c>
      <c r="W310" s="42">
        <f>+' (1) Cap Res.2009-2010'!W310</f>
        <v>0</v>
      </c>
      <c r="X310" s="42">
        <f>+' (1) Cap Res.2009-2010'!X310</f>
        <v>0</v>
      </c>
      <c r="Y310" s="42">
        <f>+' (1) Cap Res.2009-2010'!Y310</f>
        <v>0</v>
      </c>
      <c r="Z310" s="42">
        <f>+' (1) Cap Res.2009-2010'!Z310</f>
        <v>0</v>
      </c>
      <c r="AA310" s="42">
        <f>+' (1) Cap Res.2009-2010'!AA310</f>
        <v>0</v>
      </c>
      <c r="AB310" s="42">
        <f>+' (1) Cap Res.2009-2010'!AB310</f>
        <v>0</v>
      </c>
      <c r="AC310" s="42">
        <f>+' (1) Cap Res.2009-2010'!AC310</f>
        <v>0</v>
      </c>
      <c r="AD310" s="42">
        <f>+' (1) Cap Res.2009-2010'!AD310</f>
        <v>0</v>
      </c>
      <c r="AE310" s="42">
        <f>+' (1) Cap Res.2009-2010'!AE310</f>
        <v>0</v>
      </c>
      <c r="AF310" s="42">
        <f>+' (1) Cap Res.2009-2010'!AF310</f>
        <v>0</v>
      </c>
      <c r="AG310" s="42">
        <f>+' (1) Cap Res.2009-2010'!AG310</f>
        <v>0</v>
      </c>
      <c r="AH310" s="42">
        <f>+' (1) Cap Res.2009-2010'!AH310</f>
        <v>0</v>
      </c>
      <c r="AI310" s="42">
        <f>+' (1) Cap Res.2009-2010'!AI310</f>
        <v>0</v>
      </c>
      <c r="AJ310" s="42">
        <f>+' (1) Cap Res.2009-2010'!AJ310</f>
        <v>0</v>
      </c>
      <c r="AK310" s="42">
        <f>+' (1) Cap Res.2009-2010'!AK310</f>
        <v>0</v>
      </c>
      <c r="AL310" s="42">
        <f>+' (1) Cap Res.2009-2010'!AL310</f>
        <v>0</v>
      </c>
      <c r="AM310" s="42">
        <f>+' (1) Cap Res.2009-2010'!AM310</f>
        <v>0</v>
      </c>
      <c r="AN310" s="42">
        <f>+' (1) Cap Res.2009-2010'!AN310</f>
        <v>0</v>
      </c>
      <c r="AO310" s="42">
        <f>+' (1) Cap Res.2009-2010'!AO310</f>
        <v>0</v>
      </c>
      <c r="AP310" s="42">
        <f>+' (1) Cap Res.2009-2010'!AP310</f>
        <v>0</v>
      </c>
      <c r="AQ310" s="42">
        <f>+' (1) Cap Res.2009-2010'!AQ310</f>
        <v>0</v>
      </c>
      <c r="AR310" s="42">
        <f>+' (1) Cap Res.2009-2010'!AR310</f>
        <v>0</v>
      </c>
      <c r="AS310" s="42">
        <f>+' (1) Cap Res.2009-2010'!AS310</f>
        <v>0</v>
      </c>
      <c r="AT310" s="42">
        <f>+' (1) Cap Res.2009-2010'!AT310</f>
        <v>0</v>
      </c>
      <c r="AU310" s="42">
        <f>+' (1) Cap Res.2009-2010'!AU310</f>
        <v>0</v>
      </c>
      <c r="AV310" s="42"/>
      <c r="AW310" s="42"/>
      <c r="AX310" s="42"/>
      <c r="AY310" s="42"/>
      <c r="AZ310" s="42"/>
      <c r="BA310" s="42"/>
      <c r="BB310" s="42"/>
    </row>
    <row r="311" spans="1:54" ht="13.5" hidden="1">
      <c r="A311" s="177">
        <f>+' (1) Cap Res.2009-2010'!BF311</f>
        <v>38518</v>
      </c>
      <c r="B311" s="42">
        <f>+' (1) Cap Res.2009-2010'!B311</f>
        <v>0</v>
      </c>
      <c r="C311" s="42">
        <f>+' (1) Cap Res.2009-2010'!C311</f>
        <v>0</v>
      </c>
      <c r="D311" s="42">
        <f>+' (1) Cap Res.2009-2010'!D311</f>
        <v>0</v>
      </c>
      <c r="E311" s="42">
        <f>+' (1) Cap Res.2009-2010'!E311</f>
        <v>0</v>
      </c>
      <c r="F311" s="42">
        <f>+' (1) Cap Res.2009-2010'!F311</f>
        <v>0</v>
      </c>
      <c r="G311" s="42">
        <f>+' (1) Cap Res.2009-2010'!G311</f>
        <v>0</v>
      </c>
      <c r="H311" s="42">
        <f>+' (1) Cap Res.2009-2010'!H311</f>
        <v>0</v>
      </c>
      <c r="I311" s="42">
        <f>+' (1) Cap Res.2009-2010'!I311</f>
        <v>0</v>
      </c>
      <c r="J311" s="42">
        <f>+' (1) Cap Res.2009-2010'!J311</f>
        <v>0</v>
      </c>
      <c r="K311" s="42">
        <f>+' (1) Cap Res.2009-2010'!K311</f>
        <v>0</v>
      </c>
      <c r="L311" s="42">
        <f>+' (1) Cap Res.2009-2010'!L311</f>
        <v>0</v>
      </c>
      <c r="M311" s="42">
        <f>+' (1) Cap Res.2009-2010'!M311</f>
        <v>0</v>
      </c>
      <c r="N311" s="42">
        <f>+' (1) Cap Res.2009-2010'!N311</f>
        <v>0</v>
      </c>
      <c r="O311" s="42">
        <f>+' (1) Cap Res.2009-2010'!O311</f>
        <v>0</v>
      </c>
      <c r="P311" s="42">
        <f>+' (1) Cap Res.2009-2010'!P311</f>
        <v>0</v>
      </c>
      <c r="Q311" s="42">
        <f>+' (1) Cap Res.2009-2010'!Q311</f>
        <v>0</v>
      </c>
      <c r="R311" s="42">
        <f>+' (1) Cap Res.2009-2010'!R311</f>
        <v>0</v>
      </c>
      <c r="S311" s="42">
        <f>+' (1) Cap Res.2009-2010'!S311</f>
        <v>0</v>
      </c>
      <c r="T311" s="42">
        <f>+' (1) Cap Res.2009-2010'!T311</f>
        <v>0</v>
      </c>
      <c r="U311" s="42">
        <f>+' (1) Cap Res.2009-2010'!U311</f>
        <v>0</v>
      </c>
      <c r="V311" s="42">
        <f>+' (1) Cap Res.2009-2010'!V311</f>
        <v>0</v>
      </c>
      <c r="W311" s="42">
        <f>+' (1) Cap Res.2009-2010'!W311</f>
        <v>0</v>
      </c>
      <c r="X311" s="42">
        <f>+' (1) Cap Res.2009-2010'!X311</f>
        <v>0</v>
      </c>
      <c r="Y311" s="42">
        <f>+' (1) Cap Res.2009-2010'!Y311</f>
        <v>0</v>
      </c>
      <c r="Z311" s="42">
        <f>+' (1) Cap Res.2009-2010'!Z311</f>
        <v>0</v>
      </c>
      <c r="AA311" s="42">
        <f>+' (1) Cap Res.2009-2010'!AA311</f>
        <v>0</v>
      </c>
      <c r="AB311" s="42">
        <f>+' (1) Cap Res.2009-2010'!AB311</f>
        <v>0</v>
      </c>
      <c r="AC311" s="42">
        <f>+' (1) Cap Res.2009-2010'!AC311</f>
        <v>0</v>
      </c>
      <c r="AD311" s="42">
        <f>+' (1) Cap Res.2009-2010'!AD311</f>
        <v>0</v>
      </c>
      <c r="AE311" s="42">
        <f>+' (1) Cap Res.2009-2010'!AE311</f>
        <v>0</v>
      </c>
      <c r="AF311" s="42">
        <f>+' (1) Cap Res.2009-2010'!AF311</f>
        <v>0</v>
      </c>
      <c r="AG311" s="42">
        <f>+' (1) Cap Res.2009-2010'!AG311</f>
        <v>0</v>
      </c>
      <c r="AH311" s="42">
        <f>+' (1) Cap Res.2009-2010'!AH311</f>
        <v>-7000</v>
      </c>
      <c r="AI311" s="42">
        <f>+' (1) Cap Res.2009-2010'!AI311</f>
        <v>0</v>
      </c>
      <c r="AJ311" s="42">
        <f>+' (1) Cap Res.2009-2010'!AJ311</f>
        <v>0</v>
      </c>
      <c r="AK311" s="42">
        <f>+' (1) Cap Res.2009-2010'!AK311</f>
        <v>0</v>
      </c>
      <c r="AL311" s="42">
        <f>+' (1) Cap Res.2009-2010'!AL311</f>
        <v>0</v>
      </c>
      <c r="AM311" s="42">
        <f>+' (1) Cap Res.2009-2010'!AM311</f>
        <v>0</v>
      </c>
      <c r="AN311" s="42">
        <f>+' (1) Cap Res.2009-2010'!AN311</f>
        <v>0</v>
      </c>
      <c r="AO311" s="42">
        <f>+' (1) Cap Res.2009-2010'!AO311</f>
        <v>0</v>
      </c>
      <c r="AP311" s="42">
        <f>+' (1) Cap Res.2009-2010'!AP311</f>
        <v>0</v>
      </c>
      <c r="AQ311" s="42">
        <f>+' (1) Cap Res.2009-2010'!AQ311</f>
        <v>0</v>
      </c>
      <c r="AR311" s="42">
        <f>+' (1) Cap Res.2009-2010'!AR311</f>
        <v>0</v>
      </c>
      <c r="AS311" s="42">
        <f>+' (1) Cap Res.2009-2010'!AS311</f>
        <v>0</v>
      </c>
      <c r="AT311" s="42">
        <f>+' (1) Cap Res.2009-2010'!AT311</f>
        <v>0</v>
      </c>
      <c r="AU311" s="42">
        <f>+' (1) Cap Res.2009-2010'!AU311</f>
        <v>0</v>
      </c>
      <c r="AV311" s="42"/>
      <c r="AW311" s="42"/>
      <c r="AX311" s="42"/>
      <c r="AY311" s="42"/>
      <c r="AZ311" s="42"/>
      <c r="BA311" s="42"/>
      <c r="BB311" s="42"/>
    </row>
    <row r="312" spans="1:54" ht="13.5" hidden="1">
      <c r="A312" s="177">
        <f>+' (1) Cap Res.2009-2010'!BF312</f>
        <v>38518</v>
      </c>
      <c r="B312" s="42">
        <f>+' (1) Cap Res.2009-2010'!B312</f>
        <v>0</v>
      </c>
      <c r="C312" s="42">
        <f>+' (1) Cap Res.2009-2010'!C312</f>
        <v>0</v>
      </c>
      <c r="D312" s="42">
        <f>+' (1) Cap Res.2009-2010'!D312</f>
        <v>0</v>
      </c>
      <c r="E312" s="42">
        <f>+' (1) Cap Res.2009-2010'!E312</f>
        <v>0</v>
      </c>
      <c r="F312" s="42">
        <f>+' (1) Cap Res.2009-2010'!F312</f>
        <v>0</v>
      </c>
      <c r="G312" s="42">
        <f>+' (1) Cap Res.2009-2010'!G312</f>
        <v>0</v>
      </c>
      <c r="H312" s="42">
        <f>+' (1) Cap Res.2009-2010'!H312</f>
        <v>0</v>
      </c>
      <c r="I312" s="42">
        <f>+' (1) Cap Res.2009-2010'!I312</f>
        <v>0</v>
      </c>
      <c r="J312" s="42">
        <f>+' (1) Cap Res.2009-2010'!J312</f>
        <v>0</v>
      </c>
      <c r="K312" s="42">
        <f>+' (1) Cap Res.2009-2010'!K312</f>
        <v>0</v>
      </c>
      <c r="L312" s="42">
        <f>+' (1) Cap Res.2009-2010'!L312</f>
        <v>0</v>
      </c>
      <c r="M312" s="42">
        <f>+' (1) Cap Res.2009-2010'!M312</f>
        <v>0</v>
      </c>
      <c r="N312" s="42">
        <f>+' (1) Cap Res.2009-2010'!N312</f>
        <v>0</v>
      </c>
      <c r="O312" s="42">
        <f>+' (1) Cap Res.2009-2010'!O312</f>
        <v>0</v>
      </c>
      <c r="P312" s="42">
        <f>+' (1) Cap Res.2009-2010'!P312</f>
        <v>0</v>
      </c>
      <c r="Q312" s="42">
        <f>+' (1) Cap Res.2009-2010'!Q312</f>
        <v>0</v>
      </c>
      <c r="R312" s="42">
        <f>+' (1) Cap Res.2009-2010'!R312</f>
        <v>0</v>
      </c>
      <c r="S312" s="42">
        <f>+' (1) Cap Res.2009-2010'!S312</f>
        <v>0</v>
      </c>
      <c r="T312" s="42">
        <f>+' (1) Cap Res.2009-2010'!T312</f>
        <v>-7500</v>
      </c>
      <c r="U312" s="42">
        <f>+' (1) Cap Res.2009-2010'!U312</f>
        <v>0</v>
      </c>
      <c r="V312" s="42">
        <f>+' (1) Cap Res.2009-2010'!V312</f>
        <v>0</v>
      </c>
      <c r="W312" s="42">
        <f>+' (1) Cap Res.2009-2010'!W312</f>
        <v>0</v>
      </c>
      <c r="X312" s="42">
        <f>+' (1) Cap Res.2009-2010'!X312</f>
        <v>0</v>
      </c>
      <c r="Y312" s="42">
        <f>+' (1) Cap Res.2009-2010'!Y312</f>
        <v>0</v>
      </c>
      <c r="Z312" s="42">
        <f>+' (1) Cap Res.2009-2010'!Z312</f>
        <v>0</v>
      </c>
      <c r="AA312" s="42">
        <f>+' (1) Cap Res.2009-2010'!AA312</f>
        <v>0</v>
      </c>
      <c r="AB312" s="42">
        <f>+' (1) Cap Res.2009-2010'!AB312</f>
        <v>0</v>
      </c>
      <c r="AC312" s="42">
        <f>+' (1) Cap Res.2009-2010'!AC312</f>
        <v>0</v>
      </c>
      <c r="AD312" s="42">
        <f>+' (1) Cap Res.2009-2010'!AD312</f>
        <v>0</v>
      </c>
      <c r="AE312" s="42">
        <f>+' (1) Cap Res.2009-2010'!AE312</f>
        <v>0</v>
      </c>
      <c r="AF312" s="42">
        <f>+' (1) Cap Res.2009-2010'!AF312</f>
        <v>0</v>
      </c>
      <c r="AG312" s="42">
        <f>+' (1) Cap Res.2009-2010'!AG312</f>
        <v>0</v>
      </c>
      <c r="AH312" s="42">
        <f>+' (1) Cap Res.2009-2010'!AH312</f>
        <v>0</v>
      </c>
      <c r="AI312" s="42">
        <f>+' (1) Cap Res.2009-2010'!AI312</f>
        <v>0</v>
      </c>
      <c r="AJ312" s="42">
        <f>+' (1) Cap Res.2009-2010'!AJ312</f>
        <v>0</v>
      </c>
      <c r="AK312" s="42">
        <f>+' (1) Cap Res.2009-2010'!AK312</f>
        <v>0</v>
      </c>
      <c r="AL312" s="42">
        <f>+' (1) Cap Res.2009-2010'!AL312</f>
        <v>0</v>
      </c>
      <c r="AM312" s="42">
        <f>+' (1) Cap Res.2009-2010'!AM312</f>
        <v>0</v>
      </c>
      <c r="AN312" s="42">
        <f>+' (1) Cap Res.2009-2010'!AN312</f>
        <v>0</v>
      </c>
      <c r="AO312" s="42">
        <f>+' (1) Cap Res.2009-2010'!AO312</f>
        <v>0</v>
      </c>
      <c r="AP312" s="42">
        <f>+' (1) Cap Res.2009-2010'!AP312</f>
        <v>0</v>
      </c>
      <c r="AQ312" s="42">
        <f>+' (1) Cap Res.2009-2010'!AQ312</f>
        <v>0</v>
      </c>
      <c r="AR312" s="42">
        <f>+' (1) Cap Res.2009-2010'!AR312</f>
        <v>0</v>
      </c>
      <c r="AS312" s="42">
        <f>+' (1) Cap Res.2009-2010'!AS312</f>
        <v>0</v>
      </c>
      <c r="AT312" s="42">
        <f>+' (1) Cap Res.2009-2010'!AT312</f>
        <v>0</v>
      </c>
      <c r="AU312" s="42">
        <f>+' (1) Cap Res.2009-2010'!AU312</f>
        <v>0</v>
      </c>
      <c r="AV312" s="42"/>
      <c r="AW312" s="42"/>
      <c r="AX312" s="42"/>
      <c r="AY312" s="42"/>
      <c r="AZ312" s="42"/>
      <c r="BA312" s="42"/>
      <c r="BB312" s="42"/>
    </row>
    <row r="313" spans="1:54" ht="13.5" hidden="1">
      <c r="A313" s="177">
        <f>+' (1) Cap Res.2009-2010'!BF313</f>
        <v>38518</v>
      </c>
      <c r="B313" s="42">
        <f>+' (1) Cap Res.2009-2010'!B313</f>
        <v>0</v>
      </c>
      <c r="C313" s="42">
        <f>+' (1) Cap Res.2009-2010'!C313</f>
        <v>0</v>
      </c>
      <c r="D313" s="42">
        <f>+' (1) Cap Res.2009-2010'!D313</f>
        <v>0</v>
      </c>
      <c r="E313" s="42">
        <f>+' (1) Cap Res.2009-2010'!E313</f>
        <v>0</v>
      </c>
      <c r="F313" s="42">
        <f>+' (1) Cap Res.2009-2010'!F313</f>
        <v>0</v>
      </c>
      <c r="G313" s="42">
        <f>+' (1) Cap Res.2009-2010'!G313</f>
        <v>0</v>
      </c>
      <c r="H313" s="42">
        <f>+' (1) Cap Res.2009-2010'!H313</f>
        <v>0</v>
      </c>
      <c r="I313" s="42">
        <f>+' (1) Cap Res.2009-2010'!I313</f>
        <v>0</v>
      </c>
      <c r="J313" s="42">
        <f>+' (1) Cap Res.2009-2010'!J313</f>
        <v>0</v>
      </c>
      <c r="K313" s="42">
        <f>+' (1) Cap Res.2009-2010'!K313</f>
        <v>0</v>
      </c>
      <c r="L313" s="42">
        <f>+' (1) Cap Res.2009-2010'!L313</f>
        <v>0</v>
      </c>
      <c r="M313" s="42">
        <f>+' (1) Cap Res.2009-2010'!M313</f>
        <v>0</v>
      </c>
      <c r="N313" s="42">
        <f>+' (1) Cap Res.2009-2010'!N313</f>
        <v>0</v>
      </c>
      <c r="O313" s="42">
        <f>+' (1) Cap Res.2009-2010'!O313</f>
        <v>0</v>
      </c>
      <c r="P313" s="42">
        <f>+' (1) Cap Res.2009-2010'!P313</f>
        <v>0</v>
      </c>
      <c r="Q313" s="42">
        <f>+' (1) Cap Res.2009-2010'!Q313</f>
        <v>0</v>
      </c>
      <c r="R313" s="42">
        <f>+' (1) Cap Res.2009-2010'!R313</f>
        <v>0</v>
      </c>
      <c r="S313" s="42">
        <f>+' (1) Cap Res.2009-2010'!S313</f>
        <v>0</v>
      </c>
      <c r="T313" s="42">
        <f>+' (1) Cap Res.2009-2010'!T313</f>
        <v>0</v>
      </c>
      <c r="U313" s="42">
        <f>+' (1) Cap Res.2009-2010'!U313</f>
        <v>0</v>
      </c>
      <c r="V313" s="42">
        <f>+' (1) Cap Res.2009-2010'!V313</f>
        <v>0</v>
      </c>
      <c r="W313" s="42">
        <f>+' (1) Cap Res.2009-2010'!W313</f>
        <v>0</v>
      </c>
      <c r="X313" s="42">
        <f>+' (1) Cap Res.2009-2010'!X313</f>
        <v>0</v>
      </c>
      <c r="Y313" s="42">
        <f>+' (1) Cap Res.2009-2010'!Y313</f>
        <v>0</v>
      </c>
      <c r="Z313" s="42">
        <f>+' (1) Cap Res.2009-2010'!Z313</f>
        <v>0</v>
      </c>
      <c r="AA313" s="42">
        <f>+' (1) Cap Res.2009-2010'!AA313</f>
        <v>0</v>
      </c>
      <c r="AB313" s="42">
        <f>+' (1) Cap Res.2009-2010'!AB313</f>
        <v>0</v>
      </c>
      <c r="AC313" s="42">
        <f>+' (1) Cap Res.2009-2010'!AC313</f>
        <v>0</v>
      </c>
      <c r="AD313" s="42">
        <f>+' (1) Cap Res.2009-2010'!AD313</f>
        <v>0</v>
      </c>
      <c r="AE313" s="42">
        <f>+' (1) Cap Res.2009-2010'!AE313</f>
        <v>0</v>
      </c>
      <c r="AF313" s="42">
        <f>+' (1) Cap Res.2009-2010'!AF313</f>
        <v>0</v>
      </c>
      <c r="AG313" s="42">
        <f>+' (1) Cap Res.2009-2010'!AG313</f>
        <v>0</v>
      </c>
      <c r="AH313" s="42">
        <f>+' (1) Cap Res.2009-2010'!AH313</f>
        <v>-266.64999999999998</v>
      </c>
      <c r="AI313" s="42">
        <f>+' (1) Cap Res.2009-2010'!AI313</f>
        <v>0</v>
      </c>
      <c r="AJ313" s="42">
        <f>+' (1) Cap Res.2009-2010'!AJ313</f>
        <v>0</v>
      </c>
      <c r="AK313" s="42">
        <f>+' (1) Cap Res.2009-2010'!AK313</f>
        <v>0</v>
      </c>
      <c r="AL313" s="42">
        <f>+' (1) Cap Res.2009-2010'!AL313</f>
        <v>0</v>
      </c>
      <c r="AM313" s="42">
        <f>+' (1) Cap Res.2009-2010'!AM313</f>
        <v>0</v>
      </c>
      <c r="AN313" s="42">
        <f>+' (1) Cap Res.2009-2010'!AN313</f>
        <v>0</v>
      </c>
      <c r="AO313" s="42">
        <f>+' (1) Cap Res.2009-2010'!AO313</f>
        <v>0</v>
      </c>
      <c r="AP313" s="42">
        <f>+' (1) Cap Res.2009-2010'!AP313</f>
        <v>0</v>
      </c>
      <c r="AQ313" s="42">
        <f>+' (1) Cap Res.2009-2010'!AQ313</f>
        <v>0</v>
      </c>
      <c r="AR313" s="42">
        <f>+' (1) Cap Res.2009-2010'!AR313</f>
        <v>0</v>
      </c>
      <c r="AS313" s="42">
        <f>+' (1) Cap Res.2009-2010'!AS313</f>
        <v>0</v>
      </c>
      <c r="AT313" s="42">
        <f>+' (1) Cap Res.2009-2010'!AT313</f>
        <v>0</v>
      </c>
      <c r="AU313" s="42">
        <f>+' (1) Cap Res.2009-2010'!AU313</f>
        <v>0</v>
      </c>
      <c r="AV313" s="42"/>
      <c r="AW313" s="42"/>
      <c r="AX313" s="42"/>
      <c r="AY313" s="42"/>
      <c r="AZ313" s="42"/>
      <c r="BA313" s="42"/>
      <c r="BB313" s="42"/>
    </row>
    <row r="314" spans="1:54" ht="13.5" hidden="1">
      <c r="A314" s="177">
        <f>+' (1) Cap Res.2009-2010'!BF314</f>
        <v>38524</v>
      </c>
      <c r="B314" s="42">
        <f>+' (1) Cap Res.2009-2010'!B314</f>
        <v>0</v>
      </c>
      <c r="C314" s="42">
        <f>+' (1) Cap Res.2009-2010'!C314</f>
        <v>0</v>
      </c>
      <c r="D314" s="42">
        <f>+' (1) Cap Res.2009-2010'!D314</f>
        <v>0</v>
      </c>
      <c r="E314" s="42">
        <f>+' (1) Cap Res.2009-2010'!E314</f>
        <v>0</v>
      </c>
      <c r="F314" s="42">
        <f>+' (1) Cap Res.2009-2010'!F314</f>
        <v>0</v>
      </c>
      <c r="G314" s="42">
        <f>+' (1) Cap Res.2009-2010'!G314</f>
        <v>0</v>
      </c>
      <c r="H314" s="42">
        <f>+' (1) Cap Res.2009-2010'!H314</f>
        <v>0</v>
      </c>
      <c r="I314" s="42">
        <f>+' (1) Cap Res.2009-2010'!I314</f>
        <v>0</v>
      </c>
      <c r="J314" s="42">
        <f>+' (1) Cap Res.2009-2010'!J314</f>
        <v>0</v>
      </c>
      <c r="K314" s="42">
        <f>+' (1) Cap Res.2009-2010'!K314</f>
        <v>0</v>
      </c>
      <c r="L314" s="42">
        <f>+' (1) Cap Res.2009-2010'!L314</f>
        <v>0</v>
      </c>
      <c r="M314" s="42">
        <f>+' (1) Cap Res.2009-2010'!M314</f>
        <v>0</v>
      </c>
      <c r="N314" s="42">
        <f>+' (1) Cap Res.2009-2010'!N314</f>
        <v>0</v>
      </c>
      <c r="O314" s="42">
        <f>+' (1) Cap Res.2009-2010'!O314</f>
        <v>0</v>
      </c>
      <c r="P314" s="42">
        <f>+' (1) Cap Res.2009-2010'!P314</f>
        <v>0</v>
      </c>
      <c r="Q314" s="42">
        <f>+' (1) Cap Res.2009-2010'!Q314</f>
        <v>0</v>
      </c>
      <c r="R314" s="42">
        <f>+' (1) Cap Res.2009-2010'!R314</f>
        <v>0</v>
      </c>
      <c r="S314" s="42">
        <f>+' (1) Cap Res.2009-2010'!S314</f>
        <v>0</v>
      </c>
      <c r="T314" s="42">
        <f>+' (1) Cap Res.2009-2010'!T314</f>
        <v>-500</v>
      </c>
      <c r="U314" s="42">
        <f>+' (1) Cap Res.2009-2010'!U314</f>
        <v>0</v>
      </c>
      <c r="V314" s="42">
        <f>+' (1) Cap Res.2009-2010'!V314</f>
        <v>0</v>
      </c>
      <c r="W314" s="42">
        <f>+' (1) Cap Res.2009-2010'!W314</f>
        <v>0</v>
      </c>
      <c r="X314" s="42">
        <f>+' (1) Cap Res.2009-2010'!X314</f>
        <v>0</v>
      </c>
      <c r="Y314" s="42">
        <f>+' (1) Cap Res.2009-2010'!Y314</f>
        <v>0</v>
      </c>
      <c r="Z314" s="42">
        <f>+' (1) Cap Res.2009-2010'!Z314</f>
        <v>0</v>
      </c>
      <c r="AA314" s="42">
        <f>+' (1) Cap Res.2009-2010'!AA314</f>
        <v>0</v>
      </c>
      <c r="AB314" s="42">
        <f>+' (1) Cap Res.2009-2010'!AB314</f>
        <v>0</v>
      </c>
      <c r="AC314" s="42">
        <f>+' (1) Cap Res.2009-2010'!AC314</f>
        <v>0</v>
      </c>
      <c r="AD314" s="42">
        <f>+' (1) Cap Res.2009-2010'!AD314</f>
        <v>0</v>
      </c>
      <c r="AE314" s="42">
        <f>+' (1) Cap Res.2009-2010'!AE314</f>
        <v>0</v>
      </c>
      <c r="AF314" s="42">
        <f>+' (1) Cap Res.2009-2010'!AF314</f>
        <v>0</v>
      </c>
      <c r="AG314" s="42">
        <f>+' (1) Cap Res.2009-2010'!AG314</f>
        <v>0</v>
      </c>
      <c r="AH314" s="42">
        <f>+' (1) Cap Res.2009-2010'!AH314</f>
        <v>0</v>
      </c>
      <c r="AI314" s="42">
        <f>+' (1) Cap Res.2009-2010'!AI314</f>
        <v>0</v>
      </c>
      <c r="AJ314" s="42">
        <f>+' (1) Cap Res.2009-2010'!AJ314</f>
        <v>0</v>
      </c>
      <c r="AK314" s="42">
        <f>+' (1) Cap Res.2009-2010'!AK314</f>
        <v>0</v>
      </c>
      <c r="AL314" s="42">
        <f>+' (1) Cap Res.2009-2010'!AL314</f>
        <v>0</v>
      </c>
      <c r="AM314" s="42">
        <f>+' (1) Cap Res.2009-2010'!AM314</f>
        <v>0</v>
      </c>
      <c r="AN314" s="42">
        <f>+' (1) Cap Res.2009-2010'!AN314</f>
        <v>0</v>
      </c>
      <c r="AO314" s="42">
        <f>+' (1) Cap Res.2009-2010'!AO314</f>
        <v>0</v>
      </c>
      <c r="AP314" s="42">
        <f>+' (1) Cap Res.2009-2010'!AP314</f>
        <v>0</v>
      </c>
      <c r="AQ314" s="42">
        <f>+' (1) Cap Res.2009-2010'!AQ314</f>
        <v>0</v>
      </c>
      <c r="AR314" s="42">
        <f>+' (1) Cap Res.2009-2010'!AR314</f>
        <v>0</v>
      </c>
      <c r="AS314" s="42">
        <f>+' (1) Cap Res.2009-2010'!AS314</f>
        <v>0</v>
      </c>
      <c r="AT314" s="42">
        <f>+' (1) Cap Res.2009-2010'!AT314</f>
        <v>0</v>
      </c>
      <c r="AU314" s="42">
        <f>+' (1) Cap Res.2009-2010'!AU314</f>
        <v>0</v>
      </c>
      <c r="AV314" s="42"/>
      <c r="AW314" s="42"/>
      <c r="AX314" s="42"/>
      <c r="AY314" s="42"/>
      <c r="AZ314" s="42"/>
      <c r="BA314" s="42"/>
      <c r="BB314" s="42"/>
    </row>
    <row r="315" spans="1:54" ht="13.5" hidden="1">
      <c r="A315" s="177">
        <f>+' (1) Cap Res.2009-2010'!BF315</f>
        <v>38532</v>
      </c>
      <c r="B315" s="42">
        <f>+' (1) Cap Res.2009-2010'!B315</f>
        <v>0</v>
      </c>
      <c r="C315" s="42">
        <f>+' (1) Cap Res.2009-2010'!C315</f>
        <v>0</v>
      </c>
      <c r="D315" s="42">
        <f>+' (1) Cap Res.2009-2010'!D315</f>
        <v>0</v>
      </c>
      <c r="E315" s="42">
        <f>+' (1) Cap Res.2009-2010'!E315</f>
        <v>0</v>
      </c>
      <c r="F315" s="42">
        <f>+' (1) Cap Res.2009-2010'!F315</f>
        <v>0</v>
      </c>
      <c r="G315" s="42">
        <f>+' (1) Cap Res.2009-2010'!G315</f>
        <v>0</v>
      </c>
      <c r="H315" s="42">
        <f>+' (1) Cap Res.2009-2010'!H315</f>
        <v>0</v>
      </c>
      <c r="I315" s="42">
        <f>+' (1) Cap Res.2009-2010'!I315</f>
        <v>0</v>
      </c>
      <c r="J315" s="42">
        <f>+' (1) Cap Res.2009-2010'!J315</f>
        <v>0</v>
      </c>
      <c r="K315" s="42">
        <f>+' (1) Cap Res.2009-2010'!K315</f>
        <v>0</v>
      </c>
      <c r="L315" s="42">
        <f>+' (1) Cap Res.2009-2010'!L315</f>
        <v>0</v>
      </c>
      <c r="M315" s="42">
        <f>+' (1) Cap Res.2009-2010'!M315</f>
        <v>0</v>
      </c>
      <c r="N315" s="42">
        <f>+' (1) Cap Res.2009-2010'!N315</f>
        <v>0</v>
      </c>
      <c r="O315" s="42">
        <f>+' (1) Cap Res.2009-2010'!O315</f>
        <v>0</v>
      </c>
      <c r="P315" s="42">
        <f>+' (1) Cap Res.2009-2010'!P315</f>
        <v>0</v>
      </c>
      <c r="Q315" s="42">
        <f>+' (1) Cap Res.2009-2010'!Q315</f>
        <v>0</v>
      </c>
      <c r="R315" s="42">
        <f>+' (1) Cap Res.2009-2010'!R315</f>
        <v>0</v>
      </c>
      <c r="S315" s="42">
        <f>+' (1) Cap Res.2009-2010'!S315</f>
        <v>0</v>
      </c>
      <c r="T315" s="42">
        <f>+' (1) Cap Res.2009-2010'!T315</f>
        <v>0</v>
      </c>
      <c r="U315" s="42">
        <f>+' (1) Cap Res.2009-2010'!U315</f>
        <v>0</v>
      </c>
      <c r="V315" s="42">
        <f>+' (1) Cap Res.2009-2010'!V315</f>
        <v>0</v>
      </c>
      <c r="W315" s="42">
        <f>+' (1) Cap Res.2009-2010'!W315</f>
        <v>0</v>
      </c>
      <c r="X315" s="42">
        <f>+' (1) Cap Res.2009-2010'!X315</f>
        <v>0</v>
      </c>
      <c r="Y315" s="42">
        <f>+' (1) Cap Res.2009-2010'!Y315</f>
        <v>0</v>
      </c>
      <c r="Z315" s="42">
        <f>+' (1) Cap Res.2009-2010'!Z315</f>
        <v>0</v>
      </c>
      <c r="AA315" s="42">
        <f>+' (1) Cap Res.2009-2010'!AA315</f>
        <v>0</v>
      </c>
      <c r="AB315" s="42">
        <f>+' (1) Cap Res.2009-2010'!AB315</f>
        <v>0</v>
      </c>
      <c r="AC315" s="42">
        <f>+' (1) Cap Res.2009-2010'!AC315</f>
        <v>0</v>
      </c>
      <c r="AD315" s="42">
        <f>+' (1) Cap Res.2009-2010'!AD315</f>
        <v>0</v>
      </c>
      <c r="AE315" s="42">
        <f>+' (1) Cap Res.2009-2010'!AE315</f>
        <v>0</v>
      </c>
      <c r="AF315" s="42">
        <f>+' (1) Cap Res.2009-2010'!AF315</f>
        <v>0</v>
      </c>
      <c r="AG315" s="42">
        <f>+' (1) Cap Res.2009-2010'!AG315</f>
        <v>0</v>
      </c>
      <c r="AH315" s="42">
        <f>+' (1) Cap Res.2009-2010'!AH315</f>
        <v>0</v>
      </c>
      <c r="AI315" s="42">
        <f>+' (1) Cap Res.2009-2010'!AI315</f>
        <v>0</v>
      </c>
      <c r="AJ315" s="42">
        <f>+' (1) Cap Res.2009-2010'!AJ315</f>
        <v>0</v>
      </c>
      <c r="AK315" s="42">
        <f>+' (1) Cap Res.2009-2010'!AK315</f>
        <v>0</v>
      </c>
      <c r="AL315" s="42">
        <f>+' (1) Cap Res.2009-2010'!AL315</f>
        <v>0</v>
      </c>
      <c r="AM315" s="42">
        <f>+' (1) Cap Res.2009-2010'!AM315</f>
        <v>0</v>
      </c>
      <c r="AN315" s="42">
        <f>+' (1) Cap Res.2009-2010'!AN315</f>
        <v>0</v>
      </c>
      <c r="AO315" s="42">
        <f>+' (1) Cap Res.2009-2010'!AO315</f>
        <v>0</v>
      </c>
      <c r="AP315" s="42">
        <f>+' (1) Cap Res.2009-2010'!AP315</f>
        <v>0</v>
      </c>
      <c r="AQ315" s="42">
        <f>+' (1) Cap Res.2009-2010'!AQ315</f>
        <v>0</v>
      </c>
      <c r="AR315" s="42">
        <f>+' (1) Cap Res.2009-2010'!AR315</f>
        <v>0</v>
      </c>
      <c r="AS315" s="42">
        <f>+' (1) Cap Res.2009-2010'!AS315</f>
        <v>0</v>
      </c>
      <c r="AT315" s="42">
        <f>+' (1) Cap Res.2009-2010'!AT315</f>
        <v>0</v>
      </c>
      <c r="AU315" s="42">
        <f>+' (1) Cap Res.2009-2010'!AU315</f>
        <v>0</v>
      </c>
      <c r="AV315" s="42"/>
      <c r="AW315" s="42"/>
      <c r="AX315" s="42"/>
      <c r="AY315" s="42"/>
      <c r="AZ315" s="42"/>
      <c r="BA315" s="42"/>
      <c r="BB315" s="42"/>
    </row>
    <row r="316" spans="1:54" ht="13.5" hidden="1">
      <c r="A316" s="177">
        <f>+' (1) Cap Res.2009-2010'!BF316</f>
        <v>38552</v>
      </c>
      <c r="B316" s="42">
        <f>+' (1) Cap Res.2009-2010'!B316</f>
        <v>0</v>
      </c>
      <c r="C316" s="42">
        <f>+' (1) Cap Res.2009-2010'!C316</f>
        <v>0</v>
      </c>
      <c r="D316" s="42">
        <f>+' (1) Cap Res.2009-2010'!D316</f>
        <v>0</v>
      </c>
      <c r="E316" s="42">
        <f>+' (1) Cap Res.2009-2010'!E316</f>
        <v>0</v>
      </c>
      <c r="F316" s="42">
        <f>+' (1) Cap Res.2009-2010'!F316</f>
        <v>0</v>
      </c>
      <c r="G316" s="42">
        <f>+' (1) Cap Res.2009-2010'!G316</f>
        <v>0</v>
      </c>
      <c r="H316" s="42">
        <f>+' (1) Cap Res.2009-2010'!H316</f>
        <v>0</v>
      </c>
      <c r="I316" s="42">
        <f>+' (1) Cap Res.2009-2010'!I316</f>
        <v>0</v>
      </c>
      <c r="J316" s="42">
        <f>+' (1) Cap Res.2009-2010'!J316</f>
        <v>0</v>
      </c>
      <c r="K316" s="42">
        <f>+' (1) Cap Res.2009-2010'!K316</f>
        <v>0</v>
      </c>
      <c r="L316" s="42">
        <f>+' (1) Cap Res.2009-2010'!L316</f>
        <v>0</v>
      </c>
      <c r="M316" s="42">
        <f>+' (1) Cap Res.2009-2010'!M316</f>
        <v>0</v>
      </c>
      <c r="N316" s="42">
        <f>+' (1) Cap Res.2009-2010'!N316</f>
        <v>0</v>
      </c>
      <c r="O316" s="42">
        <f>+' (1) Cap Res.2009-2010'!O316</f>
        <v>0</v>
      </c>
      <c r="P316" s="42">
        <f>+' (1) Cap Res.2009-2010'!P316</f>
        <v>0</v>
      </c>
      <c r="Q316" s="42">
        <f>+' (1) Cap Res.2009-2010'!Q316</f>
        <v>0</v>
      </c>
      <c r="R316" s="42">
        <f>+' (1) Cap Res.2009-2010'!R316</f>
        <v>0</v>
      </c>
      <c r="S316" s="42">
        <f>+' (1) Cap Res.2009-2010'!S316</f>
        <v>0</v>
      </c>
      <c r="T316" s="42">
        <f>+' (1) Cap Res.2009-2010'!T316</f>
        <v>0</v>
      </c>
      <c r="U316" s="42">
        <f>+' (1) Cap Res.2009-2010'!U316</f>
        <v>0</v>
      </c>
      <c r="V316" s="42">
        <f>+' (1) Cap Res.2009-2010'!V316</f>
        <v>0</v>
      </c>
      <c r="W316" s="42">
        <f>+' (1) Cap Res.2009-2010'!W316</f>
        <v>0</v>
      </c>
      <c r="X316" s="42">
        <f>+' (1) Cap Res.2009-2010'!X316</f>
        <v>0</v>
      </c>
      <c r="Y316" s="42">
        <f>+' (1) Cap Res.2009-2010'!Y316</f>
        <v>0</v>
      </c>
      <c r="Z316" s="42">
        <f>+' (1) Cap Res.2009-2010'!Z316</f>
        <v>0</v>
      </c>
      <c r="AA316" s="42">
        <f>+' (1) Cap Res.2009-2010'!AA316</f>
        <v>0</v>
      </c>
      <c r="AB316" s="42">
        <f>+' (1) Cap Res.2009-2010'!AB316</f>
        <v>0</v>
      </c>
      <c r="AC316" s="42">
        <f>+' (1) Cap Res.2009-2010'!AC316</f>
        <v>0</v>
      </c>
      <c r="AD316" s="42">
        <f>+' (1) Cap Res.2009-2010'!AD316</f>
        <v>0</v>
      </c>
      <c r="AE316" s="42">
        <f>+' (1) Cap Res.2009-2010'!AE316</f>
        <v>0</v>
      </c>
      <c r="AF316" s="42">
        <f>+' (1) Cap Res.2009-2010'!AF316</f>
        <v>0</v>
      </c>
      <c r="AG316" s="42">
        <f>+' (1) Cap Res.2009-2010'!AG316</f>
        <v>0</v>
      </c>
      <c r="AH316" s="42">
        <f>+' (1) Cap Res.2009-2010'!AH316</f>
        <v>0</v>
      </c>
      <c r="AI316" s="42">
        <f>+' (1) Cap Res.2009-2010'!AI316</f>
        <v>0</v>
      </c>
      <c r="AJ316" s="42">
        <f>+' (1) Cap Res.2009-2010'!AJ316</f>
        <v>0</v>
      </c>
      <c r="AK316" s="42">
        <f>+' (1) Cap Res.2009-2010'!AK316</f>
        <v>0</v>
      </c>
      <c r="AL316" s="42">
        <f>+' (1) Cap Res.2009-2010'!AL316</f>
        <v>0</v>
      </c>
      <c r="AM316" s="42">
        <f>+' (1) Cap Res.2009-2010'!AM316</f>
        <v>0</v>
      </c>
      <c r="AN316" s="42">
        <f>+' (1) Cap Res.2009-2010'!AN316</f>
        <v>0</v>
      </c>
      <c r="AO316" s="42">
        <f>+' (1) Cap Res.2009-2010'!AO316</f>
        <v>0</v>
      </c>
      <c r="AP316" s="42">
        <f>+' (1) Cap Res.2009-2010'!AP316</f>
        <v>0</v>
      </c>
      <c r="AQ316" s="42">
        <f>+' (1) Cap Res.2009-2010'!AQ316</f>
        <v>0</v>
      </c>
      <c r="AR316" s="42">
        <f>+' (1) Cap Res.2009-2010'!AR316</f>
        <v>0</v>
      </c>
      <c r="AS316" s="42">
        <f>+' (1) Cap Res.2009-2010'!AS316</f>
        <v>0</v>
      </c>
      <c r="AT316" s="42">
        <f>+' (1) Cap Res.2009-2010'!AT316</f>
        <v>0</v>
      </c>
      <c r="AU316" s="42">
        <f>+' (1) Cap Res.2009-2010'!AU316</f>
        <v>0</v>
      </c>
      <c r="AV316" s="42"/>
      <c r="AW316" s="42"/>
      <c r="AX316" s="42"/>
      <c r="AY316" s="42"/>
      <c r="AZ316" s="42"/>
      <c r="BA316" s="42"/>
      <c r="BB316" s="42"/>
    </row>
    <row r="317" spans="1:54" ht="13.5" hidden="1">
      <c r="A317" s="177">
        <f>+' (1) Cap Res.2009-2010'!BF317</f>
        <v>38561</v>
      </c>
      <c r="B317" s="42">
        <f>+' (1) Cap Res.2009-2010'!B317</f>
        <v>0</v>
      </c>
      <c r="C317" s="42">
        <f>+' (1) Cap Res.2009-2010'!C317</f>
        <v>0</v>
      </c>
      <c r="D317" s="42">
        <f>+' (1) Cap Res.2009-2010'!D317</f>
        <v>0</v>
      </c>
      <c r="E317" s="42">
        <f>+' (1) Cap Res.2009-2010'!E317</f>
        <v>0</v>
      </c>
      <c r="F317" s="42">
        <f>+' (1) Cap Res.2009-2010'!F317</f>
        <v>0</v>
      </c>
      <c r="G317" s="42">
        <f>+' (1) Cap Res.2009-2010'!G317</f>
        <v>0</v>
      </c>
      <c r="H317" s="42">
        <f>+' (1) Cap Res.2009-2010'!H317</f>
        <v>0</v>
      </c>
      <c r="I317" s="42">
        <f>+' (1) Cap Res.2009-2010'!I317</f>
        <v>0</v>
      </c>
      <c r="J317" s="42">
        <f>+' (1) Cap Res.2009-2010'!J317</f>
        <v>0</v>
      </c>
      <c r="K317" s="42">
        <f>+' (1) Cap Res.2009-2010'!K317</f>
        <v>0</v>
      </c>
      <c r="L317" s="42">
        <f>+' (1) Cap Res.2009-2010'!L317</f>
        <v>0</v>
      </c>
      <c r="M317" s="42">
        <f>+' (1) Cap Res.2009-2010'!M317</f>
        <v>0</v>
      </c>
      <c r="N317" s="42">
        <f>+' (1) Cap Res.2009-2010'!N317</f>
        <v>0</v>
      </c>
      <c r="O317" s="42">
        <f>+' (1) Cap Res.2009-2010'!O317</f>
        <v>0</v>
      </c>
      <c r="P317" s="42">
        <f>+' (1) Cap Res.2009-2010'!P317</f>
        <v>0</v>
      </c>
      <c r="Q317" s="42">
        <f>+' (1) Cap Res.2009-2010'!Q317</f>
        <v>0</v>
      </c>
      <c r="R317" s="42">
        <f>+' (1) Cap Res.2009-2010'!R317</f>
        <v>0</v>
      </c>
      <c r="S317" s="42">
        <f>+' (1) Cap Res.2009-2010'!S317</f>
        <v>0</v>
      </c>
      <c r="T317" s="42">
        <f>+' (1) Cap Res.2009-2010'!T317</f>
        <v>0</v>
      </c>
      <c r="U317" s="42">
        <f>+' (1) Cap Res.2009-2010'!U317</f>
        <v>0</v>
      </c>
      <c r="V317" s="42">
        <f>+' (1) Cap Res.2009-2010'!V317</f>
        <v>0</v>
      </c>
      <c r="W317" s="42">
        <f>+' (1) Cap Res.2009-2010'!W317</f>
        <v>0</v>
      </c>
      <c r="X317" s="42">
        <f>+' (1) Cap Res.2009-2010'!X317</f>
        <v>0</v>
      </c>
      <c r="Y317" s="42">
        <f>+' (1) Cap Res.2009-2010'!Y317</f>
        <v>0</v>
      </c>
      <c r="Z317" s="42">
        <f>+' (1) Cap Res.2009-2010'!Z317</f>
        <v>0</v>
      </c>
      <c r="AA317" s="42">
        <f>+' (1) Cap Res.2009-2010'!AA317</f>
        <v>-20816</v>
      </c>
      <c r="AB317" s="42">
        <f>+' (1) Cap Res.2009-2010'!AB317</f>
        <v>0</v>
      </c>
      <c r="AC317" s="42">
        <f>+' (1) Cap Res.2009-2010'!AC317</f>
        <v>0</v>
      </c>
      <c r="AD317" s="42">
        <f>+' (1) Cap Res.2009-2010'!AD317</f>
        <v>0</v>
      </c>
      <c r="AE317" s="42">
        <f>+' (1) Cap Res.2009-2010'!AE317</f>
        <v>0</v>
      </c>
      <c r="AF317" s="42">
        <f>+' (1) Cap Res.2009-2010'!AF317</f>
        <v>0</v>
      </c>
      <c r="AG317" s="42">
        <f>+' (1) Cap Res.2009-2010'!AG317</f>
        <v>0</v>
      </c>
      <c r="AH317" s="42">
        <f>+' (1) Cap Res.2009-2010'!AH317</f>
        <v>0</v>
      </c>
      <c r="AI317" s="42">
        <f>+' (1) Cap Res.2009-2010'!AI317</f>
        <v>0</v>
      </c>
      <c r="AJ317" s="42">
        <f>+' (1) Cap Res.2009-2010'!AJ317</f>
        <v>0</v>
      </c>
      <c r="AK317" s="42">
        <f>+' (1) Cap Res.2009-2010'!AK317</f>
        <v>0</v>
      </c>
      <c r="AL317" s="42">
        <f>+' (1) Cap Res.2009-2010'!AL317</f>
        <v>0</v>
      </c>
      <c r="AM317" s="42">
        <f>+' (1) Cap Res.2009-2010'!AM317</f>
        <v>0</v>
      </c>
      <c r="AN317" s="42">
        <f>+' (1) Cap Res.2009-2010'!AN317</f>
        <v>0</v>
      </c>
      <c r="AO317" s="42">
        <f>+' (1) Cap Res.2009-2010'!AO317</f>
        <v>0</v>
      </c>
      <c r="AP317" s="42">
        <f>+' (1) Cap Res.2009-2010'!AP317</f>
        <v>0</v>
      </c>
      <c r="AQ317" s="42">
        <f>+' (1) Cap Res.2009-2010'!AQ317</f>
        <v>0</v>
      </c>
      <c r="AR317" s="42">
        <f>+' (1) Cap Res.2009-2010'!AR317</f>
        <v>0</v>
      </c>
      <c r="AS317" s="42">
        <f>+' (1) Cap Res.2009-2010'!AS317</f>
        <v>0</v>
      </c>
      <c r="AT317" s="42">
        <f>+' (1) Cap Res.2009-2010'!AT317</f>
        <v>0</v>
      </c>
      <c r="AU317" s="42">
        <f>+' (1) Cap Res.2009-2010'!AU317</f>
        <v>0</v>
      </c>
      <c r="AV317" s="42"/>
      <c r="AW317" s="42"/>
      <c r="AX317" s="42"/>
      <c r="AY317" s="42"/>
      <c r="AZ317" s="42"/>
      <c r="BA317" s="42"/>
      <c r="BB317" s="42"/>
    </row>
    <row r="318" spans="1:54" ht="13.5" hidden="1">
      <c r="A318" s="177">
        <f>+' (1) Cap Res.2009-2010'!BF318</f>
        <v>38563</v>
      </c>
      <c r="B318" s="42">
        <f>+' (1) Cap Res.2009-2010'!B318</f>
        <v>0</v>
      </c>
      <c r="C318" s="42">
        <f>+' (1) Cap Res.2009-2010'!C318</f>
        <v>0</v>
      </c>
      <c r="D318" s="42">
        <f>+' (1) Cap Res.2009-2010'!D318</f>
        <v>0</v>
      </c>
      <c r="E318" s="42">
        <f>+' (1) Cap Res.2009-2010'!E318</f>
        <v>0</v>
      </c>
      <c r="F318" s="42">
        <f>+' (1) Cap Res.2009-2010'!F318</f>
        <v>0</v>
      </c>
      <c r="G318" s="42">
        <f>+' (1) Cap Res.2009-2010'!G318</f>
        <v>0</v>
      </c>
      <c r="H318" s="42">
        <f>+' (1) Cap Res.2009-2010'!H318</f>
        <v>0</v>
      </c>
      <c r="I318" s="42">
        <f>+' (1) Cap Res.2009-2010'!I318</f>
        <v>0</v>
      </c>
      <c r="J318" s="42">
        <f>+' (1) Cap Res.2009-2010'!J318</f>
        <v>0</v>
      </c>
      <c r="K318" s="42">
        <f>+' (1) Cap Res.2009-2010'!K318</f>
        <v>0</v>
      </c>
      <c r="L318" s="42">
        <f>+' (1) Cap Res.2009-2010'!L318</f>
        <v>0</v>
      </c>
      <c r="M318" s="42">
        <f>+' (1) Cap Res.2009-2010'!M318</f>
        <v>0</v>
      </c>
      <c r="N318" s="42">
        <f>+' (1) Cap Res.2009-2010'!N318</f>
        <v>0</v>
      </c>
      <c r="O318" s="42">
        <f>+' (1) Cap Res.2009-2010'!O318</f>
        <v>0</v>
      </c>
      <c r="P318" s="42">
        <f>+' (1) Cap Res.2009-2010'!P318</f>
        <v>0</v>
      </c>
      <c r="Q318" s="42">
        <f>+' (1) Cap Res.2009-2010'!Q318</f>
        <v>0</v>
      </c>
      <c r="R318" s="42">
        <f>+' (1) Cap Res.2009-2010'!R318</f>
        <v>0</v>
      </c>
      <c r="S318" s="42">
        <f>+' (1) Cap Res.2009-2010'!S318</f>
        <v>0</v>
      </c>
      <c r="T318" s="42">
        <f>+' (1) Cap Res.2009-2010'!T318</f>
        <v>-8141.47</v>
      </c>
      <c r="U318" s="42">
        <f>+' (1) Cap Res.2009-2010'!U318</f>
        <v>0</v>
      </c>
      <c r="V318" s="42">
        <f>+' (1) Cap Res.2009-2010'!V318</f>
        <v>0</v>
      </c>
      <c r="W318" s="42">
        <f>+' (1) Cap Res.2009-2010'!W318</f>
        <v>0</v>
      </c>
      <c r="X318" s="42">
        <f>+' (1) Cap Res.2009-2010'!X318</f>
        <v>0</v>
      </c>
      <c r="Y318" s="42">
        <f>+' (1) Cap Res.2009-2010'!Y318</f>
        <v>0</v>
      </c>
      <c r="Z318" s="42">
        <f>+' (1) Cap Res.2009-2010'!Z318</f>
        <v>0</v>
      </c>
      <c r="AA318" s="42">
        <f>+' (1) Cap Res.2009-2010'!AA318</f>
        <v>0</v>
      </c>
      <c r="AB318" s="42">
        <f>+' (1) Cap Res.2009-2010'!AB318</f>
        <v>0</v>
      </c>
      <c r="AC318" s="42">
        <f>+' (1) Cap Res.2009-2010'!AC318</f>
        <v>0</v>
      </c>
      <c r="AD318" s="42">
        <f>+' (1) Cap Res.2009-2010'!AD318</f>
        <v>0</v>
      </c>
      <c r="AE318" s="42">
        <f>+' (1) Cap Res.2009-2010'!AE318</f>
        <v>0</v>
      </c>
      <c r="AF318" s="42">
        <f>+' (1) Cap Res.2009-2010'!AF318</f>
        <v>0</v>
      </c>
      <c r="AG318" s="42">
        <f>+' (1) Cap Res.2009-2010'!AG318</f>
        <v>0</v>
      </c>
      <c r="AH318" s="42">
        <f>+' (1) Cap Res.2009-2010'!AH318</f>
        <v>0</v>
      </c>
      <c r="AI318" s="42">
        <f>+' (1) Cap Res.2009-2010'!AI318</f>
        <v>0</v>
      </c>
      <c r="AJ318" s="42">
        <f>+' (1) Cap Res.2009-2010'!AJ318</f>
        <v>0</v>
      </c>
      <c r="AK318" s="42">
        <f>+' (1) Cap Res.2009-2010'!AK318</f>
        <v>0</v>
      </c>
      <c r="AL318" s="42">
        <f>+' (1) Cap Res.2009-2010'!AL318</f>
        <v>0</v>
      </c>
      <c r="AM318" s="42">
        <f>+' (1) Cap Res.2009-2010'!AM318</f>
        <v>0</v>
      </c>
      <c r="AN318" s="42">
        <f>+' (1) Cap Res.2009-2010'!AN318</f>
        <v>0</v>
      </c>
      <c r="AO318" s="42">
        <f>+' (1) Cap Res.2009-2010'!AO318</f>
        <v>0</v>
      </c>
      <c r="AP318" s="42">
        <f>+' (1) Cap Res.2009-2010'!AP318</f>
        <v>0</v>
      </c>
      <c r="AQ318" s="42">
        <f>+' (1) Cap Res.2009-2010'!AQ318</f>
        <v>0</v>
      </c>
      <c r="AR318" s="42">
        <f>+' (1) Cap Res.2009-2010'!AR318</f>
        <v>0</v>
      </c>
      <c r="AS318" s="42">
        <f>+' (1) Cap Res.2009-2010'!AS318</f>
        <v>0</v>
      </c>
      <c r="AT318" s="42">
        <f>+' (1) Cap Res.2009-2010'!AT318</f>
        <v>0</v>
      </c>
      <c r="AU318" s="42">
        <f>+' (1) Cap Res.2009-2010'!AU318</f>
        <v>0</v>
      </c>
      <c r="AV318" s="42"/>
      <c r="AW318" s="42"/>
      <c r="AX318" s="42"/>
      <c r="AY318" s="42"/>
      <c r="AZ318" s="42"/>
      <c r="BA318" s="42"/>
      <c r="BB318" s="42"/>
    </row>
    <row r="319" spans="1:54" ht="13.5" hidden="1">
      <c r="A319" s="177">
        <f>+' (1) Cap Res.2009-2010'!BF319</f>
        <v>38563</v>
      </c>
      <c r="B319" s="42">
        <f>+' (1) Cap Res.2009-2010'!B319</f>
        <v>0</v>
      </c>
      <c r="C319" s="42">
        <f>+' (1) Cap Res.2009-2010'!C319</f>
        <v>0</v>
      </c>
      <c r="D319" s="42">
        <f>+' (1) Cap Res.2009-2010'!D319</f>
        <v>0</v>
      </c>
      <c r="E319" s="42">
        <f>+' (1) Cap Res.2009-2010'!E319</f>
        <v>0</v>
      </c>
      <c r="F319" s="42">
        <f>+' (1) Cap Res.2009-2010'!F319</f>
        <v>0</v>
      </c>
      <c r="G319" s="42">
        <f>+' (1) Cap Res.2009-2010'!G319</f>
        <v>0</v>
      </c>
      <c r="H319" s="42">
        <f>+' (1) Cap Res.2009-2010'!H319</f>
        <v>0</v>
      </c>
      <c r="I319" s="42">
        <f>+' (1) Cap Res.2009-2010'!I319</f>
        <v>0</v>
      </c>
      <c r="J319" s="42">
        <f>+' (1) Cap Res.2009-2010'!J319</f>
        <v>0</v>
      </c>
      <c r="K319" s="42">
        <f>+' (1) Cap Res.2009-2010'!K319</f>
        <v>0</v>
      </c>
      <c r="L319" s="42">
        <f>+' (1) Cap Res.2009-2010'!L319</f>
        <v>0</v>
      </c>
      <c r="M319" s="42">
        <f>+' (1) Cap Res.2009-2010'!M319</f>
        <v>0</v>
      </c>
      <c r="N319" s="42">
        <f>+' (1) Cap Res.2009-2010'!N319</f>
        <v>0</v>
      </c>
      <c r="O319" s="42">
        <f>+' (1) Cap Res.2009-2010'!O319</f>
        <v>0</v>
      </c>
      <c r="P319" s="42">
        <f>+' (1) Cap Res.2009-2010'!P319</f>
        <v>0</v>
      </c>
      <c r="Q319" s="42">
        <f>+' (1) Cap Res.2009-2010'!Q319</f>
        <v>0</v>
      </c>
      <c r="R319" s="42">
        <f>+' (1) Cap Res.2009-2010'!R319</f>
        <v>0</v>
      </c>
      <c r="S319" s="42">
        <f>+' (1) Cap Res.2009-2010'!S319</f>
        <v>0</v>
      </c>
      <c r="T319" s="42">
        <f>+' (1) Cap Res.2009-2010'!T319</f>
        <v>0</v>
      </c>
      <c r="U319" s="42">
        <f>+' (1) Cap Res.2009-2010'!U319</f>
        <v>0</v>
      </c>
      <c r="V319" s="42">
        <f>+' (1) Cap Res.2009-2010'!V319</f>
        <v>0</v>
      </c>
      <c r="W319" s="42">
        <f>+' (1) Cap Res.2009-2010'!W319</f>
        <v>0</v>
      </c>
      <c r="X319" s="42">
        <f>+' (1) Cap Res.2009-2010'!X319</f>
        <v>0</v>
      </c>
      <c r="Y319" s="42">
        <f>+' (1) Cap Res.2009-2010'!Y319</f>
        <v>0</v>
      </c>
      <c r="Z319" s="42">
        <f>+' (1) Cap Res.2009-2010'!Z319</f>
        <v>0</v>
      </c>
      <c r="AA319" s="42">
        <f>+' (1) Cap Res.2009-2010'!AA319</f>
        <v>0</v>
      </c>
      <c r="AB319" s="42">
        <f>+' (1) Cap Res.2009-2010'!AB319</f>
        <v>0</v>
      </c>
      <c r="AC319" s="42">
        <f>+' (1) Cap Res.2009-2010'!AC319</f>
        <v>0</v>
      </c>
      <c r="AD319" s="42">
        <f>+' (1) Cap Res.2009-2010'!AD319</f>
        <v>0</v>
      </c>
      <c r="AE319" s="42">
        <f>+' (1) Cap Res.2009-2010'!AE319</f>
        <v>0</v>
      </c>
      <c r="AF319" s="42">
        <f>+' (1) Cap Res.2009-2010'!AF319</f>
        <v>0</v>
      </c>
      <c r="AG319" s="42">
        <f>+' (1) Cap Res.2009-2010'!AG319</f>
        <v>0</v>
      </c>
      <c r="AH319" s="42">
        <f>+' (1) Cap Res.2009-2010'!AH319</f>
        <v>0</v>
      </c>
      <c r="AI319" s="42">
        <f>+' (1) Cap Res.2009-2010'!AI319</f>
        <v>0</v>
      </c>
      <c r="AJ319" s="42">
        <f>+' (1) Cap Res.2009-2010'!AJ319</f>
        <v>0</v>
      </c>
      <c r="AK319" s="42">
        <f>+' (1) Cap Res.2009-2010'!AK319</f>
        <v>0</v>
      </c>
      <c r="AL319" s="42">
        <f>+' (1) Cap Res.2009-2010'!AL319</f>
        <v>0</v>
      </c>
      <c r="AM319" s="42">
        <f>+' (1) Cap Res.2009-2010'!AM319</f>
        <v>0</v>
      </c>
      <c r="AN319" s="42">
        <f>+' (1) Cap Res.2009-2010'!AN319</f>
        <v>0</v>
      </c>
      <c r="AO319" s="42">
        <f>+' (1) Cap Res.2009-2010'!AO319</f>
        <v>0</v>
      </c>
      <c r="AP319" s="42">
        <f>+' (1) Cap Res.2009-2010'!AP319</f>
        <v>0</v>
      </c>
      <c r="AQ319" s="42">
        <f>+' (1) Cap Res.2009-2010'!AQ319</f>
        <v>0</v>
      </c>
      <c r="AR319" s="42">
        <f>+' (1) Cap Res.2009-2010'!AR319</f>
        <v>0</v>
      </c>
      <c r="AS319" s="42">
        <f>+' (1) Cap Res.2009-2010'!AS319</f>
        <v>0</v>
      </c>
      <c r="AT319" s="42">
        <f>+' (1) Cap Res.2009-2010'!AT319</f>
        <v>0</v>
      </c>
      <c r="AU319" s="42">
        <f>+' (1) Cap Res.2009-2010'!AU319</f>
        <v>0</v>
      </c>
      <c r="AV319" s="42"/>
      <c r="AW319" s="42"/>
      <c r="AX319" s="42"/>
      <c r="AY319" s="42"/>
      <c r="AZ319" s="42"/>
      <c r="BA319" s="42"/>
      <c r="BB319" s="42"/>
    </row>
    <row r="320" spans="1:54" ht="13.5" hidden="1">
      <c r="A320" s="177">
        <f>+' (1) Cap Res.2009-2010'!BF320</f>
        <v>38568</v>
      </c>
      <c r="B320" s="42">
        <f>+' (1) Cap Res.2009-2010'!B320</f>
        <v>0</v>
      </c>
      <c r="C320" s="42">
        <f>+' (1) Cap Res.2009-2010'!C320</f>
        <v>0</v>
      </c>
      <c r="D320" s="42">
        <f>+' (1) Cap Res.2009-2010'!D320</f>
        <v>0</v>
      </c>
      <c r="E320" s="42">
        <f>+' (1) Cap Res.2009-2010'!E320</f>
        <v>0</v>
      </c>
      <c r="F320" s="42">
        <f>+' (1) Cap Res.2009-2010'!F320</f>
        <v>0</v>
      </c>
      <c r="G320" s="42">
        <f>+' (1) Cap Res.2009-2010'!G320</f>
        <v>0</v>
      </c>
      <c r="H320" s="42">
        <f>+' (1) Cap Res.2009-2010'!H320</f>
        <v>0</v>
      </c>
      <c r="I320" s="42">
        <f>+' (1) Cap Res.2009-2010'!I320</f>
        <v>0</v>
      </c>
      <c r="J320" s="42">
        <f>+' (1) Cap Res.2009-2010'!J320</f>
        <v>0</v>
      </c>
      <c r="K320" s="42">
        <f>+' (1) Cap Res.2009-2010'!K320</f>
        <v>0</v>
      </c>
      <c r="L320" s="42">
        <f>+' (1) Cap Res.2009-2010'!L320</f>
        <v>0</v>
      </c>
      <c r="M320" s="42">
        <f>+' (1) Cap Res.2009-2010'!M320</f>
        <v>0</v>
      </c>
      <c r="N320" s="42">
        <f>+' (1) Cap Res.2009-2010'!N320</f>
        <v>0</v>
      </c>
      <c r="O320" s="42">
        <f>+' (1) Cap Res.2009-2010'!O320</f>
        <v>0</v>
      </c>
      <c r="P320" s="42">
        <f>+' (1) Cap Res.2009-2010'!P320</f>
        <v>0</v>
      </c>
      <c r="Q320" s="42">
        <f>+' (1) Cap Res.2009-2010'!Q320</f>
        <v>0</v>
      </c>
      <c r="R320" s="42">
        <f>+' (1) Cap Res.2009-2010'!R320</f>
        <v>0</v>
      </c>
      <c r="S320" s="42">
        <f>+' (1) Cap Res.2009-2010'!S320</f>
        <v>0</v>
      </c>
      <c r="T320" s="42">
        <f>+' (1) Cap Res.2009-2010'!T320</f>
        <v>0</v>
      </c>
      <c r="U320" s="42">
        <f>+' (1) Cap Res.2009-2010'!U320</f>
        <v>0</v>
      </c>
      <c r="V320" s="42">
        <f>+' (1) Cap Res.2009-2010'!V320</f>
        <v>0</v>
      </c>
      <c r="W320" s="42">
        <f>+' (1) Cap Res.2009-2010'!W320</f>
        <v>0</v>
      </c>
      <c r="X320" s="42">
        <f>+' (1) Cap Res.2009-2010'!X320</f>
        <v>0</v>
      </c>
      <c r="Y320" s="42">
        <f>+' (1) Cap Res.2009-2010'!Y320</f>
        <v>0</v>
      </c>
      <c r="Z320" s="42">
        <f>+' (1) Cap Res.2009-2010'!Z320</f>
        <v>0</v>
      </c>
      <c r="AA320" s="42">
        <f>+' (1) Cap Res.2009-2010'!AA320</f>
        <v>0</v>
      </c>
      <c r="AB320" s="42">
        <f>+' (1) Cap Res.2009-2010'!AB320</f>
        <v>0</v>
      </c>
      <c r="AC320" s="42">
        <f>+' (1) Cap Res.2009-2010'!AC320</f>
        <v>0</v>
      </c>
      <c r="AD320" s="42">
        <f>+' (1) Cap Res.2009-2010'!AD320</f>
        <v>-415</v>
      </c>
      <c r="AE320" s="42">
        <f>+' (1) Cap Res.2009-2010'!AE320</f>
        <v>0</v>
      </c>
      <c r="AF320" s="42">
        <f>+' (1) Cap Res.2009-2010'!AF320</f>
        <v>0</v>
      </c>
      <c r="AG320" s="42">
        <f>+' (1) Cap Res.2009-2010'!AG320</f>
        <v>0</v>
      </c>
      <c r="AH320" s="42">
        <f>+' (1) Cap Res.2009-2010'!AH320</f>
        <v>0</v>
      </c>
      <c r="AI320" s="42">
        <f>+' (1) Cap Res.2009-2010'!AI320</f>
        <v>0</v>
      </c>
      <c r="AJ320" s="42">
        <f>+' (1) Cap Res.2009-2010'!AJ320</f>
        <v>0</v>
      </c>
      <c r="AK320" s="42">
        <f>+' (1) Cap Res.2009-2010'!AK320</f>
        <v>0</v>
      </c>
      <c r="AL320" s="42">
        <f>+' (1) Cap Res.2009-2010'!AL320</f>
        <v>0</v>
      </c>
      <c r="AM320" s="42">
        <f>+' (1) Cap Res.2009-2010'!AM320</f>
        <v>0</v>
      </c>
      <c r="AN320" s="42">
        <f>+' (1) Cap Res.2009-2010'!AN320</f>
        <v>0</v>
      </c>
      <c r="AO320" s="42">
        <f>+' (1) Cap Res.2009-2010'!AO320</f>
        <v>0</v>
      </c>
      <c r="AP320" s="42">
        <f>+' (1) Cap Res.2009-2010'!AP320</f>
        <v>0</v>
      </c>
      <c r="AQ320" s="42">
        <f>+' (1) Cap Res.2009-2010'!AQ320</f>
        <v>0</v>
      </c>
      <c r="AR320" s="42">
        <f>+' (1) Cap Res.2009-2010'!AR320</f>
        <v>0</v>
      </c>
      <c r="AS320" s="42">
        <f>+' (1) Cap Res.2009-2010'!AS320</f>
        <v>0</v>
      </c>
      <c r="AT320" s="42">
        <f>+' (1) Cap Res.2009-2010'!AT320</f>
        <v>0</v>
      </c>
      <c r="AU320" s="42">
        <f>+' (1) Cap Res.2009-2010'!AU320</f>
        <v>0</v>
      </c>
      <c r="AV320" s="42"/>
      <c r="AW320" s="42"/>
      <c r="AX320" s="42"/>
      <c r="AY320" s="42"/>
      <c r="AZ320" s="42"/>
      <c r="BA320" s="42"/>
      <c r="BB320" s="42"/>
    </row>
    <row r="321" spans="1:54" ht="13.5" hidden="1">
      <c r="A321" s="177">
        <f>+' (1) Cap Res.2009-2010'!BF321</f>
        <v>38568</v>
      </c>
      <c r="B321" s="42">
        <f>+' (1) Cap Res.2009-2010'!B321</f>
        <v>0</v>
      </c>
      <c r="C321" s="42">
        <f>+' (1) Cap Res.2009-2010'!C321</f>
        <v>0</v>
      </c>
      <c r="D321" s="42">
        <f>+' (1) Cap Res.2009-2010'!D321</f>
        <v>0</v>
      </c>
      <c r="E321" s="42">
        <f>+' (1) Cap Res.2009-2010'!E321</f>
        <v>0</v>
      </c>
      <c r="F321" s="42">
        <f>+' (1) Cap Res.2009-2010'!F321</f>
        <v>0</v>
      </c>
      <c r="G321" s="42">
        <f>+' (1) Cap Res.2009-2010'!G321</f>
        <v>0</v>
      </c>
      <c r="H321" s="42">
        <f>+' (1) Cap Res.2009-2010'!H321</f>
        <v>0</v>
      </c>
      <c r="I321" s="42">
        <f>+' (1) Cap Res.2009-2010'!I321</f>
        <v>0</v>
      </c>
      <c r="J321" s="42">
        <f>+' (1) Cap Res.2009-2010'!J321</f>
        <v>0</v>
      </c>
      <c r="K321" s="42">
        <f>+' (1) Cap Res.2009-2010'!K321</f>
        <v>0</v>
      </c>
      <c r="L321" s="42">
        <f>+' (1) Cap Res.2009-2010'!L321</f>
        <v>0</v>
      </c>
      <c r="M321" s="42">
        <f>+' (1) Cap Res.2009-2010'!M321</f>
        <v>0</v>
      </c>
      <c r="N321" s="42">
        <f>+' (1) Cap Res.2009-2010'!N321</f>
        <v>0</v>
      </c>
      <c r="O321" s="42">
        <f>+' (1) Cap Res.2009-2010'!O321</f>
        <v>0</v>
      </c>
      <c r="P321" s="42">
        <f>+' (1) Cap Res.2009-2010'!P321</f>
        <v>0</v>
      </c>
      <c r="Q321" s="42">
        <f>+' (1) Cap Res.2009-2010'!Q321</f>
        <v>0</v>
      </c>
      <c r="R321" s="42">
        <f>+' (1) Cap Res.2009-2010'!R321</f>
        <v>0</v>
      </c>
      <c r="S321" s="42">
        <f>+' (1) Cap Res.2009-2010'!S321</f>
        <v>0</v>
      </c>
      <c r="T321" s="42">
        <f>+' (1) Cap Res.2009-2010'!T321</f>
        <v>0</v>
      </c>
      <c r="U321" s="42">
        <f>+' (1) Cap Res.2009-2010'!U321</f>
        <v>0</v>
      </c>
      <c r="V321" s="42">
        <f>+' (1) Cap Res.2009-2010'!V321</f>
        <v>0</v>
      </c>
      <c r="W321" s="42">
        <f>+' (1) Cap Res.2009-2010'!W321</f>
        <v>0</v>
      </c>
      <c r="X321" s="42">
        <f>+' (1) Cap Res.2009-2010'!X321</f>
        <v>0</v>
      </c>
      <c r="Y321" s="42">
        <f>+' (1) Cap Res.2009-2010'!Y321</f>
        <v>0</v>
      </c>
      <c r="Z321" s="42">
        <f>+' (1) Cap Res.2009-2010'!Z321</f>
        <v>0</v>
      </c>
      <c r="AA321" s="42">
        <f>+' (1) Cap Res.2009-2010'!AA321</f>
        <v>0</v>
      </c>
      <c r="AB321" s="42">
        <f>+' (1) Cap Res.2009-2010'!AB321</f>
        <v>0</v>
      </c>
      <c r="AC321" s="42">
        <f>+' (1) Cap Res.2009-2010'!AC321</f>
        <v>0</v>
      </c>
      <c r="AD321" s="42">
        <f>+' (1) Cap Res.2009-2010'!AD321</f>
        <v>-1035.5</v>
      </c>
      <c r="AE321" s="42">
        <f>+' (1) Cap Res.2009-2010'!AE321</f>
        <v>0</v>
      </c>
      <c r="AF321" s="42">
        <f>+' (1) Cap Res.2009-2010'!AF321</f>
        <v>0</v>
      </c>
      <c r="AG321" s="42">
        <f>+' (1) Cap Res.2009-2010'!AG321</f>
        <v>0</v>
      </c>
      <c r="AH321" s="42">
        <f>+' (1) Cap Res.2009-2010'!AH321</f>
        <v>0</v>
      </c>
      <c r="AI321" s="42">
        <f>+' (1) Cap Res.2009-2010'!AI321</f>
        <v>0</v>
      </c>
      <c r="AJ321" s="42">
        <f>+' (1) Cap Res.2009-2010'!AJ321</f>
        <v>0</v>
      </c>
      <c r="AK321" s="42">
        <f>+' (1) Cap Res.2009-2010'!AK321</f>
        <v>0</v>
      </c>
      <c r="AL321" s="42">
        <f>+' (1) Cap Res.2009-2010'!AL321</f>
        <v>0</v>
      </c>
      <c r="AM321" s="42">
        <f>+' (1) Cap Res.2009-2010'!AM321</f>
        <v>0</v>
      </c>
      <c r="AN321" s="42">
        <f>+' (1) Cap Res.2009-2010'!AN321</f>
        <v>0</v>
      </c>
      <c r="AO321" s="42">
        <f>+' (1) Cap Res.2009-2010'!AO321</f>
        <v>0</v>
      </c>
      <c r="AP321" s="42">
        <f>+' (1) Cap Res.2009-2010'!AP321</f>
        <v>0</v>
      </c>
      <c r="AQ321" s="42">
        <f>+' (1) Cap Res.2009-2010'!AQ321</f>
        <v>0</v>
      </c>
      <c r="AR321" s="42">
        <f>+' (1) Cap Res.2009-2010'!AR321</f>
        <v>0</v>
      </c>
      <c r="AS321" s="42">
        <f>+' (1) Cap Res.2009-2010'!AS321</f>
        <v>0</v>
      </c>
      <c r="AT321" s="42">
        <f>+' (1) Cap Res.2009-2010'!AT321</f>
        <v>0</v>
      </c>
      <c r="AU321" s="42">
        <f>+' (1) Cap Res.2009-2010'!AU321</f>
        <v>0</v>
      </c>
      <c r="AV321" s="42"/>
      <c r="AW321" s="42"/>
      <c r="AX321" s="42"/>
      <c r="AY321" s="42"/>
      <c r="AZ321" s="42"/>
      <c r="BA321" s="42"/>
      <c r="BB321" s="42"/>
    </row>
    <row r="322" spans="1:54" ht="13.5" hidden="1">
      <c r="A322" s="177"/>
      <c r="B322" s="42">
        <f>+' (1) Cap Res.2009-2010'!B322</f>
        <v>0</v>
      </c>
      <c r="C322" s="42">
        <f>+' (1) Cap Res.2009-2010'!C322</f>
        <v>0</v>
      </c>
      <c r="D322" s="42">
        <f>+' (1) Cap Res.2009-2010'!D322</f>
        <v>0</v>
      </c>
      <c r="E322" s="42">
        <f>+' (1) Cap Res.2009-2010'!E322</f>
        <v>0</v>
      </c>
      <c r="F322" s="42">
        <f>+' (1) Cap Res.2009-2010'!F322</f>
        <v>0</v>
      </c>
      <c r="G322" s="42">
        <f>+' (1) Cap Res.2009-2010'!G322</f>
        <v>0</v>
      </c>
      <c r="H322" s="42">
        <f>+' (1) Cap Res.2009-2010'!H322</f>
        <v>0</v>
      </c>
      <c r="I322" s="42">
        <f>+' (1) Cap Res.2009-2010'!I322</f>
        <v>0</v>
      </c>
      <c r="J322" s="42">
        <f>+' (1) Cap Res.2009-2010'!J322</f>
        <v>0</v>
      </c>
      <c r="K322" s="42">
        <f>+' (1) Cap Res.2009-2010'!K322</f>
        <v>0</v>
      </c>
      <c r="L322" s="42">
        <f>+' (1) Cap Res.2009-2010'!L322</f>
        <v>0</v>
      </c>
      <c r="M322" s="42">
        <f>+' (1) Cap Res.2009-2010'!M322</f>
        <v>0</v>
      </c>
      <c r="N322" s="42">
        <f>+' (1) Cap Res.2009-2010'!N322</f>
        <v>0</v>
      </c>
      <c r="O322" s="42">
        <f>+' (1) Cap Res.2009-2010'!O322</f>
        <v>0</v>
      </c>
      <c r="P322" s="42">
        <f>+' (1) Cap Res.2009-2010'!P322</f>
        <v>0</v>
      </c>
      <c r="Q322" s="42">
        <f>+' (1) Cap Res.2009-2010'!Q322</f>
        <v>0</v>
      </c>
      <c r="R322" s="42">
        <f>+' (1) Cap Res.2009-2010'!R322</f>
        <v>0</v>
      </c>
      <c r="S322" s="42">
        <f>+' (1) Cap Res.2009-2010'!S322</f>
        <v>0</v>
      </c>
      <c r="T322" s="42">
        <f>+' (1) Cap Res.2009-2010'!T322</f>
        <v>0</v>
      </c>
      <c r="U322" s="42">
        <f>+' (1) Cap Res.2009-2010'!U322</f>
        <v>0</v>
      </c>
      <c r="V322" s="42">
        <f>+' (1) Cap Res.2009-2010'!V322</f>
        <v>0</v>
      </c>
      <c r="W322" s="42">
        <f>+' (1) Cap Res.2009-2010'!W322</f>
        <v>0</v>
      </c>
      <c r="X322" s="42">
        <f>+' (1) Cap Res.2009-2010'!X322</f>
        <v>0</v>
      </c>
      <c r="Y322" s="42">
        <f>+' (1) Cap Res.2009-2010'!Y322</f>
        <v>0</v>
      </c>
      <c r="Z322" s="42">
        <f>+' (1) Cap Res.2009-2010'!Z322</f>
        <v>0</v>
      </c>
      <c r="AA322" s="42">
        <f>+' (1) Cap Res.2009-2010'!AA322</f>
        <v>0</v>
      </c>
      <c r="AB322" s="42"/>
      <c r="AC322" s="42">
        <f>+' (1) Cap Res.2009-2010'!AC322</f>
        <v>0</v>
      </c>
      <c r="AD322" s="42">
        <f>+' (1) Cap Res.2009-2010'!AD322</f>
        <v>0</v>
      </c>
      <c r="AE322" s="42">
        <f>+' (1) Cap Res.2009-2010'!AE322</f>
        <v>0</v>
      </c>
      <c r="AF322" s="42"/>
      <c r="AG322" s="42">
        <f>+' (1) Cap Res.2009-2010'!AG322</f>
        <v>0</v>
      </c>
      <c r="AH322" s="42">
        <f>+' (1) Cap Res.2009-2010'!AH322</f>
        <v>0</v>
      </c>
      <c r="AI322" s="42">
        <f>+' (1) Cap Res.2009-2010'!AI322</f>
        <v>0</v>
      </c>
      <c r="AJ322" s="42">
        <f>+' (1) Cap Res.2009-2010'!AJ322</f>
        <v>0</v>
      </c>
      <c r="AK322" s="42">
        <f>+' (1) Cap Res.2009-2010'!AK322</f>
        <v>0</v>
      </c>
      <c r="AL322" s="42">
        <f>+' (1) Cap Res.2009-2010'!AL322</f>
        <v>0</v>
      </c>
      <c r="AM322" s="42">
        <f>+' (1) Cap Res.2009-2010'!AM322</f>
        <v>0</v>
      </c>
      <c r="AN322" s="42">
        <f>+' (1) Cap Res.2009-2010'!AN322</f>
        <v>0</v>
      </c>
      <c r="AO322" s="42">
        <f>+' (1) Cap Res.2009-2010'!AO322</f>
        <v>0</v>
      </c>
      <c r="AP322" s="42">
        <f>+' (1) Cap Res.2009-2010'!AP322</f>
        <v>0</v>
      </c>
      <c r="AQ322" s="42">
        <f>+' (1) Cap Res.2009-2010'!AQ322</f>
        <v>0</v>
      </c>
      <c r="AR322" s="42">
        <f>+' (1) Cap Res.2009-2010'!AR322</f>
        <v>0</v>
      </c>
      <c r="AS322" s="42">
        <f>+' (1) Cap Res.2009-2010'!AS322</f>
        <v>0</v>
      </c>
      <c r="AT322" s="42">
        <f>+' (1) Cap Res.2009-2010'!AT322</f>
        <v>0</v>
      </c>
      <c r="AU322" s="42">
        <f>+' (1) Cap Res.2009-2010'!AU322</f>
        <v>0</v>
      </c>
      <c r="AV322" s="42"/>
      <c r="AW322" s="42"/>
      <c r="AX322" s="42"/>
      <c r="AY322" s="42"/>
      <c r="AZ322" s="42"/>
      <c r="BA322" s="42"/>
      <c r="BB322" s="42"/>
    </row>
    <row r="323" spans="1:54" ht="13.5" hidden="1">
      <c r="A323" s="177"/>
      <c r="B323" s="42">
        <f>+' (1) Cap Res.2009-2010'!B323</f>
        <v>0</v>
      </c>
      <c r="C323" s="42">
        <f>+' (1) Cap Res.2009-2010'!C323</f>
        <v>0</v>
      </c>
      <c r="D323" s="42">
        <f>+' (1) Cap Res.2009-2010'!D323</f>
        <v>0</v>
      </c>
      <c r="E323" s="42">
        <f>+' (1) Cap Res.2009-2010'!E323</f>
        <v>0</v>
      </c>
      <c r="F323" s="42">
        <f>+' (1) Cap Res.2009-2010'!F323</f>
        <v>0</v>
      </c>
      <c r="G323" s="42">
        <f>+' (1) Cap Res.2009-2010'!G323</f>
        <v>0</v>
      </c>
      <c r="H323" s="42">
        <f>+' (1) Cap Res.2009-2010'!H323</f>
        <v>0</v>
      </c>
      <c r="I323" s="42">
        <f>+' (1) Cap Res.2009-2010'!I323</f>
        <v>0</v>
      </c>
      <c r="J323" s="42">
        <f>+' (1) Cap Res.2009-2010'!J323</f>
        <v>0</v>
      </c>
      <c r="K323" s="42">
        <f>+' (1) Cap Res.2009-2010'!K323</f>
        <v>0</v>
      </c>
      <c r="L323" s="42">
        <f>+' (1) Cap Res.2009-2010'!L323</f>
        <v>0</v>
      </c>
      <c r="M323" s="42">
        <f>+' (1) Cap Res.2009-2010'!M323</f>
        <v>0</v>
      </c>
      <c r="N323" s="42">
        <f>+' (1) Cap Res.2009-2010'!N323</f>
        <v>0</v>
      </c>
      <c r="O323" s="42">
        <f>+' (1) Cap Res.2009-2010'!O323</f>
        <v>0</v>
      </c>
      <c r="P323" s="42">
        <f>+' (1) Cap Res.2009-2010'!P323</f>
        <v>0</v>
      </c>
      <c r="Q323" s="42">
        <f>+' (1) Cap Res.2009-2010'!Q323</f>
        <v>0</v>
      </c>
      <c r="R323" s="42">
        <f>+' (1) Cap Res.2009-2010'!R323</f>
        <v>0</v>
      </c>
      <c r="S323" s="42">
        <f>+' (1) Cap Res.2009-2010'!S323</f>
        <v>0</v>
      </c>
      <c r="T323" s="42">
        <f>+' (1) Cap Res.2009-2010'!T323</f>
        <v>0</v>
      </c>
      <c r="U323" s="42">
        <f>+' (1) Cap Res.2009-2010'!U323</f>
        <v>0</v>
      </c>
      <c r="V323" s="42">
        <f>+' (1) Cap Res.2009-2010'!V323</f>
        <v>0</v>
      </c>
      <c r="W323" s="42">
        <f>+' (1) Cap Res.2009-2010'!W323</f>
        <v>0</v>
      </c>
      <c r="X323" s="42">
        <f>+' (1) Cap Res.2009-2010'!X323</f>
        <v>0</v>
      </c>
      <c r="Y323" s="42">
        <f>+' (1) Cap Res.2009-2010'!Y323</f>
        <v>0</v>
      </c>
      <c r="Z323" s="42">
        <f>+' (1) Cap Res.2009-2010'!Z323</f>
        <v>0</v>
      </c>
      <c r="AA323" s="42">
        <f>+' (1) Cap Res.2009-2010'!AA323</f>
        <v>0</v>
      </c>
      <c r="AB323" s="42"/>
      <c r="AC323" s="42">
        <f>+' (1) Cap Res.2009-2010'!AC323</f>
        <v>0</v>
      </c>
      <c r="AD323" s="42">
        <f>+' (1) Cap Res.2009-2010'!AD323</f>
        <v>0</v>
      </c>
      <c r="AE323" s="42">
        <f>+' (1) Cap Res.2009-2010'!AE323</f>
        <v>0</v>
      </c>
      <c r="AF323" s="42"/>
      <c r="AG323" s="42">
        <f>+' (1) Cap Res.2009-2010'!AG323</f>
        <v>0</v>
      </c>
      <c r="AH323" s="42">
        <f>+' (1) Cap Res.2009-2010'!AH323</f>
        <v>0</v>
      </c>
      <c r="AI323" s="42">
        <f>+' (1) Cap Res.2009-2010'!AI323</f>
        <v>0</v>
      </c>
      <c r="AJ323" s="42">
        <f>+' (1) Cap Res.2009-2010'!AJ323</f>
        <v>0</v>
      </c>
      <c r="AK323" s="42">
        <f>+' (1) Cap Res.2009-2010'!AK323</f>
        <v>0</v>
      </c>
      <c r="AL323" s="42">
        <f>+' (1) Cap Res.2009-2010'!AL323</f>
        <v>0</v>
      </c>
      <c r="AM323" s="42">
        <f>+' (1) Cap Res.2009-2010'!AM323</f>
        <v>0</v>
      </c>
      <c r="AN323" s="42">
        <f>+' (1) Cap Res.2009-2010'!AN323</f>
        <v>0</v>
      </c>
      <c r="AO323" s="42">
        <f>+' (1) Cap Res.2009-2010'!AO323</f>
        <v>0</v>
      </c>
      <c r="AP323" s="42">
        <f>+' (1) Cap Res.2009-2010'!AP323</f>
        <v>0</v>
      </c>
      <c r="AQ323" s="42">
        <f>+' (1) Cap Res.2009-2010'!AQ323</f>
        <v>0</v>
      </c>
      <c r="AR323" s="42">
        <f>+' (1) Cap Res.2009-2010'!AR323</f>
        <v>0</v>
      </c>
      <c r="AS323" s="42">
        <f>+' (1) Cap Res.2009-2010'!AS323</f>
        <v>0</v>
      </c>
      <c r="AT323" s="42">
        <f>+' (1) Cap Res.2009-2010'!AT323</f>
        <v>0</v>
      </c>
      <c r="AU323" s="42">
        <f>+' (1) Cap Res.2009-2010'!AU323</f>
        <v>0</v>
      </c>
      <c r="AV323" s="42"/>
      <c r="AW323" s="42"/>
      <c r="AX323" s="42"/>
      <c r="AY323" s="42"/>
      <c r="AZ323" s="42"/>
      <c r="BA323" s="42"/>
      <c r="BB323" s="42"/>
    </row>
    <row r="324" spans="1:54" ht="13.5" hidden="1">
      <c r="A324" s="177"/>
      <c r="B324" s="42">
        <f>+' (1) Cap Res.2009-2010'!B324</f>
        <v>0</v>
      </c>
      <c r="C324" s="42">
        <f>+' (1) Cap Res.2009-2010'!C324</f>
        <v>0</v>
      </c>
      <c r="D324" s="42">
        <f>+' (1) Cap Res.2009-2010'!D324</f>
        <v>0</v>
      </c>
      <c r="E324" s="42">
        <f>+' (1) Cap Res.2009-2010'!E324</f>
        <v>0</v>
      </c>
      <c r="F324" s="42">
        <f>+' (1) Cap Res.2009-2010'!F324</f>
        <v>0</v>
      </c>
      <c r="G324" s="42">
        <f>+' (1) Cap Res.2009-2010'!G324</f>
        <v>0</v>
      </c>
      <c r="H324" s="42">
        <f>+' (1) Cap Res.2009-2010'!H324</f>
        <v>0</v>
      </c>
      <c r="I324" s="42">
        <f>+' (1) Cap Res.2009-2010'!I324</f>
        <v>0</v>
      </c>
      <c r="J324" s="42">
        <f>+' (1) Cap Res.2009-2010'!J324</f>
        <v>0</v>
      </c>
      <c r="K324" s="42">
        <f>+' (1) Cap Res.2009-2010'!K324</f>
        <v>0</v>
      </c>
      <c r="L324" s="42">
        <f>+' (1) Cap Res.2009-2010'!L324</f>
        <v>0</v>
      </c>
      <c r="M324" s="42">
        <f>+' (1) Cap Res.2009-2010'!M324</f>
        <v>0</v>
      </c>
      <c r="N324" s="42">
        <f>+' (1) Cap Res.2009-2010'!N324</f>
        <v>0</v>
      </c>
      <c r="O324" s="42">
        <f>+' (1) Cap Res.2009-2010'!O324</f>
        <v>0</v>
      </c>
      <c r="P324" s="42">
        <f>+' (1) Cap Res.2009-2010'!P324</f>
        <v>0</v>
      </c>
      <c r="Q324" s="42">
        <f>+' (1) Cap Res.2009-2010'!Q324</f>
        <v>0</v>
      </c>
      <c r="R324" s="42">
        <f>+' (1) Cap Res.2009-2010'!R324</f>
        <v>0</v>
      </c>
      <c r="S324" s="42">
        <f>+' (1) Cap Res.2009-2010'!S324</f>
        <v>0</v>
      </c>
      <c r="T324" s="42">
        <f>+' (1) Cap Res.2009-2010'!T324</f>
        <v>0</v>
      </c>
      <c r="U324" s="42">
        <f>+' (1) Cap Res.2009-2010'!U324</f>
        <v>0</v>
      </c>
      <c r="V324" s="42">
        <f>+' (1) Cap Res.2009-2010'!V324</f>
        <v>0</v>
      </c>
      <c r="W324" s="42">
        <f>+' (1) Cap Res.2009-2010'!W324</f>
        <v>0</v>
      </c>
      <c r="X324" s="42">
        <f>+' (1) Cap Res.2009-2010'!X324</f>
        <v>0</v>
      </c>
      <c r="Y324" s="42">
        <f>+' (1) Cap Res.2009-2010'!Y324</f>
        <v>0</v>
      </c>
      <c r="Z324" s="42">
        <f>+' (1) Cap Res.2009-2010'!Z324</f>
        <v>0</v>
      </c>
      <c r="AA324" s="42">
        <f>+' (1) Cap Res.2009-2010'!AA324</f>
        <v>0</v>
      </c>
      <c r="AB324" s="42"/>
      <c r="AC324" s="42">
        <f>+' (1) Cap Res.2009-2010'!AC324</f>
        <v>0</v>
      </c>
      <c r="AD324" s="42">
        <f>+' (1) Cap Res.2009-2010'!AD324</f>
        <v>0</v>
      </c>
      <c r="AE324" s="42">
        <f>+' (1) Cap Res.2009-2010'!AE324</f>
        <v>0</v>
      </c>
      <c r="AF324" s="42"/>
      <c r="AG324" s="42">
        <f>+' (1) Cap Res.2009-2010'!AG324</f>
        <v>0</v>
      </c>
      <c r="AH324" s="42">
        <f>+' (1) Cap Res.2009-2010'!AH324</f>
        <v>0</v>
      </c>
      <c r="AI324" s="42">
        <f>+' (1) Cap Res.2009-2010'!AI324</f>
        <v>0</v>
      </c>
      <c r="AJ324" s="42">
        <f>+' (1) Cap Res.2009-2010'!AJ324</f>
        <v>0</v>
      </c>
      <c r="AK324" s="42">
        <f>+' (1) Cap Res.2009-2010'!AK324</f>
        <v>0</v>
      </c>
      <c r="AL324" s="42">
        <f>+' (1) Cap Res.2009-2010'!AL324</f>
        <v>0</v>
      </c>
      <c r="AM324" s="42">
        <f>+' (1) Cap Res.2009-2010'!AM324</f>
        <v>0</v>
      </c>
      <c r="AN324" s="42">
        <f>+' (1) Cap Res.2009-2010'!AN324</f>
        <v>0</v>
      </c>
      <c r="AO324" s="42">
        <f>+' (1) Cap Res.2009-2010'!AO324</f>
        <v>0</v>
      </c>
      <c r="AP324" s="42">
        <f>+' (1) Cap Res.2009-2010'!AP324</f>
        <v>0</v>
      </c>
      <c r="AQ324" s="42">
        <f>+' (1) Cap Res.2009-2010'!AQ324</f>
        <v>0</v>
      </c>
      <c r="AR324" s="42">
        <f>+' (1) Cap Res.2009-2010'!AR324</f>
        <v>0</v>
      </c>
      <c r="AS324" s="42">
        <f>+' (1) Cap Res.2009-2010'!AS324</f>
        <v>0</v>
      </c>
      <c r="AT324" s="42">
        <f>+' (1) Cap Res.2009-2010'!AT324</f>
        <v>0</v>
      </c>
      <c r="AU324" s="42">
        <f>+' (1) Cap Res.2009-2010'!AU324</f>
        <v>0</v>
      </c>
      <c r="AV324" s="42"/>
      <c r="AW324" s="42"/>
      <c r="AX324" s="42"/>
      <c r="AY324" s="42"/>
      <c r="AZ324" s="42"/>
      <c r="BA324" s="42"/>
      <c r="BB324" s="42"/>
    </row>
    <row r="325" spans="1:54" ht="13.5" hidden="1">
      <c r="A325" s="177">
        <f>+' (1) Cap Res.2009-2010'!BF325</f>
        <v>38577</v>
      </c>
      <c r="B325" s="42">
        <f>+' (1) Cap Res.2009-2010'!B325</f>
        <v>0</v>
      </c>
      <c r="C325" s="42">
        <f>+' (1) Cap Res.2009-2010'!C325</f>
        <v>0</v>
      </c>
      <c r="D325" s="42">
        <f>+' (1) Cap Res.2009-2010'!D325</f>
        <v>0</v>
      </c>
      <c r="E325" s="42">
        <f>+' (1) Cap Res.2009-2010'!E325</f>
        <v>0</v>
      </c>
      <c r="F325" s="42">
        <f>+' (1) Cap Res.2009-2010'!F325</f>
        <v>0</v>
      </c>
      <c r="G325" s="42">
        <f>+' (1) Cap Res.2009-2010'!G325</f>
        <v>0</v>
      </c>
      <c r="H325" s="42">
        <f>+' (1) Cap Res.2009-2010'!H325</f>
        <v>0</v>
      </c>
      <c r="I325" s="42">
        <f>+' (1) Cap Res.2009-2010'!I325</f>
        <v>0</v>
      </c>
      <c r="J325" s="42">
        <f>+' (1) Cap Res.2009-2010'!J325</f>
        <v>0</v>
      </c>
      <c r="K325" s="42">
        <f>+' (1) Cap Res.2009-2010'!K325</f>
        <v>0</v>
      </c>
      <c r="L325" s="42">
        <f>+' (1) Cap Res.2009-2010'!L325</f>
        <v>0</v>
      </c>
      <c r="M325" s="42">
        <f>+' (1) Cap Res.2009-2010'!M325</f>
        <v>0</v>
      </c>
      <c r="N325" s="42">
        <f>+' (1) Cap Res.2009-2010'!N325</f>
        <v>0</v>
      </c>
      <c r="O325" s="42">
        <f>+' (1) Cap Res.2009-2010'!O325</f>
        <v>0</v>
      </c>
      <c r="P325" s="42">
        <f>+' (1) Cap Res.2009-2010'!P325</f>
        <v>0</v>
      </c>
      <c r="Q325" s="42">
        <f>+' (1) Cap Res.2009-2010'!Q325</f>
        <v>0</v>
      </c>
      <c r="R325" s="42">
        <f>+' (1) Cap Res.2009-2010'!R325</f>
        <v>0</v>
      </c>
      <c r="S325" s="42">
        <f>+' (1) Cap Res.2009-2010'!S325</f>
        <v>0</v>
      </c>
      <c r="T325" s="42">
        <f>+' (1) Cap Res.2009-2010'!T325</f>
        <v>0</v>
      </c>
      <c r="U325" s="42">
        <f>+' (1) Cap Res.2009-2010'!U325</f>
        <v>0</v>
      </c>
      <c r="V325" s="42">
        <f>+' (1) Cap Res.2009-2010'!V325</f>
        <v>0</v>
      </c>
      <c r="W325" s="42">
        <f>+' (1) Cap Res.2009-2010'!W325</f>
        <v>0</v>
      </c>
      <c r="X325" s="42">
        <f>+' (1) Cap Res.2009-2010'!X325</f>
        <v>0</v>
      </c>
      <c r="Y325" s="42">
        <f>+' (1) Cap Res.2009-2010'!Y325</f>
        <v>0</v>
      </c>
      <c r="Z325" s="42">
        <f>+' (1) Cap Res.2009-2010'!Z325</f>
        <v>-10604</v>
      </c>
      <c r="AA325" s="42">
        <f>+' (1) Cap Res.2009-2010'!AA325</f>
        <v>0</v>
      </c>
      <c r="AB325" s="42">
        <f>+' (1) Cap Res.2009-2010'!AB325</f>
        <v>0</v>
      </c>
      <c r="AC325" s="42">
        <f>+' (1) Cap Res.2009-2010'!AC325</f>
        <v>0</v>
      </c>
      <c r="AD325" s="42">
        <f>+' (1) Cap Res.2009-2010'!AD325</f>
        <v>0</v>
      </c>
      <c r="AE325" s="42">
        <f>+' (1) Cap Res.2009-2010'!AE325</f>
        <v>0</v>
      </c>
      <c r="AF325" s="42">
        <f>+' (1) Cap Res.2009-2010'!AF325</f>
        <v>0</v>
      </c>
      <c r="AG325" s="42">
        <f>+' (1) Cap Res.2009-2010'!AG325</f>
        <v>0</v>
      </c>
      <c r="AH325" s="42">
        <f>+' (1) Cap Res.2009-2010'!AH325</f>
        <v>0</v>
      </c>
      <c r="AI325" s="42">
        <f>+' (1) Cap Res.2009-2010'!AI325</f>
        <v>0</v>
      </c>
      <c r="AJ325" s="42">
        <f>+' (1) Cap Res.2009-2010'!AJ325</f>
        <v>0</v>
      </c>
      <c r="AK325" s="42">
        <f>+' (1) Cap Res.2009-2010'!AK325</f>
        <v>0</v>
      </c>
      <c r="AL325" s="42">
        <f>+' (1) Cap Res.2009-2010'!AL325</f>
        <v>0</v>
      </c>
      <c r="AM325" s="42">
        <f>+' (1) Cap Res.2009-2010'!AM325</f>
        <v>0</v>
      </c>
      <c r="AN325" s="42">
        <f>+' (1) Cap Res.2009-2010'!AN325</f>
        <v>0</v>
      </c>
      <c r="AO325" s="42">
        <f>+' (1) Cap Res.2009-2010'!AO325</f>
        <v>0</v>
      </c>
      <c r="AP325" s="42">
        <f>+' (1) Cap Res.2009-2010'!AP325</f>
        <v>0</v>
      </c>
      <c r="AQ325" s="42">
        <f>+' (1) Cap Res.2009-2010'!AQ325</f>
        <v>0</v>
      </c>
      <c r="AR325" s="42">
        <f>+' (1) Cap Res.2009-2010'!AR325</f>
        <v>0</v>
      </c>
      <c r="AS325" s="42">
        <f>+' (1) Cap Res.2009-2010'!AS325</f>
        <v>0</v>
      </c>
      <c r="AT325" s="42">
        <f>+' (1) Cap Res.2009-2010'!AT325</f>
        <v>0</v>
      </c>
      <c r="AU325" s="42">
        <f>+' (1) Cap Res.2009-2010'!AU325</f>
        <v>0</v>
      </c>
      <c r="AV325" s="42"/>
      <c r="AW325" s="42"/>
      <c r="AX325" s="42"/>
      <c r="AY325" s="42"/>
      <c r="AZ325" s="42"/>
      <c r="BA325" s="42"/>
      <c r="BB325" s="42"/>
    </row>
    <row r="326" spans="1:54" ht="13.5" hidden="1">
      <c r="A326" s="177">
        <f>+' (1) Cap Res.2009-2010'!BF326</f>
        <v>38577</v>
      </c>
      <c r="B326" s="42">
        <f>+' (1) Cap Res.2009-2010'!B326</f>
        <v>0</v>
      </c>
      <c r="C326" s="42">
        <f>+' (1) Cap Res.2009-2010'!C326</f>
        <v>0</v>
      </c>
      <c r="D326" s="42">
        <f>+' (1) Cap Res.2009-2010'!D326</f>
        <v>0</v>
      </c>
      <c r="E326" s="42">
        <f>+' (1) Cap Res.2009-2010'!E326</f>
        <v>0</v>
      </c>
      <c r="F326" s="42">
        <f>+' (1) Cap Res.2009-2010'!F326</f>
        <v>0</v>
      </c>
      <c r="G326" s="42">
        <f>+' (1) Cap Res.2009-2010'!G326</f>
        <v>0</v>
      </c>
      <c r="H326" s="42">
        <f>+' (1) Cap Res.2009-2010'!H326</f>
        <v>0</v>
      </c>
      <c r="I326" s="42">
        <f>+' (1) Cap Res.2009-2010'!I326</f>
        <v>0</v>
      </c>
      <c r="J326" s="42">
        <f>+' (1) Cap Res.2009-2010'!J326</f>
        <v>0</v>
      </c>
      <c r="K326" s="42">
        <f>+' (1) Cap Res.2009-2010'!K326</f>
        <v>0</v>
      </c>
      <c r="L326" s="42">
        <f>+' (1) Cap Res.2009-2010'!L326</f>
        <v>0</v>
      </c>
      <c r="M326" s="42">
        <f>+' (1) Cap Res.2009-2010'!M326</f>
        <v>0</v>
      </c>
      <c r="N326" s="42">
        <f>+' (1) Cap Res.2009-2010'!N326</f>
        <v>0</v>
      </c>
      <c r="O326" s="42">
        <f>+' (1) Cap Res.2009-2010'!O326</f>
        <v>0</v>
      </c>
      <c r="P326" s="42">
        <f>+' (1) Cap Res.2009-2010'!P326</f>
        <v>0</v>
      </c>
      <c r="Q326" s="42">
        <f>+' (1) Cap Res.2009-2010'!Q326</f>
        <v>0</v>
      </c>
      <c r="R326" s="42">
        <f>+' (1) Cap Res.2009-2010'!R326</f>
        <v>0</v>
      </c>
      <c r="S326" s="42">
        <f>+' (1) Cap Res.2009-2010'!S326</f>
        <v>0</v>
      </c>
      <c r="T326" s="42">
        <f>+' (1) Cap Res.2009-2010'!T326</f>
        <v>0</v>
      </c>
      <c r="U326" s="42">
        <f>+' (1) Cap Res.2009-2010'!U326</f>
        <v>0</v>
      </c>
      <c r="V326" s="42">
        <f>+' (1) Cap Res.2009-2010'!V326</f>
        <v>0</v>
      </c>
      <c r="W326" s="42">
        <f>+' (1) Cap Res.2009-2010'!W326</f>
        <v>0</v>
      </c>
      <c r="X326" s="42">
        <f>+' (1) Cap Res.2009-2010'!X326</f>
        <v>0</v>
      </c>
      <c r="Y326" s="42">
        <f>+' (1) Cap Res.2009-2010'!Y326</f>
        <v>0</v>
      </c>
      <c r="Z326" s="42">
        <f>+' (1) Cap Res.2009-2010'!Z326</f>
        <v>0</v>
      </c>
      <c r="AA326" s="42">
        <f>+' (1) Cap Res.2009-2010'!AA326</f>
        <v>0</v>
      </c>
      <c r="AB326" s="42">
        <f>+' (1) Cap Res.2009-2010'!AB326</f>
        <v>0</v>
      </c>
      <c r="AC326" s="42">
        <f>+' (1) Cap Res.2009-2010'!AC326</f>
        <v>0</v>
      </c>
      <c r="AD326" s="42">
        <f>+' (1) Cap Res.2009-2010'!AD326</f>
        <v>0</v>
      </c>
      <c r="AE326" s="42">
        <f>+' (1) Cap Res.2009-2010'!AE326</f>
        <v>0</v>
      </c>
      <c r="AF326" s="42">
        <f>+' (1) Cap Res.2009-2010'!AF326</f>
        <v>0</v>
      </c>
      <c r="AG326" s="42">
        <f>+' (1) Cap Res.2009-2010'!AG326</f>
        <v>0</v>
      </c>
      <c r="AH326" s="42">
        <f>+' (1) Cap Res.2009-2010'!AH326</f>
        <v>-48416.4</v>
      </c>
      <c r="AI326" s="42">
        <f>+' (1) Cap Res.2009-2010'!AI326</f>
        <v>0</v>
      </c>
      <c r="AJ326" s="42">
        <f>+' (1) Cap Res.2009-2010'!AJ326</f>
        <v>0</v>
      </c>
      <c r="AK326" s="42">
        <f>+' (1) Cap Res.2009-2010'!AK326</f>
        <v>0</v>
      </c>
      <c r="AL326" s="42">
        <f>+' (1) Cap Res.2009-2010'!AL326</f>
        <v>0</v>
      </c>
      <c r="AM326" s="42">
        <f>+' (1) Cap Res.2009-2010'!AM326</f>
        <v>0</v>
      </c>
      <c r="AN326" s="42">
        <f>+' (1) Cap Res.2009-2010'!AN326</f>
        <v>0</v>
      </c>
      <c r="AO326" s="42">
        <f>+' (1) Cap Res.2009-2010'!AO326</f>
        <v>0</v>
      </c>
      <c r="AP326" s="42">
        <f>+' (1) Cap Res.2009-2010'!AP326</f>
        <v>0</v>
      </c>
      <c r="AQ326" s="42">
        <f>+' (1) Cap Res.2009-2010'!AQ326</f>
        <v>0</v>
      </c>
      <c r="AR326" s="42">
        <f>+' (1) Cap Res.2009-2010'!AR326</f>
        <v>0</v>
      </c>
      <c r="AS326" s="42">
        <f>+' (1) Cap Res.2009-2010'!AS326</f>
        <v>0</v>
      </c>
      <c r="AT326" s="42">
        <f>+' (1) Cap Res.2009-2010'!AT326</f>
        <v>0</v>
      </c>
      <c r="AU326" s="42">
        <f>+' (1) Cap Res.2009-2010'!AU326</f>
        <v>0</v>
      </c>
      <c r="AV326" s="42"/>
      <c r="AW326" s="42"/>
      <c r="AX326" s="42"/>
      <c r="AY326" s="42"/>
      <c r="AZ326" s="42"/>
      <c r="BA326" s="42"/>
      <c r="BB326" s="42"/>
    </row>
    <row r="327" spans="1:54" ht="13.5" hidden="1">
      <c r="A327" s="177">
        <f>+' (1) Cap Res.2009-2010'!BF327</f>
        <v>38577</v>
      </c>
      <c r="B327" s="42">
        <f>+' (1) Cap Res.2009-2010'!B327</f>
        <v>0</v>
      </c>
      <c r="C327" s="42">
        <f>+' (1) Cap Res.2009-2010'!C327</f>
        <v>0</v>
      </c>
      <c r="D327" s="42">
        <f>+' (1) Cap Res.2009-2010'!D327</f>
        <v>0</v>
      </c>
      <c r="E327" s="42">
        <f>+' (1) Cap Res.2009-2010'!E327</f>
        <v>0</v>
      </c>
      <c r="F327" s="42">
        <f>+' (1) Cap Res.2009-2010'!F327</f>
        <v>0</v>
      </c>
      <c r="G327" s="42">
        <f>+' (1) Cap Res.2009-2010'!G327</f>
        <v>0</v>
      </c>
      <c r="H327" s="42">
        <f>+' (1) Cap Res.2009-2010'!H327</f>
        <v>0</v>
      </c>
      <c r="I327" s="42">
        <f>+' (1) Cap Res.2009-2010'!I327</f>
        <v>0</v>
      </c>
      <c r="J327" s="42">
        <f>+' (1) Cap Res.2009-2010'!J327</f>
        <v>0</v>
      </c>
      <c r="K327" s="42">
        <f>+' (1) Cap Res.2009-2010'!K327</f>
        <v>0</v>
      </c>
      <c r="L327" s="42">
        <f>+' (1) Cap Res.2009-2010'!L327</f>
        <v>0</v>
      </c>
      <c r="M327" s="42">
        <f>+' (1) Cap Res.2009-2010'!M327</f>
        <v>0</v>
      </c>
      <c r="N327" s="42">
        <f>+' (1) Cap Res.2009-2010'!N327</f>
        <v>0</v>
      </c>
      <c r="O327" s="42">
        <f>+' (1) Cap Res.2009-2010'!O327</f>
        <v>0</v>
      </c>
      <c r="P327" s="42">
        <f>+' (1) Cap Res.2009-2010'!P327</f>
        <v>0</v>
      </c>
      <c r="Q327" s="42">
        <f>+' (1) Cap Res.2009-2010'!Q327</f>
        <v>0</v>
      </c>
      <c r="R327" s="42">
        <f>+' (1) Cap Res.2009-2010'!R327</f>
        <v>0</v>
      </c>
      <c r="S327" s="42">
        <f>+' (1) Cap Res.2009-2010'!S327</f>
        <v>0</v>
      </c>
      <c r="T327" s="42">
        <f>+' (1) Cap Res.2009-2010'!T327</f>
        <v>0</v>
      </c>
      <c r="U327" s="42">
        <f>+' (1) Cap Res.2009-2010'!U327</f>
        <v>0</v>
      </c>
      <c r="V327" s="42">
        <f>+' (1) Cap Res.2009-2010'!V327</f>
        <v>0</v>
      </c>
      <c r="W327" s="42">
        <f>+' (1) Cap Res.2009-2010'!W327</f>
        <v>0</v>
      </c>
      <c r="X327" s="42">
        <f>+' (1) Cap Res.2009-2010'!X327</f>
        <v>0</v>
      </c>
      <c r="Y327" s="42">
        <f>+' (1) Cap Res.2009-2010'!Y327</f>
        <v>0</v>
      </c>
      <c r="Z327" s="42">
        <f>+' (1) Cap Res.2009-2010'!Z327</f>
        <v>0</v>
      </c>
      <c r="AA327" s="42">
        <f>+' (1) Cap Res.2009-2010'!AA327</f>
        <v>0</v>
      </c>
      <c r="AB327" s="42">
        <f>+' (1) Cap Res.2009-2010'!AB327</f>
        <v>0</v>
      </c>
      <c r="AC327" s="42">
        <f>+' (1) Cap Res.2009-2010'!AC327</f>
        <v>0</v>
      </c>
      <c r="AD327" s="42">
        <f>+' (1) Cap Res.2009-2010'!AD327</f>
        <v>0</v>
      </c>
      <c r="AE327" s="42">
        <f>+' (1) Cap Res.2009-2010'!AE327</f>
        <v>0</v>
      </c>
      <c r="AF327" s="42">
        <f>+' (1) Cap Res.2009-2010'!AF327</f>
        <v>0</v>
      </c>
      <c r="AG327" s="42">
        <f>+' (1) Cap Res.2009-2010'!AG327</f>
        <v>0</v>
      </c>
      <c r="AH327" s="42">
        <f>+' (1) Cap Res.2009-2010'!AH327</f>
        <v>-6092</v>
      </c>
      <c r="AI327" s="42">
        <f>+' (1) Cap Res.2009-2010'!AI327</f>
        <v>0</v>
      </c>
      <c r="AJ327" s="42">
        <f>+' (1) Cap Res.2009-2010'!AJ327</f>
        <v>0</v>
      </c>
      <c r="AK327" s="42">
        <f>+' (1) Cap Res.2009-2010'!AK327</f>
        <v>0</v>
      </c>
      <c r="AL327" s="42">
        <f>+' (1) Cap Res.2009-2010'!AL327</f>
        <v>0</v>
      </c>
      <c r="AM327" s="42">
        <f>+' (1) Cap Res.2009-2010'!AM327</f>
        <v>0</v>
      </c>
      <c r="AN327" s="42">
        <f>+' (1) Cap Res.2009-2010'!AN327</f>
        <v>0</v>
      </c>
      <c r="AO327" s="42">
        <f>+' (1) Cap Res.2009-2010'!AO327</f>
        <v>0</v>
      </c>
      <c r="AP327" s="42">
        <f>+' (1) Cap Res.2009-2010'!AP327</f>
        <v>0</v>
      </c>
      <c r="AQ327" s="42">
        <f>+' (1) Cap Res.2009-2010'!AQ327</f>
        <v>0</v>
      </c>
      <c r="AR327" s="42">
        <f>+' (1) Cap Res.2009-2010'!AR327</f>
        <v>0</v>
      </c>
      <c r="AS327" s="42">
        <f>+' (1) Cap Res.2009-2010'!AS327</f>
        <v>0</v>
      </c>
      <c r="AT327" s="42">
        <f>+' (1) Cap Res.2009-2010'!AT327</f>
        <v>0</v>
      </c>
      <c r="AU327" s="42">
        <f>+' (1) Cap Res.2009-2010'!AU327</f>
        <v>0</v>
      </c>
      <c r="AV327" s="42"/>
      <c r="AW327" s="42"/>
      <c r="AX327" s="42"/>
      <c r="AY327" s="42"/>
      <c r="AZ327" s="42"/>
      <c r="BA327" s="42"/>
      <c r="BB327" s="42"/>
    </row>
    <row r="328" spans="1:54" ht="13.5" hidden="1">
      <c r="A328" s="177">
        <f>+' (1) Cap Res.2009-2010'!BF328</f>
        <v>38577</v>
      </c>
      <c r="B328" s="42">
        <f>+' (1) Cap Res.2009-2010'!B328</f>
        <v>0</v>
      </c>
      <c r="C328" s="42">
        <f>+' (1) Cap Res.2009-2010'!C328</f>
        <v>0</v>
      </c>
      <c r="D328" s="42">
        <f>+' (1) Cap Res.2009-2010'!D328</f>
        <v>0</v>
      </c>
      <c r="E328" s="42">
        <f>+' (1) Cap Res.2009-2010'!E328</f>
        <v>0</v>
      </c>
      <c r="F328" s="42">
        <f>+' (1) Cap Res.2009-2010'!F328</f>
        <v>0</v>
      </c>
      <c r="G328" s="42">
        <f>+' (1) Cap Res.2009-2010'!G328</f>
        <v>0</v>
      </c>
      <c r="H328" s="42">
        <f>+' (1) Cap Res.2009-2010'!H328</f>
        <v>0</v>
      </c>
      <c r="I328" s="42">
        <f>+' (1) Cap Res.2009-2010'!I328</f>
        <v>0</v>
      </c>
      <c r="J328" s="42">
        <f>+' (1) Cap Res.2009-2010'!J328</f>
        <v>0</v>
      </c>
      <c r="K328" s="42">
        <f>+' (1) Cap Res.2009-2010'!K328</f>
        <v>0</v>
      </c>
      <c r="L328" s="42">
        <f>+' (1) Cap Res.2009-2010'!L328</f>
        <v>0</v>
      </c>
      <c r="M328" s="42">
        <f>+' (1) Cap Res.2009-2010'!M328</f>
        <v>0</v>
      </c>
      <c r="N328" s="42">
        <f>+' (1) Cap Res.2009-2010'!N328</f>
        <v>0</v>
      </c>
      <c r="O328" s="42">
        <f>+' (1) Cap Res.2009-2010'!O328</f>
        <v>0</v>
      </c>
      <c r="P328" s="42">
        <f>+' (1) Cap Res.2009-2010'!P328</f>
        <v>0</v>
      </c>
      <c r="Q328" s="42">
        <f>+' (1) Cap Res.2009-2010'!Q328</f>
        <v>0</v>
      </c>
      <c r="R328" s="42">
        <f>+' (1) Cap Res.2009-2010'!R328</f>
        <v>0</v>
      </c>
      <c r="S328" s="42">
        <f>+' (1) Cap Res.2009-2010'!S328</f>
        <v>0</v>
      </c>
      <c r="T328" s="42">
        <f>+' (1) Cap Res.2009-2010'!T328</f>
        <v>0</v>
      </c>
      <c r="U328" s="42">
        <f>+' (1) Cap Res.2009-2010'!U328</f>
        <v>0</v>
      </c>
      <c r="V328" s="42">
        <f>+' (1) Cap Res.2009-2010'!V328</f>
        <v>0</v>
      </c>
      <c r="W328" s="42">
        <f>+' (1) Cap Res.2009-2010'!W328</f>
        <v>0</v>
      </c>
      <c r="X328" s="42">
        <f>+' (1) Cap Res.2009-2010'!X328</f>
        <v>0</v>
      </c>
      <c r="Y328" s="42">
        <f>+' (1) Cap Res.2009-2010'!Y328</f>
        <v>0</v>
      </c>
      <c r="Z328" s="42">
        <f>+' (1) Cap Res.2009-2010'!Z328</f>
        <v>0</v>
      </c>
      <c r="AA328" s="42">
        <f>+' (1) Cap Res.2009-2010'!AA328</f>
        <v>0</v>
      </c>
      <c r="AB328" s="42">
        <f>+' (1) Cap Res.2009-2010'!AB328</f>
        <v>0</v>
      </c>
      <c r="AC328" s="42">
        <f>+' (1) Cap Res.2009-2010'!AC328</f>
        <v>0</v>
      </c>
      <c r="AD328" s="42">
        <f>+' (1) Cap Res.2009-2010'!AD328</f>
        <v>0</v>
      </c>
      <c r="AE328" s="42">
        <f>+' (1) Cap Res.2009-2010'!AE328</f>
        <v>0</v>
      </c>
      <c r="AF328" s="42">
        <f>+' (1) Cap Res.2009-2010'!AF328</f>
        <v>0</v>
      </c>
      <c r="AG328" s="42">
        <f>+' (1) Cap Res.2009-2010'!AG328</f>
        <v>0</v>
      </c>
      <c r="AH328" s="42">
        <f>+' (1) Cap Res.2009-2010'!AH328</f>
        <v>0</v>
      </c>
      <c r="AI328" s="42">
        <f>+' (1) Cap Res.2009-2010'!AI328</f>
        <v>0</v>
      </c>
      <c r="AJ328" s="42">
        <f>+' (1) Cap Res.2009-2010'!AJ328</f>
        <v>-7500</v>
      </c>
      <c r="AK328" s="42">
        <f>+' (1) Cap Res.2009-2010'!AK328</f>
        <v>0</v>
      </c>
      <c r="AL328" s="42">
        <f>+' (1) Cap Res.2009-2010'!AL328</f>
        <v>0</v>
      </c>
      <c r="AM328" s="42">
        <f>+' (1) Cap Res.2009-2010'!AM328</f>
        <v>0</v>
      </c>
      <c r="AN328" s="42">
        <f>+' (1) Cap Res.2009-2010'!AN328</f>
        <v>0</v>
      </c>
      <c r="AO328" s="42">
        <f>+' (1) Cap Res.2009-2010'!AO328</f>
        <v>0</v>
      </c>
      <c r="AP328" s="42">
        <f>+' (1) Cap Res.2009-2010'!AP328</f>
        <v>0</v>
      </c>
      <c r="AQ328" s="42">
        <f>+' (1) Cap Res.2009-2010'!AQ328</f>
        <v>0</v>
      </c>
      <c r="AR328" s="42">
        <f>+' (1) Cap Res.2009-2010'!AR328</f>
        <v>0</v>
      </c>
      <c r="AS328" s="42">
        <f>+' (1) Cap Res.2009-2010'!AS328</f>
        <v>0</v>
      </c>
      <c r="AT328" s="42">
        <f>+' (1) Cap Res.2009-2010'!AT328</f>
        <v>0</v>
      </c>
      <c r="AU328" s="42">
        <f>+' (1) Cap Res.2009-2010'!AU328</f>
        <v>0</v>
      </c>
      <c r="AV328" s="42"/>
      <c r="AW328" s="42"/>
      <c r="AX328" s="42"/>
      <c r="AY328" s="42"/>
      <c r="AZ328" s="42"/>
      <c r="BA328" s="42"/>
      <c r="BB328" s="42"/>
    </row>
    <row r="329" spans="1:54" ht="13.5" hidden="1">
      <c r="A329" s="177">
        <f>+' (1) Cap Res.2009-2010'!BF329</f>
        <v>38583</v>
      </c>
      <c r="B329" s="42">
        <f>+' (1) Cap Res.2009-2010'!B329</f>
        <v>0</v>
      </c>
      <c r="C329" s="42">
        <f>+' (1) Cap Res.2009-2010'!C329</f>
        <v>0</v>
      </c>
      <c r="D329" s="42">
        <f>+' (1) Cap Res.2009-2010'!D329</f>
        <v>0</v>
      </c>
      <c r="E329" s="42">
        <f>+' (1) Cap Res.2009-2010'!E329</f>
        <v>0</v>
      </c>
      <c r="F329" s="42">
        <f>+' (1) Cap Res.2009-2010'!F329</f>
        <v>0</v>
      </c>
      <c r="G329" s="42">
        <f>+' (1) Cap Res.2009-2010'!G329</f>
        <v>0</v>
      </c>
      <c r="H329" s="42">
        <f>+' (1) Cap Res.2009-2010'!H329</f>
        <v>0</v>
      </c>
      <c r="I329" s="42">
        <f>+' (1) Cap Res.2009-2010'!I329</f>
        <v>0</v>
      </c>
      <c r="J329" s="42">
        <f>+' (1) Cap Res.2009-2010'!J329</f>
        <v>0</v>
      </c>
      <c r="K329" s="42">
        <f>+' (1) Cap Res.2009-2010'!K329</f>
        <v>0</v>
      </c>
      <c r="L329" s="42">
        <f>+' (1) Cap Res.2009-2010'!L329</f>
        <v>0</v>
      </c>
      <c r="M329" s="42">
        <f>+' (1) Cap Res.2009-2010'!M329</f>
        <v>0</v>
      </c>
      <c r="N329" s="42">
        <f>+' (1) Cap Res.2009-2010'!N329</f>
        <v>0</v>
      </c>
      <c r="O329" s="42">
        <f>+' (1) Cap Res.2009-2010'!O329</f>
        <v>0</v>
      </c>
      <c r="P329" s="42">
        <f>+' (1) Cap Res.2009-2010'!P329</f>
        <v>0</v>
      </c>
      <c r="Q329" s="42">
        <f>+' (1) Cap Res.2009-2010'!Q329</f>
        <v>0</v>
      </c>
      <c r="R329" s="42">
        <f>+' (1) Cap Res.2009-2010'!R329</f>
        <v>0</v>
      </c>
      <c r="S329" s="42">
        <f>+' (1) Cap Res.2009-2010'!S329</f>
        <v>0</v>
      </c>
      <c r="T329" s="42">
        <f>+' (1) Cap Res.2009-2010'!T329</f>
        <v>0</v>
      </c>
      <c r="U329" s="42">
        <f>+' (1) Cap Res.2009-2010'!U329</f>
        <v>0</v>
      </c>
      <c r="V329" s="42">
        <f>+' (1) Cap Res.2009-2010'!V329</f>
        <v>0</v>
      </c>
      <c r="W329" s="42">
        <f>+' (1) Cap Res.2009-2010'!W329</f>
        <v>0</v>
      </c>
      <c r="X329" s="42">
        <f>+' (1) Cap Res.2009-2010'!X329</f>
        <v>0</v>
      </c>
      <c r="Y329" s="42">
        <f>+' (1) Cap Res.2009-2010'!Y329</f>
        <v>0</v>
      </c>
      <c r="Z329" s="42">
        <f>+' (1) Cap Res.2009-2010'!Z329</f>
        <v>0</v>
      </c>
      <c r="AA329" s="42">
        <f>+' (1) Cap Res.2009-2010'!AA329</f>
        <v>0</v>
      </c>
      <c r="AB329" s="42">
        <f>+' (1) Cap Res.2009-2010'!AB329</f>
        <v>0</v>
      </c>
      <c r="AC329" s="42">
        <f>+' (1) Cap Res.2009-2010'!AC329</f>
        <v>0</v>
      </c>
      <c r="AD329" s="42">
        <f>+' (1) Cap Res.2009-2010'!AD329</f>
        <v>0</v>
      </c>
      <c r="AE329" s="42">
        <f>+' (1) Cap Res.2009-2010'!AE329</f>
        <v>0</v>
      </c>
      <c r="AF329" s="42">
        <f>+' (1) Cap Res.2009-2010'!AF329</f>
        <v>0</v>
      </c>
      <c r="AG329" s="42">
        <f>+' (1) Cap Res.2009-2010'!AG329</f>
        <v>0</v>
      </c>
      <c r="AH329" s="42">
        <f>+' (1) Cap Res.2009-2010'!AH329</f>
        <v>0</v>
      </c>
      <c r="AI329" s="42">
        <f>+' (1) Cap Res.2009-2010'!AI329</f>
        <v>0</v>
      </c>
      <c r="AJ329" s="42">
        <f>+' (1) Cap Res.2009-2010'!AJ329</f>
        <v>0</v>
      </c>
      <c r="AK329" s="42">
        <f>+' (1) Cap Res.2009-2010'!AK329</f>
        <v>0</v>
      </c>
      <c r="AL329" s="42">
        <f>+' (1) Cap Res.2009-2010'!AL329</f>
        <v>0</v>
      </c>
      <c r="AM329" s="42">
        <f>+' (1) Cap Res.2009-2010'!AM329</f>
        <v>0</v>
      </c>
      <c r="AN329" s="42">
        <f>+' (1) Cap Res.2009-2010'!AN329</f>
        <v>0</v>
      </c>
      <c r="AO329" s="42">
        <f>+' (1) Cap Res.2009-2010'!AO329</f>
        <v>0</v>
      </c>
      <c r="AP329" s="42">
        <f>+' (1) Cap Res.2009-2010'!AP329</f>
        <v>0</v>
      </c>
      <c r="AQ329" s="42">
        <f>+' (1) Cap Res.2009-2010'!AQ329</f>
        <v>0</v>
      </c>
      <c r="AR329" s="42">
        <f>+' (1) Cap Res.2009-2010'!AR329</f>
        <v>0</v>
      </c>
      <c r="AS329" s="42">
        <f>+' (1) Cap Res.2009-2010'!AS329</f>
        <v>0</v>
      </c>
      <c r="AT329" s="42">
        <f>+' (1) Cap Res.2009-2010'!AT329</f>
        <v>0</v>
      </c>
      <c r="AU329" s="42">
        <f>+' (1) Cap Res.2009-2010'!AU329</f>
        <v>0</v>
      </c>
      <c r="AV329" s="42"/>
      <c r="AW329" s="42"/>
      <c r="AX329" s="42"/>
      <c r="AY329" s="42"/>
      <c r="AZ329" s="42"/>
      <c r="BA329" s="42"/>
      <c r="BB329" s="42"/>
    </row>
    <row r="330" spans="1:54" ht="13.5" hidden="1">
      <c r="A330" s="177">
        <f>+' (1) Cap Res.2009-2010'!BF330</f>
        <v>38594</v>
      </c>
      <c r="B330" s="42">
        <f>+' (1) Cap Res.2009-2010'!B330</f>
        <v>0</v>
      </c>
      <c r="C330" s="42">
        <f>+' (1) Cap Res.2009-2010'!C330</f>
        <v>0</v>
      </c>
      <c r="D330" s="42">
        <f>+' (1) Cap Res.2009-2010'!D330</f>
        <v>0</v>
      </c>
      <c r="E330" s="42">
        <f>+' (1) Cap Res.2009-2010'!E330</f>
        <v>0</v>
      </c>
      <c r="F330" s="42">
        <f>+' (1) Cap Res.2009-2010'!F330</f>
        <v>0</v>
      </c>
      <c r="G330" s="42">
        <f>+' (1) Cap Res.2009-2010'!G330</f>
        <v>0</v>
      </c>
      <c r="H330" s="42">
        <f>+' (1) Cap Res.2009-2010'!H330</f>
        <v>0</v>
      </c>
      <c r="I330" s="42">
        <f>+' (1) Cap Res.2009-2010'!I330</f>
        <v>0</v>
      </c>
      <c r="J330" s="42">
        <f>+' (1) Cap Res.2009-2010'!J330</f>
        <v>0</v>
      </c>
      <c r="K330" s="42">
        <f>+' (1) Cap Res.2009-2010'!K330</f>
        <v>0</v>
      </c>
      <c r="L330" s="42">
        <f>+' (1) Cap Res.2009-2010'!L330</f>
        <v>0</v>
      </c>
      <c r="M330" s="42">
        <f>+' (1) Cap Res.2009-2010'!M330</f>
        <v>0</v>
      </c>
      <c r="N330" s="42">
        <f>+' (1) Cap Res.2009-2010'!N330</f>
        <v>0</v>
      </c>
      <c r="O330" s="42">
        <f>+' (1) Cap Res.2009-2010'!O330</f>
        <v>0</v>
      </c>
      <c r="P330" s="42">
        <f>+' (1) Cap Res.2009-2010'!P330</f>
        <v>0</v>
      </c>
      <c r="Q330" s="42">
        <f>+' (1) Cap Res.2009-2010'!Q330</f>
        <v>0</v>
      </c>
      <c r="R330" s="42">
        <f>+' (1) Cap Res.2009-2010'!R330</f>
        <v>0</v>
      </c>
      <c r="S330" s="42">
        <f>+' (1) Cap Res.2009-2010'!S330</f>
        <v>0</v>
      </c>
      <c r="T330" s="42">
        <f>+' (1) Cap Res.2009-2010'!T330</f>
        <v>-26618.35</v>
      </c>
      <c r="U330" s="42">
        <f>+' (1) Cap Res.2009-2010'!U330</f>
        <v>0</v>
      </c>
      <c r="V330" s="42">
        <f>+' (1) Cap Res.2009-2010'!V330</f>
        <v>0</v>
      </c>
      <c r="W330" s="42">
        <f>+' (1) Cap Res.2009-2010'!W330</f>
        <v>0</v>
      </c>
      <c r="X330" s="42">
        <f>+' (1) Cap Res.2009-2010'!X330</f>
        <v>0</v>
      </c>
      <c r="Y330" s="42">
        <f>+' (1) Cap Res.2009-2010'!Y330</f>
        <v>0</v>
      </c>
      <c r="Z330" s="42">
        <f>+' (1) Cap Res.2009-2010'!Z330</f>
        <v>0</v>
      </c>
      <c r="AA330" s="42">
        <f>+' (1) Cap Res.2009-2010'!AA330</f>
        <v>0</v>
      </c>
      <c r="AB330" s="42">
        <f>+' (1) Cap Res.2009-2010'!AB330</f>
        <v>0</v>
      </c>
      <c r="AC330" s="42">
        <f>+' (1) Cap Res.2009-2010'!AC330</f>
        <v>0</v>
      </c>
      <c r="AD330" s="42">
        <f>+' (1) Cap Res.2009-2010'!AD330</f>
        <v>0</v>
      </c>
      <c r="AE330" s="42">
        <f>+' (1) Cap Res.2009-2010'!AE330</f>
        <v>0</v>
      </c>
      <c r="AF330" s="42">
        <f>+' (1) Cap Res.2009-2010'!AF330</f>
        <v>0</v>
      </c>
      <c r="AG330" s="42">
        <f>+' (1) Cap Res.2009-2010'!AG330</f>
        <v>0</v>
      </c>
      <c r="AH330" s="42">
        <f>+' (1) Cap Res.2009-2010'!AH330</f>
        <v>0</v>
      </c>
      <c r="AI330" s="42">
        <f>+' (1) Cap Res.2009-2010'!AI330</f>
        <v>0</v>
      </c>
      <c r="AJ330" s="42">
        <f>+' (1) Cap Res.2009-2010'!AJ330</f>
        <v>0</v>
      </c>
      <c r="AK330" s="42">
        <f>+' (1) Cap Res.2009-2010'!AK330</f>
        <v>0</v>
      </c>
      <c r="AL330" s="42">
        <f>+' (1) Cap Res.2009-2010'!AL330</f>
        <v>0</v>
      </c>
      <c r="AM330" s="42">
        <f>+' (1) Cap Res.2009-2010'!AM330</f>
        <v>0</v>
      </c>
      <c r="AN330" s="42">
        <f>+' (1) Cap Res.2009-2010'!AN330</f>
        <v>0</v>
      </c>
      <c r="AO330" s="42">
        <f>+' (1) Cap Res.2009-2010'!AO330</f>
        <v>0</v>
      </c>
      <c r="AP330" s="42">
        <f>+' (1) Cap Res.2009-2010'!AP330</f>
        <v>0</v>
      </c>
      <c r="AQ330" s="42">
        <f>+' (1) Cap Res.2009-2010'!AQ330</f>
        <v>0</v>
      </c>
      <c r="AR330" s="42">
        <f>+' (1) Cap Res.2009-2010'!AR330</f>
        <v>0</v>
      </c>
      <c r="AS330" s="42">
        <f>+' (1) Cap Res.2009-2010'!AS330</f>
        <v>0</v>
      </c>
      <c r="AT330" s="42">
        <f>+' (1) Cap Res.2009-2010'!AT330</f>
        <v>0</v>
      </c>
      <c r="AU330" s="42">
        <f>+' (1) Cap Res.2009-2010'!AU330</f>
        <v>0</v>
      </c>
      <c r="AV330" s="42"/>
      <c r="AW330" s="42"/>
      <c r="AX330" s="42"/>
      <c r="AY330" s="42"/>
      <c r="AZ330" s="42"/>
      <c r="BA330" s="42"/>
      <c r="BB330" s="42"/>
    </row>
    <row r="331" spans="1:54" ht="13.5" hidden="1">
      <c r="A331" s="177">
        <f>+' (1) Cap Res.2009-2010'!BF331</f>
        <v>38594</v>
      </c>
      <c r="B331" s="42">
        <f>+' (1) Cap Res.2009-2010'!B331</f>
        <v>0</v>
      </c>
      <c r="C331" s="42">
        <f>+' (1) Cap Res.2009-2010'!C331</f>
        <v>0</v>
      </c>
      <c r="D331" s="42">
        <f>+' (1) Cap Res.2009-2010'!D331</f>
        <v>0</v>
      </c>
      <c r="E331" s="42">
        <f>+' (1) Cap Res.2009-2010'!E331</f>
        <v>0</v>
      </c>
      <c r="F331" s="42">
        <f>+' (1) Cap Res.2009-2010'!F331</f>
        <v>0</v>
      </c>
      <c r="G331" s="42">
        <f>+' (1) Cap Res.2009-2010'!G331</f>
        <v>0</v>
      </c>
      <c r="H331" s="42">
        <f>+' (1) Cap Res.2009-2010'!H331</f>
        <v>0</v>
      </c>
      <c r="I331" s="42">
        <f>+' (1) Cap Res.2009-2010'!I331</f>
        <v>0</v>
      </c>
      <c r="J331" s="42">
        <f>+' (1) Cap Res.2009-2010'!J331</f>
        <v>0</v>
      </c>
      <c r="K331" s="42">
        <f>+' (1) Cap Res.2009-2010'!K331</f>
        <v>0</v>
      </c>
      <c r="L331" s="42">
        <f>+' (1) Cap Res.2009-2010'!L331</f>
        <v>0</v>
      </c>
      <c r="M331" s="42">
        <f>+' (1) Cap Res.2009-2010'!M331</f>
        <v>0</v>
      </c>
      <c r="N331" s="42">
        <f>+' (1) Cap Res.2009-2010'!N331</f>
        <v>0</v>
      </c>
      <c r="O331" s="42">
        <f>+' (1) Cap Res.2009-2010'!O331</f>
        <v>0</v>
      </c>
      <c r="P331" s="42">
        <f>+' (1) Cap Res.2009-2010'!P331</f>
        <v>0</v>
      </c>
      <c r="Q331" s="42">
        <f>+' (1) Cap Res.2009-2010'!Q331</f>
        <v>0</v>
      </c>
      <c r="R331" s="42">
        <f>+' (1) Cap Res.2009-2010'!R331</f>
        <v>0</v>
      </c>
      <c r="S331" s="42">
        <f>+' (1) Cap Res.2009-2010'!S331</f>
        <v>0</v>
      </c>
      <c r="T331" s="42">
        <f>+' (1) Cap Res.2009-2010'!T331</f>
        <v>0</v>
      </c>
      <c r="U331" s="42">
        <f>+' (1) Cap Res.2009-2010'!U331</f>
        <v>0</v>
      </c>
      <c r="V331" s="42">
        <f>+' (1) Cap Res.2009-2010'!V331</f>
        <v>0</v>
      </c>
      <c r="W331" s="42">
        <f>+' (1) Cap Res.2009-2010'!W331</f>
        <v>0</v>
      </c>
      <c r="X331" s="42">
        <f>+' (1) Cap Res.2009-2010'!X331</f>
        <v>0</v>
      </c>
      <c r="Y331" s="42">
        <f>+' (1) Cap Res.2009-2010'!Y331</f>
        <v>0</v>
      </c>
      <c r="Z331" s="42">
        <f>+' (1) Cap Res.2009-2010'!Z331</f>
        <v>0</v>
      </c>
      <c r="AA331" s="42">
        <f>+' (1) Cap Res.2009-2010'!AA331</f>
        <v>0</v>
      </c>
      <c r="AB331" s="42">
        <f>+' (1) Cap Res.2009-2010'!AB331</f>
        <v>0</v>
      </c>
      <c r="AC331" s="42">
        <f>+' (1) Cap Res.2009-2010'!AC331</f>
        <v>0</v>
      </c>
      <c r="AD331" s="42">
        <f>+' (1) Cap Res.2009-2010'!AD331</f>
        <v>0</v>
      </c>
      <c r="AE331" s="42">
        <f>+' (1) Cap Res.2009-2010'!AE331</f>
        <v>0</v>
      </c>
      <c r="AF331" s="42">
        <f>+' (1) Cap Res.2009-2010'!AF331</f>
        <v>0</v>
      </c>
      <c r="AG331" s="42">
        <f>+' (1) Cap Res.2009-2010'!AG331</f>
        <v>0</v>
      </c>
      <c r="AH331" s="42">
        <f>+' (1) Cap Res.2009-2010'!AH331</f>
        <v>0</v>
      </c>
      <c r="AI331" s="42">
        <f>+' (1) Cap Res.2009-2010'!AI331</f>
        <v>0</v>
      </c>
      <c r="AJ331" s="42">
        <f>+' (1) Cap Res.2009-2010'!AJ331</f>
        <v>0</v>
      </c>
      <c r="AK331" s="42">
        <f>+' (1) Cap Res.2009-2010'!AK331</f>
        <v>0</v>
      </c>
      <c r="AL331" s="42">
        <f>+' (1) Cap Res.2009-2010'!AL331</f>
        <v>0</v>
      </c>
      <c r="AM331" s="42">
        <f>+' (1) Cap Res.2009-2010'!AM331</f>
        <v>0</v>
      </c>
      <c r="AN331" s="42">
        <f>+' (1) Cap Res.2009-2010'!AN331</f>
        <v>0</v>
      </c>
      <c r="AO331" s="42">
        <f>+' (1) Cap Res.2009-2010'!AO331</f>
        <v>0</v>
      </c>
      <c r="AP331" s="42">
        <f>+' (1) Cap Res.2009-2010'!AP331</f>
        <v>0</v>
      </c>
      <c r="AQ331" s="42">
        <f>+' (1) Cap Res.2009-2010'!AQ331</f>
        <v>0</v>
      </c>
      <c r="AR331" s="42">
        <f>+' (1) Cap Res.2009-2010'!AR331</f>
        <v>0</v>
      </c>
      <c r="AS331" s="42">
        <f>+' (1) Cap Res.2009-2010'!AS331</f>
        <v>0</v>
      </c>
      <c r="AT331" s="42">
        <f>+' (1) Cap Res.2009-2010'!AT331</f>
        <v>0</v>
      </c>
      <c r="AU331" s="42">
        <f>+' (1) Cap Res.2009-2010'!AU331</f>
        <v>0</v>
      </c>
      <c r="AV331" s="42"/>
      <c r="AW331" s="42"/>
      <c r="AX331" s="42"/>
      <c r="AY331" s="42"/>
      <c r="AZ331" s="42"/>
      <c r="BA331" s="42"/>
      <c r="BB331" s="42"/>
    </row>
    <row r="332" spans="1:54" ht="13.5" hidden="1">
      <c r="A332" s="177">
        <f>+' (1) Cap Res.2009-2010'!BF332</f>
        <v>38602</v>
      </c>
      <c r="B332" s="42">
        <f>+' (1) Cap Res.2009-2010'!B332</f>
        <v>0</v>
      </c>
      <c r="C332" s="42">
        <f>+' (1) Cap Res.2009-2010'!C332</f>
        <v>0</v>
      </c>
      <c r="D332" s="42">
        <f>+' (1) Cap Res.2009-2010'!D332</f>
        <v>0</v>
      </c>
      <c r="E332" s="42">
        <f>+' (1) Cap Res.2009-2010'!E332</f>
        <v>0</v>
      </c>
      <c r="F332" s="42">
        <f>+' (1) Cap Res.2009-2010'!F332</f>
        <v>0</v>
      </c>
      <c r="G332" s="42">
        <f>+' (1) Cap Res.2009-2010'!G332</f>
        <v>0</v>
      </c>
      <c r="H332" s="42">
        <f>+' (1) Cap Res.2009-2010'!H332</f>
        <v>0</v>
      </c>
      <c r="I332" s="42">
        <f>+' (1) Cap Res.2009-2010'!I332</f>
        <v>0</v>
      </c>
      <c r="J332" s="42">
        <f>+' (1) Cap Res.2009-2010'!J332</f>
        <v>0</v>
      </c>
      <c r="K332" s="42">
        <f>+' (1) Cap Res.2009-2010'!K332</f>
        <v>0</v>
      </c>
      <c r="L332" s="42">
        <f>+' (1) Cap Res.2009-2010'!L332</f>
        <v>0</v>
      </c>
      <c r="M332" s="42">
        <f>+' (1) Cap Res.2009-2010'!M332</f>
        <v>0</v>
      </c>
      <c r="N332" s="42">
        <f>+' (1) Cap Res.2009-2010'!N332</f>
        <v>0</v>
      </c>
      <c r="O332" s="42">
        <f>+' (1) Cap Res.2009-2010'!O332</f>
        <v>0</v>
      </c>
      <c r="P332" s="42">
        <f>+' (1) Cap Res.2009-2010'!P332</f>
        <v>0</v>
      </c>
      <c r="Q332" s="42">
        <f>+' (1) Cap Res.2009-2010'!Q332</f>
        <v>0</v>
      </c>
      <c r="R332" s="42">
        <f>+' (1) Cap Res.2009-2010'!R332</f>
        <v>0</v>
      </c>
      <c r="S332" s="42">
        <f>+' (1) Cap Res.2009-2010'!S332</f>
        <v>0</v>
      </c>
      <c r="T332" s="42">
        <f>+' (1) Cap Res.2009-2010'!T332</f>
        <v>0</v>
      </c>
      <c r="U332" s="42">
        <f>+' (1) Cap Res.2009-2010'!U332</f>
        <v>0</v>
      </c>
      <c r="V332" s="42">
        <f>+' (1) Cap Res.2009-2010'!V332</f>
        <v>0</v>
      </c>
      <c r="W332" s="42">
        <f>+' (1) Cap Res.2009-2010'!W332</f>
        <v>0</v>
      </c>
      <c r="X332" s="42">
        <f>+' (1) Cap Res.2009-2010'!X332</f>
        <v>0</v>
      </c>
      <c r="Y332" s="42">
        <f>+' (1) Cap Res.2009-2010'!Y332</f>
        <v>0</v>
      </c>
      <c r="Z332" s="42">
        <f>+' (1) Cap Res.2009-2010'!Z332</f>
        <v>0</v>
      </c>
      <c r="AA332" s="42">
        <f>+' (1) Cap Res.2009-2010'!AA332</f>
        <v>0</v>
      </c>
      <c r="AB332" s="42">
        <f>+' (1) Cap Res.2009-2010'!AB332</f>
        <v>0</v>
      </c>
      <c r="AC332" s="42">
        <f>+' (1) Cap Res.2009-2010'!AC332</f>
        <v>0</v>
      </c>
      <c r="AD332" s="42">
        <f>+' (1) Cap Res.2009-2010'!AD332</f>
        <v>0</v>
      </c>
      <c r="AE332" s="42">
        <f>+' (1) Cap Res.2009-2010'!AE332</f>
        <v>0</v>
      </c>
      <c r="AF332" s="42">
        <f>+' (1) Cap Res.2009-2010'!AF332</f>
        <v>0</v>
      </c>
      <c r="AG332" s="42">
        <f>+' (1) Cap Res.2009-2010'!AG332</f>
        <v>0</v>
      </c>
      <c r="AH332" s="42">
        <f>+' (1) Cap Res.2009-2010'!AH332</f>
        <v>0</v>
      </c>
      <c r="AI332" s="42">
        <f>+' (1) Cap Res.2009-2010'!AI332</f>
        <v>-11393.52</v>
      </c>
      <c r="AJ332" s="42">
        <f>+' (1) Cap Res.2009-2010'!AJ332</f>
        <v>0</v>
      </c>
      <c r="AK332" s="42">
        <f>+' (1) Cap Res.2009-2010'!AK332</f>
        <v>0</v>
      </c>
      <c r="AL332" s="42">
        <f>+' (1) Cap Res.2009-2010'!AL332</f>
        <v>0</v>
      </c>
      <c r="AM332" s="42">
        <f>+' (1) Cap Res.2009-2010'!AM332</f>
        <v>0</v>
      </c>
      <c r="AN332" s="42">
        <f>+' (1) Cap Res.2009-2010'!AN332</f>
        <v>0</v>
      </c>
      <c r="AO332" s="42">
        <f>+' (1) Cap Res.2009-2010'!AO332</f>
        <v>0</v>
      </c>
      <c r="AP332" s="42">
        <f>+' (1) Cap Res.2009-2010'!AP332</f>
        <v>0</v>
      </c>
      <c r="AQ332" s="42">
        <f>+' (1) Cap Res.2009-2010'!AQ332</f>
        <v>0</v>
      </c>
      <c r="AR332" s="42">
        <f>+' (1) Cap Res.2009-2010'!AR332</f>
        <v>0</v>
      </c>
      <c r="AS332" s="42">
        <f>+' (1) Cap Res.2009-2010'!AS332</f>
        <v>0</v>
      </c>
      <c r="AT332" s="42">
        <f>+' (1) Cap Res.2009-2010'!AT332</f>
        <v>0</v>
      </c>
      <c r="AU332" s="42">
        <f>+' (1) Cap Res.2009-2010'!AU332</f>
        <v>0</v>
      </c>
      <c r="AV332" s="42"/>
      <c r="AW332" s="42"/>
      <c r="AX332" s="42"/>
      <c r="AY332" s="42"/>
      <c r="AZ332" s="42"/>
      <c r="BA332" s="42"/>
      <c r="BB332" s="42"/>
    </row>
    <row r="333" spans="1:54" ht="13.5" hidden="1">
      <c r="A333" s="177">
        <f>+' (1) Cap Res.2009-2010'!BF333</f>
        <v>38602</v>
      </c>
      <c r="B333" s="42">
        <f>+' (1) Cap Res.2009-2010'!B333</f>
        <v>0</v>
      </c>
      <c r="C333" s="42">
        <f>+' (1) Cap Res.2009-2010'!C333</f>
        <v>0</v>
      </c>
      <c r="D333" s="42">
        <f>+' (1) Cap Res.2009-2010'!D333</f>
        <v>0</v>
      </c>
      <c r="E333" s="42">
        <f>+' (1) Cap Res.2009-2010'!E333</f>
        <v>0</v>
      </c>
      <c r="F333" s="42">
        <f>+' (1) Cap Res.2009-2010'!F333</f>
        <v>0</v>
      </c>
      <c r="G333" s="42">
        <f>+' (1) Cap Res.2009-2010'!G333</f>
        <v>0</v>
      </c>
      <c r="H333" s="42">
        <f>+' (1) Cap Res.2009-2010'!H333</f>
        <v>0</v>
      </c>
      <c r="I333" s="42">
        <f>+' (1) Cap Res.2009-2010'!I333</f>
        <v>0</v>
      </c>
      <c r="J333" s="42">
        <f>+' (1) Cap Res.2009-2010'!J333</f>
        <v>0</v>
      </c>
      <c r="K333" s="42">
        <f>+' (1) Cap Res.2009-2010'!K333</f>
        <v>0</v>
      </c>
      <c r="L333" s="42">
        <f>+' (1) Cap Res.2009-2010'!L333</f>
        <v>0</v>
      </c>
      <c r="M333" s="42">
        <f>+' (1) Cap Res.2009-2010'!M333</f>
        <v>0</v>
      </c>
      <c r="N333" s="42">
        <f>+' (1) Cap Res.2009-2010'!N333</f>
        <v>0</v>
      </c>
      <c r="O333" s="42">
        <f>+' (1) Cap Res.2009-2010'!O333</f>
        <v>0</v>
      </c>
      <c r="P333" s="42">
        <f>+' (1) Cap Res.2009-2010'!P333</f>
        <v>0</v>
      </c>
      <c r="Q333" s="42">
        <f>+' (1) Cap Res.2009-2010'!Q333</f>
        <v>0</v>
      </c>
      <c r="R333" s="42">
        <f>+' (1) Cap Res.2009-2010'!R333</f>
        <v>0</v>
      </c>
      <c r="S333" s="42">
        <f>+' (1) Cap Res.2009-2010'!S333</f>
        <v>0</v>
      </c>
      <c r="T333" s="42">
        <f>+' (1) Cap Res.2009-2010'!T333</f>
        <v>-20472</v>
      </c>
      <c r="U333" s="42">
        <f>+' (1) Cap Res.2009-2010'!U333</f>
        <v>0</v>
      </c>
      <c r="V333" s="42">
        <f>+' (1) Cap Res.2009-2010'!V333</f>
        <v>0</v>
      </c>
      <c r="W333" s="42">
        <f>+' (1) Cap Res.2009-2010'!W333</f>
        <v>0</v>
      </c>
      <c r="X333" s="42">
        <f>+' (1) Cap Res.2009-2010'!X333</f>
        <v>0</v>
      </c>
      <c r="Y333" s="42">
        <f>+' (1) Cap Res.2009-2010'!Y333</f>
        <v>0</v>
      </c>
      <c r="Z333" s="42">
        <f>+' (1) Cap Res.2009-2010'!Z333</f>
        <v>0</v>
      </c>
      <c r="AA333" s="42">
        <f>+' (1) Cap Res.2009-2010'!AA333</f>
        <v>0</v>
      </c>
      <c r="AB333" s="42">
        <f>+' (1) Cap Res.2009-2010'!AB333</f>
        <v>0</v>
      </c>
      <c r="AC333" s="42">
        <f>+' (1) Cap Res.2009-2010'!AC333</f>
        <v>0</v>
      </c>
      <c r="AD333" s="42">
        <f>+' (1) Cap Res.2009-2010'!AD333</f>
        <v>0</v>
      </c>
      <c r="AE333" s="42">
        <f>+' (1) Cap Res.2009-2010'!AE333</f>
        <v>0</v>
      </c>
      <c r="AF333" s="42">
        <f>+' (1) Cap Res.2009-2010'!AF333</f>
        <v>0</v>
      </c>
      <c r="AG333" s="42">
        <f>+' (1) Cap Res.2009-2010'!AG333</f>
        <v>0</v>
      </c>
      <c r="AH333" s="42">
        <f>+' (1) Cap Res.2009-2010'!AH333</f>
        <v>0</v>
      </c>
      <c r="AI333" s="42">
        <f>+' (1) Cap Res.2009-2010'!AI333</f>
        <v>0</v>
      </c>
      <c r="AJ333" s="42">
        <f>+' (1) Cap Res.2009-2010'!AJ333</f>
        <v>0</v>
      </c>
      <c r="AK333" s="42">
        <f>+' (1) Cap Res.2009-2010'!AK333</f>
        <v>0</v>
      </c>
      <c r="AL333" s="42">
        <f>+' (1) Cap Res.2009-2010'!AL333</f>
        <v>0</v>
      </c>
      <c r="AM333" s="42">
        <f>+' (1) Cap Res.2009-2010'!AM333</f>
        <v>0</v>
      </c>
      <c r="AN333" s="42">
        <f>+' (1) Cap Res.2009-2010'!AN333</f>
        <v>0</v>
      </c>
      <c r="AO333" s="42">
        <f>+' (1) Cap Res.2009-2010'!AO333</f>
        <v>0</v>
      </c>
      <c r="AP333" s="42">
        <f>+' (1) Cap Res.2009-2010'!AP333</f>
        <v>0</v>
      </c>
      <c r="AQ333" s="42">
        <f>+' (1) Cap Res.2009-2010'!AQ333</f>
        <v>0</v>
      </c>
      <c r="AR333" s="42">
        <f>+' (1) Cap Res.2009-2010'!AR333</f>
        <v>0</v>
      </c>
      <c r="AS333" s="42">
        <f>+' (1) Cap Res.2009-2010'!AS333</f>
        <v>0</v>
      </c>
      <c r="AT333" s="42">
        <f>+' (1) Cap Res.2009-2010'!AT333</f>
        <v>0</v>
      </c>
      <c r="AU333" s="42">
        <f>+' (1) Cap Res.2009-2010'!AU333</f>
        <v>0</v>
      </c>
      <c r="AV333" s="42"/>
      <c r="AW333" s="42"/>
      <c r="AX333" s="42"/>
      <c r="AY333" s="42"/>
      <c r="AZ333" s="42"/>
      <c r="BA333" s="42"/>
      <c r="BB333" s="42"/>
    </row>
    <row r="334" spans="1:54" ht="13.5" hidden="1">
      <c r="A334" s="177">
        <f>+' (1) Cap Res.2009-2010'!BF334</f>
        <v>38602</v>
      </c>
      <c r="B334" s="42">
        <f>+' (1) Cap Res.2009-2010'!B334</f>
        <v>0</v>
      </c>
      <c r="C334" s="42">
        <f>+' (1) Cap Res.2009-2010'!C334</f>
        <v>0</v>
      </c>
      <c r="D334" s="42">
        <f>+' (1) Cap Res.2009-2010'!D334</f>
        <v>0</v>
      </c>
      <c r="E334" s="42">
        <f>+' (1) Cap Res.2009-2010'!E334</f>
        <v>0</v>
      </c>
      <c r="F334" s="42">
        <f>+' (1) Cap Res.2009-2010'!F334</f>
        <v>0</v>
      </c>
      <c r="G334" s="42">
        <f>+' (1) Cap Res.2009-2010'!G334</f>
        <v>0</v>
      </c>
      <c r="H334" s="42">
        <f>+' (1) Cap Res.2009-2010'!H334</f>
        <v>0</v>
      </c>
      <c r="I334" s="42">
        <f>+' (1) Cap Res.2009-2010'!I334</f>
        <v>0</v>
      </c>
      <c r="J334" s="42">
        <f>+' (1) Cap Res.2009-2010'!J334</f>
        <v>0</v>
      </c>
      <c r="K334" s="42">
        <f>+' (1) Cap Res.2009-2010'!K334</f>
        <v>0</v>
      </c>
      <c r="L334" s="42">
        <f>+' (1) Cap Res.2009-2010'!L334</f>
        <v>0</v>
      </c>
      <c r="M334" s="42">
        <f>+' (1) Cap Res.2009-2010'!M334</f>
        <v>0</v>
      </c>
      <c r="N334" s="42">
        <f>+' (1) Cap Res.2009-2010'!N334</f>
        <v>0</v>
      </c>
      <c r="O334" s="42">
        <f>+' (1) Cap Res.2009-2010'!O334</f>
        <v>0</v>
      </c>
      <c r="P334" s="42">
        <f>+' (1) Cap Res.2009-2010'!P334</f>
        <v>0</v>
      </c>
      <c r="Q334" s="42">
        <f>+' (1) Cap Res.2009-2010'!Q334</f>
        <v>0</v>
      </c>
      <c r="R334" s="42">
        <f>+' (1) Cap Res.2009-2010'!R334</f>
        <v>0</v>
      </c>
      <c r="S334" s="42">
        <f>+' (1) Cap Res.2009-2010'!S334</f>
        <v>0</v>
      </c>
      <c r="T334" s="42">
        <f>+' (1) Cap Res.2009-2010'!T334</f>
        <v>0</v>
      </c>
      <c r="U334" s="42">
        <f>+' (1) Cap Res.2009-2010'!U334</f>
        <v>0</v>
      </c>
      <c r="V334" s="42">
        <f>+' (1) Cap Res.2009-2010'!V334</f>
        <v>0</v>
      </c>
      <c r="W334" s="42">
        <f>+' (1) Cap Res.2009-2010'!W334</f>
        <v>0</v>
      </c>
      <c r="X334" s="42">
        <f>+' (1) Cap Res.2009-2010'!X334</f>
        <v>0</v>
      </c>
      <c r="Y334" s="42">
        <f>+' (1) Cap Res.2009-2010'!Y334</f>
        <v>0</v>
      </c>
      <c r="Z334" s="42">
        <f>+' (1) Cap Res.2009-2010'!Z334</f>
        <v>0</v>
      </c>
      <c r="AA334" s="42">
        <f>+' (1) Cap Res.2009-2010'!AA334</f>
        <v>0</v>
      </c>
      <c r="AB334" s="42">
        <f>+' (1) Cap Res.2009-2010'!AB334</f>
        <v>0</v>
      </c>
      <c r="AC334" s="42">
        <f>+' (1) Cap Res.2009-2010'!AC334</f>
        <v>0</v>
      </c>
      <c r="AD334" s="42">
        <f>+' (1) Cap Res.2009-2010'!AD334</f>
        <v>0</v>
      </c>
      <c r="AE334" s="42">
        <f>+' (1) Cap Res.2009-2010'!AE334</f>
        <v>0</v>
      </c>
      <c r="AF334" s="42">
        <f>+' (1) Cap Res.2009-2010'!AF334</f>
        <v>0</v>
      </c>
      <c r="AG334" s="42">
        <f>+' (1) Cap Res.2009-2010'!AG334</f>
        <v>0</v>
      </c>
      <c r="AH334" s="42">
        <f>+' (1) Cap Res.2009-2010'!AH334</f>
        <v>-47244.6</v>
      </c>
      <c r="AI334" s="42">
        <f>+' (1) Cap Res.2009-2010'!AI334</f>
        <v>0</v>
      </c>
      <c r="AJ334" s="42">
        <f>+' (1) Cap Res.2009-2010'!AJ334</f>
        <v>0</v>
      </c>
      <c r="AK334" s="42">
        <f>+' (1) Cap Res.2009-2010'!AK334</f>
        <v>0</v>
      </c>
      <c r="AL334" s="42">
        <f>+' (1) Cap Res.2009-2010'!AL334</f>
        <v>0</v>
      </c>
      <c r="AM334" s="42">
        <f>+' (1) Cap Res.2009-2010'!AM334</f>
        <v>0</v>
      </c>
      <c r="AN334" s="42">
        <f>+' (1) Cap Res.2009-2010'!AN334</f>
        <v>0</v>
      </c>
      <c r="AO334" s="42">
        <f>+' (1) Cap Res.2009-2010'!AO334</f>
        <v>0</v>
      </c>
      <c r="AP334" s="42">
        <f>+' (1) Cap Res.2009-2010'!AP334</f>
        <v>0</v>
      </c>
      <c r="AQ334" s="42">
        <f>+' (1) Cap Res.2009-2010'!AQ334</f>
        <v>0</v>
      </c>
      <c r="AR334" s="42">
        <f>+' (1) Cap Res.2009-2010'!AR334</f>
        <v>0</v>
      </c>
      <c r="AS334" s="42">
        <f>+' (1) Cap Res.2009-2010'!AS334</f>
        <v>0</v>
      </c>
      <c r="AT334" s="42">
        <f>+' (1) Cap Res.2009-2010'!AT334</f>
        <v>0</v>
      </c>
      <c r="AU334" s="42">
        <f>+' (1) Cap Res.2009-2010'!AU334</f>
        <v>0</v>
      </c>
      <c r="AV334" s="42"/>
      <c r="AW334" s="42"/>
      <c r="AX334" s="42"/>
      <c r="AY334" s="42"/>
      <c r="AZ334" s="42"/>
      <c r="BA334" s="42"/>
      <c r="BB334" s="42"/>
    </row>
    <row r="335" spans="1:54" ht="13.5" hidden="1">
      <c r="A335" s="177">
        <f>+' (1) Cap Res.2009-2010'!BF335</f>
        <v>38602</v>
      </c>
      <c r="B335" s="42">
        <f>+' (1) Cap Res.2009-2010'!B335</f>
        <v>0</v>
      </c>
      <c r="C335" s="42">
        <f>+' (1) Cap Res.2009-2010'!C335</f>
        <v>0</v>
      </c>
      <c r="D335" s="42">
        <f>+' (1) Cap Res.2009-2010'!D335</f>
        <v>0</v>
      </c>
      <c r="E335" s="42">
        <f>+' (1) Cap Res.2009-2010'!E335</f>
        <v>0</v>
      </c>
      <c r="F335" s="42">
        <f>+' (1) Cap Res.2009-2010'!F335</f>
        <v>0</v>
      </c>
      <c r="G335" s="42">
        <f>+' (1) Cap Res.2009-2010'!G335</f>
        <v>0</v>
      </c>
      <c r="H335" s="42">
        <f>+' (1) Cap Res.2009-2010'!H335</f>
        <v>0</v>
      </c>
      <c r="I335" s="42">
        <f>+' (1) Cap Res.2009-2010'!I335</f>
        <v>0</v>
      </c>
      <c r="J335" s="42">
        <f>+' (1) Cap Res.2009-2010'!J335</f>
        <v>0</v>
      </c>
      <c r="K335" s="42">
        <f>+' (1) Cap Res.2009-2010'!K335</f>
        <v>0</v>
      </c>
      <c r="L335" s="42">
        <f>+' (1) Cap Res.2009-2010'!L335</f>
        <v>0</v>
      </c>
      <c r="M335" s="42">
        <f>+' (1) Cap Res.2009-2010'!M335</f>
        <v>0</v>
      </c>
      <c r="N335" s="42">
        <f>+' (1) Cap Res.2009-2010'!N335</f>
        <v>0</v>
      </c>
      <c r="O335" s="42">
        <f>+' (1) Cap Res.2009-2010'!O335</f>
        <v>0</v>
      </c>
      <c r="P335" s="42">
        <f>+' (1) Cap Res.2009-2010'!P335</f>
        <v>0</v>
      </c>
      <c r="Q335" s="42">
        <f>+' (1) Cap Res.2009-2010'!Q335</f>
        <v>0</v>
      </c>
      <c r="R335" s="42">
        <f>+' (1) Cap Res.2009-2010'!R335</f>
        <v>0</v>
      </c>
      <c r="S335" s="42">
        <f>+' (1) Cap Res.2009-2010'!S335</f>
        <v>0</v>
      </c>
      <c r="T335" s="42">
        <f>+' (1) Cap Res.2009-2010'!T335</f>
        <v>-13751.5</v>
      </c>
      <c r="U335" s="42">
        <f>+' (1) Cap Res.2009-2010'!U335</f>
        <v>0</v>
      </c>
      <c r="V335" s="42">
        <f>+' (1) Cap Res.2009-2010'!V335</f>
        <v>0</v>
      </c>
      <c r="W335" s="42">
        <f>+' (1) Cap Res.2009-2010'!W335</f>
        <v>0</v>
      </c>
      <c r="X335" s="42">
        <f>+' (1) Cap Res.2009-2010'!X335</f>
        <v>0</v>
      </c>
      <c r="Y335" s="42">
        <f>+' (1) Cap Res.2009-2010'!Y335</f>
        <v>0</v>
      </c>
      <c r="Z335" s="42">
        <f>+' (1) Cap Res.2009-2010'!Z335</f>
        <v>0</v>
      </c>
      <c r="AA335" s="42">
        <f>+' (1) Cap Res.2009-2010'!AA335</f>
        <v>0</v>
      </c>
      <c r="AB335" s="42">
        <f>+' (1) Cap Res.2009-2010'!AB335</f>
        <v>0</v>
      </c>
      <c r="AC335" s="42">
        <f>+' (1) Cap Res.2009-2010'!AC335</f>
        <v>0</v>
      </c>
      <c r="AD335" s="42">
        <f>+' (1) Cap Res.2009-2010'!AD335</f>
        <v>0</v>
      </c>
      <c r="AE335" s="42">
        <f>+' (1) Cap Res.2009-2010'!AE335</f>
        <v>0</v>
      </c>
      <c r="AF335" s="42">
        <f>+' (1) Cap Res.2009-2010'!AF335</f>
        <v>0</v>
      </c>
      <c r="AG335" s="42">
        <f>+' (1) Cap Res.2009-2010'!AG335</f>
        <v>0</v>
      </c>
      <c r="AH335" s="42">
        <f>+' (1) Cap Res.2009-2010'!AH335</f>
        <v>0</v>
      </c>
      <c r="AI335" s="42">
        <f>+' (1) Cap Res.2009-2010'!AI335</f>
        <v>0</v>
      </c>
      <c r="AJ335" s="42">
        <f>+' (1) Cap Res.2009-2010'!AJ335</f>
        <v>0</v>
      </c>
      <c r="AK335" s="42">
        <f>+' (1) Cap Res.2009-2010'!AK335</f>
        <v>0</v>
      </c>
      <c r="AL335" s="42">
        <f>+' (1) Cap Res.2009-2010'!AL335</f>
        <v>0</v>
      </c>
      <c r="AM335" s="42">
        <f>+' (1) Cap Res.2009-2010'!AM335</f>
        <v>0</v>
      </c>
      <c r="AN335" s="42">
        <f>+' (1) Cap Res.2009-2010'!AN335</f>
        <v>0</v>
      </c>
      <c r="AO335" s="42">
        <f>+' (1) Cap Res.2009-2010'!AO335</f>
        <v>0</v>
      </c>
      <c r="AP335" s="42">
        <f>+' (1) Cap Res.2009-2010'!AP335</f>
        <v>0</v>
      </c>
      <c r="AQ335" s="42">
        <f>+' (1) Cap Res.2009-2010'!AQ335</f>
        <v>0</v>
      </c>
      <c r="AR335" s="42">
        <f>+' (1) Cap Res.2009-2010'!AR335</f>
        <v>0</v>
      </c>
      <c r="AS335" s="42">
        <f>+' (1) Cap Res.2009-2010'!AS335</f>
        <v>0</v>
      </c>
      <c r="AT335" s="42">
        <f>+' (1) Cap Res.2009-2010'!AT335</f>
        <v>0</v>
      </c>
      <c r="AU335" s="42">
        <f>+' (1) Cap Res.2009-2010'!AU335</f>
        <v>0</v>
      </c>
      <c r="AV335" s="42"/>
      <c r="AW335" s="42"/>
      <c r="AX335" s="42"/>
      <c r="AY335" s="42"/>
      <c r="AZ335" s="42"/>
      <c r="BA335" s="42"/>
      <c r="BB335" s="42"/>
    </row>
    <row r="336" spans="1:54" ht="13.5" hidden="1">
      <c r="A336" s="177">
        <f>+' (1) Cap Res.2009-2010'!BF336</f>
        <v>38604</v>
      </c>
      <c r="B336" s="42">
        <f>+' (1) Cap Res.2009-2010'!B336</f>
        <v>0</v>
      </c>
      <c r="C336" s="42">
        <f>+' (1) Cap Res.2009-2010'!C336</f>
        <v>0</v>
      </c>
      <c r="D336" s="42">
        <f>+' (1) Cap Res.2009-2010'!D336</f>
        <v>0</v>
      </c>
      <c r="E336" s="42">
        <f>+' (1) Cap Res.2009-2010'!E336</f>
        <v>0</v>
      </c>
      <c r="F336" s="42">
        <f>+' (1) Cap Res.2009-2010'!F336</f>
        <v>0</v>
      </c>
      <c r="G336" s="42">
        <f>+' (1) Cap Res.2009-2010'!G336</f>
        <v>0</v>
      </c>
      <c r="H336" s="42">
        <f>+' (1) Cap Res.2009-2010'!H336</f>
        <v>0</v>
      </c>
      <c r="I336" s="42">
        <f>+' (1) Cap Res.2009-2010'!I336</f>
        <v>0</v>
      </c>
      <c r="J336" s="42">
        <f>+' (1) Cap Res.2009-2010'!J336</f>
        <v>0</v>
      </c>
      <c r="K336" s="42">
        <f>+' (1) Cap Res.2009-2010'!K336</f>
        <v>0</v>
      </c>
      <c r="L336" s="42">
        <f>+' (1) Cap Res.2009-2010'!L336</f>
        <v>0</v>
      </c>
      <c r="M336" s="42">
        <f>+' (1) Cap Res.2009-2010'!M336</f>
        <v>0</v>
      </c>
      <c r="N336" s="42">
        <f>+' (1) Cap Res.2009-2010'!N336</f>
        <v>0</v>
      </c>
      <c r="O336" s="42">
        <f>+' (1) Cap Res.2009-2010'!O336</f>
        <v>0</v>
      </c>
      <c r="P336" s="42">
        <f>+' (1) Cap Res.2009-2010'!P336</f>
        <v>0</v>
      </c>
      <c r="Q336" s="42">
        <f>+' (1) Cap Res.2009-2010'!Q336</f>
        <v>0</v>
      </c>
      <c r="R336" s="42">
        <f>+' (1) Cap Res.2009-2010'!R336</f>
        <v>0</v>
      </c>
      <c r="S336" s="42">
        <f>+' (1) Cap Res.2009-2010'!S336</f>
        <v>0</v>
      </c>
      <c r="T336" s="42">
        <f>+' (1) Cap Res.2009-2010'!T336</f>
        <v>0</v>
      </c>
      <c r="U336" s="42">
        <f>+' (1) Cap Res.2009-2010'!U336</f>
        <v>0</v>
      </c>
      <c r="V336" s="42">
        <f>+' (1) Cap Res.2009-2010'!V336</f>
        <v>0</v>
      </c>
      <c r="W336" s="42">
        <f>+' (1) Cap Res.2009-2010'!W336</f>
        <v>0</v>
      </c>
      <c r="X336" s="42">
        <f>+' (1) Cap Res.2009-2010'!X336</f>
        <v>0</v>
      </c>
      <c r="Y336" s="42">
        <f>+' (1) Cap Res.2009-2010'!Y336</f>
        <v>0</v>
      </c>
      <c r="Z336" s="42">
        <f>+' (1) Cap Res.2009-2010'!Z336</f>
        <v>0</v>
      </c>
      <c r="AA336" s="42">
        <f>+' (1) Cap Res.2009-2010'!AA336</f>
        <v>0</v>
      </c>
      <c r="AB336" s="42">
        <f>+' (1) Cap Res.2009-2010'!AB336</f>
        <v>0</v>
      </c>
      <c r="AC336" s="42">
        <f>+' (1) Cap Res.2009-2010'!AC336</f>
        <v>0</v>
      </c>
      <c r="AD336" s="42">
        <f>+' (1) Cap Res.2009-2010'!AD336</f>
        <v>0</v>
      </c>
      <c r="AE336" s="42">
        <f>+' (1) Cap Res.2009-2010'!AE336</f>
        <v>0</v>
      </c>
      <c r="AF336" s="42">
        <f>+' (1) Cap Res.2009-2010'!AF336</f>
        <v>0</v>
      </c>
      <c r="AG336" s="42">
        <f>+' (1) Cap Res.2009-2010'!AG336</f>
        <v>0</v>
      </c>
      <c r="AH336" s="42">
        <f>+' (1) Cap Res.2009-2010'!AH336</f>
        <v>0</v>
      </c>
      <c r="AI336" s="42">
        <f>+' (1) Cap Res.2009-2010'!AI336</f>
        <v>-630.4</v>
      </c>
      <c r="AJ336" s="42">
        <f>+' (1) Cap Res.2009-2010'!AJ336</f>
        <v>0</v>
      </c>
      <c r="AK336" s="42">
        <f>+' (1) Cap Res.2009-2010'!AK336</f>
        <v>0</v>
      </c>
      <c r="AL336" s="42">
        <f>+' (1) Cap Res.2009-2010'!AL336</f>
        <v>0</v>
      </c>
      <c r="AM336" s="42">
        <f>+' (1) Cap Res.2009-2010'!AM336</f>
        <v>0</v>
      </c>
      <c r="AN336" s="42">
        <f>+' (1) Cap Res.2009-2010'!AN336</f>
        <v>0</v>
      </c>
      <c r="AO336" s="42">
        <f>+' (1) Cap Res.2009-2010'!AO336</f>
        <v>0</v>
      </c>
      <c r="AP336" s="42">
        <f>+' (1) Cap Res.2009-2010'!AP336</f>
        <v>0</v>
      </c>
      <c r="AQ336" s="42">
        <f>+' (1) Cap Res.2009-2010'!AQ336</f>
        <v>0</v>
      </c>
      <c r="AR336" s="42">
        <f>+' (1) Cap Res.2009-2010'!AR336</f>
        <v>0</v>
      </c>
      <c r="AS336" s="42">
        <f>+' (1) Cap Res.2009-2010'!AS336</f>
        <v>0</v>
      </c>
      <c r="AT336" s="42">
        <f>+' (1) Cap Res.2009-2010'!AT336</f>
        <v>0</v>
      </c>
      <c r="AU336" s="42">
        <f>+' (1) Cap Res.2009-2010'!AU336</f>
        <v>0</v>
      </c>
      <c r="AV336" s="42"/>
      <c r="AW336" s="42"/>
      <c r="AX336" s="42"/>
      <c r="AY336" s="42"/>
      <c r="AZ336" s="42"/>
      <c r="BA336" s="42"/>
      <c r="BB336" s="42"/>
    </row>
    <row r="337" spans="1:54" ht="13.5" hidden="1">
      <c r="A337" s="177">
        <f>+' (1) Cap Res.2009-2010'!BF337</f>
        <v>38604</v>
      </c>
      <c r="B337" s="42">
        <f>+' (1) Cap Res.2009-2010'!B337</f>
        <v>0</v>
      </c>
      <c r="C337" s="42">
        <f>+' (1) Cap Res.2009-2010'!C337</f>
        <v>0</v>
      </c>
      <c r="D337" s="42">
        <f>+' (1) Cap Res.2009-2010'!D337</f>
        <v>0</v>
      </c>
      <c r="E337" s="42">
        <f>+' (1) Cap Res.2009-2010'!E337</f>
        <v>0</v>
      </c>
      <c r="F337" s="42">
        <f>+' (1) Cap Res.2009-2010'!F337</f>
        <v>0</v>
      </c>
      <c r="G337" s="42">
        <f>+' (1) Cap Res.2009-2010'!G337</f>
        <v>0</v>
      </c>
      <c r="H337" s="42">
        <f>+' (1) Cap Res.2009-2010'!H337</f>
        <v>0</v>
      </c>
      <c r="I337" s="42">
        <f>+' (1) Cap Res.2009-2010'!I337</f>
        <v>0</v>
      </c>
      <c r="J337" s="42">
        <f>+' (1) Cap Res.2009-2010'!J337</f>
        <v>0</v>
      </c>
      <c r="K337" s="42">
        <f>+' (1) Cap Res.2009-2010'!K337</f>
        <v>0</v>
      </c>
      <c r="L337" s="42">
        <f>+' (1) Cap Res.2009-2010'!L337</f>
        <v>0</v>
      </c>
      <c r="M337" s="42">
        <f>+' (1) Cap Res.2009-2010'!M337</f>
        <v>0</v>
      </c>
      <c r="N337" s="42">
        <f>+' (1) Cap Res.2009-2010'!N337</f>
        <v>0</v>
      </c>
      <c r="O337" s="42">
        <f>+' (1) Cap Res.2009-2010'!O337</f>
        <v>0</v>
      </c>
      <c r="P337" s="42">
        <f>+' (1) Cap Res.2009-2010'!P337</f>
        <v>0</v>
      </c>
      <c r="Q337" s="42">
        <f>+' (1) Cap Res.2009-2010'!Q337</f>
        <v>0</v>
      </c>
      <c r="R337" s="42">
        <f>+' (1) Cap Res.2009-2010'!R337</f>
        <v>0</v>
      </c>
      <c r="S337" s="42">
        <f>+' (1) Cap Res.2009-2010'!S337</f>
        <v>0</v>
      </c>
      <c r="T337" s="42">
        <f>+' (1) Cap Res.2009-2010'!T337</f>
        <v>0</v>
      </c>
      <c r="U337" s="42">
        <f>+' (1) Cap Res.2009-2010'!U337</f>
        <v>0</v>
      </c>
      <c r="V337" s="42">
        <f>+' (1) Cap Res.2009-2010'!V337</f>
        <v>0</v>
      </c>
      <c r="W337" s="42">
        <f>+' (1) Cap Res.2009-2010'!W337</f>
        <v>0</v>
      </c>
      <c r="X337" s="42">
        <f>+' (1) Cap Res.2009-2010'!X337</f>
        <v>0</v>
      </c>
      <c r="Y337" s="42">
        <f>+' (1) Cap Res.2009-2010'!Y337</f>
        <v>0</v>
      </c>
      <c r="Z337" s="42">
        <f>+' (1) Cap Res.2009-2010'!Z337</f>
        <v>0</v>
      </c>
      <c r="AA337" s="42">
        <f>+' (1) Cap Res.2009-2010'!AA337</f>
        <v>0</v>
      </c>
      <c r="AB337" s="42">
        <f>+' (1) Cap Res.2009-2010'!AB337</f>
        <v>0</v>
      </c>
      <c r="AC337" s="42">
        <f>+' (1) Cap Res.2009-2010'!AC337</f>
        <v>0</v>
      </c>
      <c r="AD337" s="42">
        <f>+' (1) Cap Res.2009-2010'!AD337</f>
        <v>0</v>
      </c>
      <c r="AE337" s="42">
        <f>+' (1) Cap Res.2009-2010'!AE337</f>
        <v>0</v>
      </c>
      <c r="AF337" s="42">
        <f>+' (1) Cap Res.2009-2010'!AF337</f>
        <v>0</v>
      </c>
      <c r="AG337" s="42">
        <f>+' (1) Cap Res.2009-2010'!AG337</f>
        <v>0</v>
      </c>
      <c r="AH337" s="42">
        <f>+' (1) Cap Res.2009-2010'!AH337</f>
        <v>0</v>
      </c>
      <c r="AI337" s="42">
        <f>+' (1) Cap Res.2009-2010'!AI337</f>
        <v>-28192.9</v>
      </c>
      <c r="AJ337" s="42">
        <f>+' (1) Cap Res.2009-2010'!AJ337</f>
        <v>0</v>
      </c>
      <c r="AK337" s="42">
        <f>+' (1) Cap Res.2009-2010'!AK337</f>
        <v>0</v>
      </c>
      <c r="AL337" s="42">
        <f>+' (1) Cap Res.2009-2010'!AL337</f>
        <v>0</v>
      </c>
      <c r="AM337" s="42">
        <f>+' (1) Cap Res.2009-2010'!AM337</f>
        <v>0</v>
      </c>
      <c r="AN337" s="42">
        <f>+' (1) Cap Res.2009-2010'!AN337</f>
        <v>0</v>
      </c>
      <c r="AO337" s="42">
        <f>+' (1) Cap Res.2009-2010'!AO337</f>
        <v>0</v>
      </c>
      <c r="AP337" s="42">
        <f>+' (1) Cap Res.2009-2010'!AP337</f>
        <v>0</v>
      </c>
      <c r="AQ337" s="42">
        <f>+' (1) Cap Res.2009-2010'!AQ337</f>
        <v>0</v>
      </c>
      <c r="AR337" s="42">
        <f>+' (1) Cap Res.2009-2010'!AR337</f>
        <v>0</v>
      </c>
      <c r="AS337" s="42">
        <f>+' (1) Cap Res.2009-2010'!AS337</f>
        <v>0</v>
      </c>
      <c r="AT337" s="42">
        <f>+' (1) Cap Res.2009-2010'!AT337</f>
        <v>0</v>
      </c>
      <c r="AU337" s="42">
        <f>+' (1) Cap Res.2009-2010'!AU337</f>
        <v>0</v>
      </c>
      <c r="AV337" s="42"/>
      <c r="AW337" s="42"/>
      <c r="AX337" s="42"/>
      <c r="AY337" s="42"/>
      <c r="AZ337" s="42"/>
      <c r="BA337" s="42"/>
      <c r="BB337" s="42"/>
    </row>
    <row r="338" spans="1:54" ht="13.5" hidden="1">
      <c r="A338" s="177">
        <f>+' (1) Cap Res.2009-2010'!BF338</f>
        <v>38606</v>
      </c>
      <c r="B338" s="42">
        <f>+' (1) Cap Res.2009-2010'!B338</f>
        <v>0</v>
      </c>
      <c r="C338" s="42">
        <f>+' (1) Cap Res.2009-2010'!C338</f>
        <v>0</v>
      </c>
      <c r="D338" s="42">
        <f>+' (1) Cap Res.2009-2010'!D338</f>
        <v>0</v>
      </c>
      <c r="E338" s="42">
        <f>+' (1) Cap Res.2009-2010'!E338</f>
        <v>0</v>
      </c>
      <c r="F338" s="42">
        <f>+' (1) Cap Res.2009-2010'!F338</f>
        <v>0</v>
      </c>
      <c r="G338" s="42">
        <f>+' (1) Cap Res.2009-2010'!G338</f>
        <v>0</v>
      </c>
      <c r="H338" s="42">
        <f>+' (1) Cap Res.2009-2010'!H338</f>
        <v>0</v>
      </c>
      <c r="I338" s="42">
        <f>+' (1) Cap Res.2009-2010'!I338</f>
        <v>0</v>
      </c>
      <c r="J338" s="42">
        <f>+' (1) Cap Res.2009-2010'!J338</f>
        <v>0</v>
      </c>
      <c r="K338" s="42">
        <f>+' (1) Cap Res.2009-2010'!K338</f>
        <v>0</v>
      </c>
      <c r="L338" s="42">
        <f>+' (1) Cap Res.2009-2010'!L338</f>
        <v>0</v>
      </c>
      <c r="M338" s="42">
        <f>+' (1) Cap Res.2009-2010'!M338</f>
        <v>0</v>
      </c>
      <c r="N338" s="42">
        <f>+' (1) Cap Res.2009-2010'!N338</f>
        <v>0</v>
      </c>
      <c r="O338" s="42">
        <f>+' (1) Cap Res.2009-2010'!O338</f>
        <v>0</v>
      </c>
      <c r="P338" s="42">
        <f>+' (1) Cap Res.2009-2010'!P338</f>
        <v>0</v>
      </c>
      <c r="Q338" s="42">
        <f>+' (1) Cap Res.2009-2010'!Q338</f>
        <v>0</v>
      </c>
      <c r="R338" s="42">
        <f>+' (1) Cap Res.2009-2010'!R338</f>
        <v>0</v>
      </c>
      <c r="S338" s="42">
        <f>+' (1) Cap Res.2009-2010'!S338</f>
        <v>0</v>
      </c>
      <c r="T338" s="42">
        <f>+' (1) Cap Res.2009-2010'!T338</f>
        <v>0</v>
      </c>
      <c r="U338" s="42">
        <f>+' (1) Cap Res.2009-2010'!U338</f>
        <v>0</v>
      </c>
      <c r="V338" s="42">
        <f>+' (1) Cap Res.2009-2010'!V338</f>
        <v>0</v>
      </c>
      <c r="W338" s="42">
        <f>+' (1) Cap Res.2009-2010'!W338</f>
        <v>0</v>
      </c>
      <c r="X338" s="42">
        <f>+' (1) Cap Res.2009-2010'!X338</f>
        <v>0</v>
      </c>
      <c r="Y338" s="42">
        <f>+' (1) Cap Res.2009-2010'!Y338</f>
        <v>0</v>
      </c>
      <c r="Z338" s="42">
        <f>+' (1) Cap Res.2009-2010'!Z338</f>
        <v>0</v>
      </c>
      <c r="AA338" s="42">
        <f>+' (1) Cap Res.2009-2010'!AA338</f>
        <v>0</v>
      </c>
      <c r="AB338" s="42">
        <f>+' (1) Cap Res.2009-2010'!AB338</f>
        <v>0</v>
      </c>
      <c r="AC338" s="42">
        <f>+' (1) Cap Res.2009-2010'!AC338</f>
        <v>0</v>
      </c>
      <c r="AD338" s="42">
        <f>+' (1) Cap Res.2009-2010'!AD338</f>
        <v>0</v>
      </c>
      <c r="AE338" s="42">
        <f>+' (1) Cap Res.2009-2010'!AE338</f>
        <v>0</v>
      </c>
      <c r="AF338" s="42">
        <f>+' (1) Cap Res.2009-2010'!AF338</f>
        <v>0</v>
      </c>
      <c r="AG338" s="42">
        <f>+' (1) Cap Res.2009-2010'!AG338</f>
        <v>0</v>
      </c>
      <c r="AH338" s="42">
        <f>+' (1) Cap Res.2009-2010'!AH338</f>
        <v>0</v>
      </c>
      <c r="AI338" s="42">
        <f>+' (1) Cap Res.2009-2010'!AI338</f>
        <v>-1823.24</v>
      </c>
      <c r="AJ338" s="42">
        <f>+' (1) Cap Res.2009-2010'!AJ338</f>
        <v>0</v>
      </c>
      <c r="AK338" s="42">
        <f>+' (1) Cap Res.2009-2010'!AK338</f>
        <v>0</v>
      </c>
      <c r="AL338" s="42">
        <f>+' (1) Cap Res.2009-2010'!AL338</f>
        <v>0</v>
      </c>
      <c r="AM338" s="42">
        <f>+' (1) Cap Res.2009-2010'!AM338</f>
        <v>0</v>
      </c>
      <c r="AN338" s="42">
        <f>+' (1) Cap Res.2009-2010'!AN338</f>
        <v>0</v>
      </c>
      <c r="AO338" s="42">
        <f>+' (1) Cap Res.2009-2010'!AO338</f>
        <v>0</v>
      </c>
      <c r="AP338" s="42">
        <f>+' (1) Cap Res.2009-2010'!AP338</f>
        <v>0</v>
      </c>
      <c r="AQ338" s="42">
        <f>+' (1) Cap Res.2009-2010'!AQ338</f>
        <v>0</v>
      </c>
      <c r="AR338" s="42">
        <f>+' (1) Cap Res.2009-2010'!AR338</f>
        <v>0</v>
      </c>
      <c r="AS338" s="42">
        <f>+' (1) Cap Res.2009-2010'!AS338</f>
        <v>0</v>
      </c>
      <c r="AT338" s="42">
        <f>+' (1) Cap Res.2009-2010'!AT338</f>
        <v>0</v>
      </c>
      <c r="AU338" s="42">
        <f>+' (1) Cap Res.2009-2010'!AU338</f>
        <v>0</v>
      </c>
      <c r="AV338" s="42"/>
      <c r="AW338" s="42"/>
      <c r="AX338" s="42"/>
      <c r="AY338" s="42"/>
      <c r="AZ338" s="42"/>
      <c r="BA338" s="42"/>
      <c r="BB338" s="42"/>
    </row>
    <row r="339" spans="1:54" ht="13.5" hidden="1">
      <c r="A339" s="177">
        <f>+' (1) Cap Res.2009-2010'!BF339</f>
        <v>38609</v>
      </c>
      <c r="B339" s="42">
        <f>+' (1) Cap Res.2009-2010'!B339</f>
        <v>0</v>
      </c>
      <c r="C339" s="42">
        <f>+' (1) Cap Res.2009-2010'!C339</f>
        <v>0</v>
      </c>
      <c r="D339" s="42">
        <f>+' (1) Cap Res.2009-2010'!D339</f>
        <v>0</v>
      </c>
      <c r="E339" s="42">
        <f>+' (1) Cap Res.2009-2010'!E339</f>
        <v>0</v>
      </c>
      <c r="F339" s="42">
        <f>+' (1) Cap Res.2009-2010'!F339</f>
        <v>0</v>
      </c>
      <c r="G339" s="42">
        <f>+' (1) Cap Res.2009-2010'!G339</f>
        <v>0</v>
      </c>
      <c r="H339" s="42">
        <f>+' (1) Cap Res.2009-2010'!H339</f>
        <v>0</v>
      </c>
      <c r="I339" s="42">
        <f>+' (1) Cap Res.2009-2010'!I339</f>
        <v>0</v>
      </c>
      <c r="J339" s="42">
        <f>+' (1) Cap Res.2009-2010'!J339</f>
        <v>0</v>
      </c>
      <c r="K339" s="42">
        <f>+' (1) Cap Res.2009-2010'!K339</f>
        <v>0</v>
      </c>
      <c r="L339" s="42">
        <f>+' (1) Cap Res.2009-2010'!L339</f>
        <v>0</v>
      </c>
      <c r="M339" s="42">
        <f>+' (1) Cap Res.2009-2010'!M339</f>
        <v>0</v>
      </c>
      <c r="N339" s="42">
        <f>+' (1) Cap Res.2009-2010'!N339</f>
        <v>0</v>
      </c>
      <c r="O339" s="42">
        <f>+' (1) Cap Res.2009-2010'!O339</f>
        <v>0</v>
      </c>
      <c r="P339" s="42">
        <f>+' (1) Cap Res.2009-2010'!P339</f>
        <v>0</v>
      </c>
      <c r="Q339" s="42">
        <f>+' (1) Cap Res.2009-2010'!Q339</f>
        <v>0</v>
      </c>
      <c r="R339" s="42">
        <f>+' (1) Cap Res.2009-2010'!R339</f>
        <v>0</v>
      </c>
      <c r="S339" s="42">
        <f>+' (1) Cap Res.2009-2010'!S339</f>
        <v>0</v>
      </c>
      <c r="T339" s="42">
        <f>+' (1) Cap Res.2009-2010'!T339</f>
        <v>0</v>
      </c>
      <c r="U339" s="42">
        <f>+' (1) Cap Res.2009-2010'!U339</f>
        <v>0</v>
      </c>
      <c r="V339" s="42">
        <f>+' (1) Cap Res.2009-2010'!V339</f>
        <v>0</v>
      </c>
      <c r="W339" s="42">
        <f>+' (1) Cap Res.2009-2010'!W339</f>
        <v>0</v>
      </c>
      <c r="X339" s="42">
        <f>+' (1) Cap Res.2009-2010'!X339</f>
        <v>0</v>
      </c>
      <c r="Y339" s="42">
        <f>+' (1) Cap Res.2009-2010'!Y339</f>
        <v>0</v>
      </c>
      <c r="Z339" s="42">
        <f>+' (1) Cap Res.2009-2010'!Z339</f>
        <v>0</v>
      </c>
      <c r="AA339" s="42">
        <f>+' (1) Cap Res.2009-2010'!AA339</f>
        <v>0</v>
      </c>
      <c r="AB339" s="42">
        <f>+' (1) Cap Res.2009-2010'!AB339</f>
        <v>0</v>
      </c>
      <c r="AC339" s="42">
        <f>+' (1) Cap Res.2009-2010'!AC339</f>
        <v>0</v>
      </c>
      <c r="AD339" s="42">
        <f>+' (1) Cap Res.2009-2010'!AD339</f>
        <v>0</v>
      </c>
      <c r="AE339" s="42">
        <f>+' (1) Cap Res.2009-2010'!AE339</f>
        <v>0</v>
      </c>
      <c r="AF339" s="42">
        <f>+' (1) Cap Res.2009-2010'!AF339</f>
        <v>0</v>
      </c>
      <c r="AG339" s="42">
        <f>+' (1) Cap Res.2009-2010'!AG339</f>
        <v>0</v>
      </c>
      <c r="AH339" s="42">
        <f>+' (1) Cap Res.2009-2010'!AH339</f>
        <v>0</v>
      </c>
      <c r="AI339" s="42">
        <f>+' (1) Cap Res.2009-2010'!AI339</f>
        <v>-1058.75</v>
      </c>
      <c r="AJ339" s="42">
        <f>+' (1) Cap Res.2009-2010'!AJ339</f>
        <v>0</v>
      </c>
      <c r="AK339" s="42">
        <f>+' (1) Cap Res.2009-2010'!AK339</f>
        <v>0</v>
      </c>
      <c r="AL339" s="42">
        <f>+' (1) Cap Res.2009-2010'!AL339</f>
        <v>0</v>
      </c>
      <c r="AM339" s="42">
        <f>+' (1) Cap Res.2009-2010'!AM339</f>
        <v>0</v>
      </c>
      <c r="AN339" s="42">
        <f>+' (1) Cap Res.2009-2010'!AN339</f>
        <v>0</v>
      </c>
      <c r="AO339" s="42">
        <f>+' (1) Cap Res.2009-2010'!AO339</f>
        <v>0</v>
      </c>
      <c r="AP339" s="42">
        <f>+' (1) Cap Res.2009-2010'!AP339</f>
        <v>0</v>
      </c>
      <c r="AQ339" s="42">
        <f>+' (1) Cap Res.2009-2010'!AQ339</f>
        <v>0</v>
      </c>
      <c r="AR339" s="42">
        <f>+' (1) Cap Res.2009-2010'!AR339</f>
        <v>0</v>
      </c>
      <c r="AS339" s="42">
        <f>+' (1) Cap Res.2009-2010'!AS339</f>
        <v>0</v>
      </c>
      <c r="AT339" s="42">
        <f>+' (1) Cap Res.2009-2010'!AT339</f>
        <v>0</v>
      </c>
      <c r="AU339" s="42">
        <f>+' (1) Cap Res.2009-2010'!AU339</f>
        <v>0</v>
      </c>
      <c r="AV339" s="42"/>
      <c r="AW339" s="42"/>
      <c r="AX339" s="42"/>
      <c r="AY339" s="42"/>
      <c r="AZ339" s="42"/>
      <c r="BA339" s="42"/>
      <c r="BB339" s="42"/>
    </row>
    <row r="340" spans="1:54" ht="13.5" hidden="1">
      <c r="A340" s="177">
        <f>+' (1) Cap Res.2009-2010'!BF340</f>
        <v>38609</v>
      </c>
      <c r="B340" s="42">
        <f>+' (1) Cap Res.2009-2010'!B340</f>
        <v>0</v>
      </c>
      <c r="C340" s="42">
        <f>+' (1) Cap Res.2009-2010'!C340</f>
        <v>0</v>
      </c>
      <c r="D340" s="42">
        <f>+' (1) Cap Res.2009-2010'!D340</f>
        <v>0</v>
      </c>
      <c r="E340" s="42">
        <f>+' (1) Cap Res.2009-2010'!E340</f>
        <v>0</v>
      </c>
      <c r="F340" s="42">
        <f>+' (1) Cap Res.2009-2010'!F340</f>
        <v>0</v>
      </c>
      <c r="G340" s="42">
        <f>+' (1) Cap Res.2009-2010'!G340</f>
        <v>0</v>
      </c>
      <c r="H340" s="42">
        <f>+' (1) Cap Res.2009-2010'!H340</f>
        <v>0</v>
      </c>
      <c r="I340" s="42">
        <f>+' (1) Cap Res.2009-2010'!I340</f>
        <v>0</v>
      </c>
      <c r="J340" s="42">
        <f>+' (1) Cap Res.2009-2010'!J340</f>
        <v>0</v>
      </c>
      <c r="K340" s="42">
        <f>+' (1) Cap Res.2009-2010'!K340</f>
        <v>0</v>
      </c>
      <c r="L340" s="42">
        <f>+' (1) Cap Res.2009-2010'!L340</f>
        <v>0</v>
      </c>
      <c r="M340" s="42">
        <f>+' (1) Cap Res.2009-2010'!M340</f>
        <v>0</v>
      </c>
      <c r="N340" s="42">
        <f>+' (1) Cap Res.2009-2010'!N340</f>
        <v>0</v>
      </c>
      <c r="O340" s="42">
        <f>+' (1) Cap Res.2009-2010'!O340</f>
        <v>0</v>
      </c>
      <c r="P340" s="42">
        <f>+' (1) Cap Res.2009-2010'!P340</f>
        <v>0</v>
      </c>
      <c r="Q340" s="42">
        <f>+' (1) Cap Res.2009-2010'!Q340</f>
        <v>0</v>
      </c>
      <c r="R340" s="42">
        <f>+' (1) Cap Res.2009-2010'!R340</f>
        <v>0</v>
      </c>
      <c r="S340" s="42">
        <f>+' (1) Cap Res.2009-2010'!S340</f>
        <v>0</v>
      </c>
      <c r="T340" s="42">
        <f>+' (1) Cap Res.2009-2010'!T340</f>
        <v>0</v>
      </c>
      <c r="U340" s="42">
        <f>+' (1) Cap Res.2009-2010'!U340</f>
        <v>0</v>
      </c>
      <c r="V340" s="42">
        <f>+' (1) Cap Res.2009-2010'!V340</f>
        <v>0</v>
      </c>
      <c r="W340" s="42">
        <f>+' (1) Cap Res.2009-2010'!W340</f>
        <v>0</v>
      </c>
      <c r="X340" s="42">
        <f>+' (1) Cap Res.2009-2010'!X340</f>
        <v>0</v>
      </c>
      <c r="Y340" s="42">
        <f>+' (1) Cap Res.2009-2010'!Y340</f>
        <v>0</v>
      </c>
      <c r="Z340" s="42">
        <f>+' (1) Cap Res.2009-2010'!Z340</f>
        <v>0</v>
      </c>
      <c r="AA340" s="42">
        <f>+' (1) Cap Res.2009-2010'!AA340</f>
        <v>0</v>
      </c>
      <c r="AB340" s="42">
        <f>+' (1) Cap Res.2009-2010'!AB340</f>
        <v>0</v>
      </c>
      <c r="AC340" s="42">
        <f>+' (1) Cap Res.2009-2010'!AC340</f>
        <v>0</v>
      </c>
      <c r="AD340" s="42">
        <f>+' (1) Cap Res.2009-2010'!AD340</f>
        <v>0</v>
      </c>
      <c r="AE340" s="42">
        <f>+' (1) Cap Res.2009-2010'!AE340</f>
        <v>0</v>
      </c>
      <c r="AF340" s="42">
        <f>+' (1) Cap Res.2009-2010'!AF340</f>
        <v>0</v>
      </c>
      <c r="AG340" s="42">
        <f>+' (1) Cap Res.2009-2010'!AG340</f>
        <v>0</v>
      </c>
      <c r="AH340" s="42">
        <f>+' (1) Cap Res.2009-2010'!AH340</f>
        <v>0</v>
      </c>
      <c r="AI340" s="42">
        <f>+' (1) Cap Res.2009-2010'!AI340</f>
        <v>-561.32000000000005</v>
      </c>
      <c r="AJ340" s="42">
        <f>+' (1) Cap Res.2009-2010'!AJ340</f>
        <v>0</v>
      </c>
      <c r="AK340" s="42">
        <f>+' (1) Cap Res.2009-2010'!AK340</f>
        <v>0</v>
      </c>
      <c r="AL340" s="42">
        <f>+' (1) Cap Res.2009-2010'!AL340</f>
        <v>0</v>
      </c>
      <c r="AM340" s="42">
        <f>+' (1) Cap Res.2009-2010'!AM340</f>
        <v>0</v>
      </c>
      <c r="AN340" s="42">
        <f>+' (1) Cap Res.2009-2010'!AN340</f>
        <v>0</v>
      </c>
      <c r="AO340" s="42">
        <f>+' (1) Cap Res.2009-2010'!AO340</f>
        <v>0</v>
      </c>
      <c r="AP340" s="42">
        <f>+' (1) Cap Res.2009-2010'!AP340</f>
        <v>0</v>
      </c>
      <c r="AQ340" s="42">
        <f>+' (1) Cap Res.2009-2010'!AQ340</f>
        <v>0</v>
      </c>
      <c r="AR340" s="42">
        <f>+' (1) Cap Res.2009-2010'!AR340</f>
        <v>0</v>
      </c>
      <c r="AS340" s="42">
        <f>+' (1) Cap Res.2009-2010'!AS340</f>
        <v>0</v>
      </c>
      <c r="AT340" s="42">
        <f>+' (1) Cap Res.2009-2010'!AT340</f>
        <v>0</v>
      </c>
      <c r="AU340" s="42">
        <f>+' (1) Cap Res.2009-2010'!AU340</f>
        <v>0</v>
      </c>
      <c r="AV340" s="42"/>
      <c r="AW340" s="42"/>
      <c r="AX340" s="42"/>
      <c r="AY340" s="42"/>
      <c r="AZ340" s="42"/>
      <c r="BA340" s="42"/>
      <c r="BB340" s="42"/>
    </row>
    <row r="341" spans="1:54" ht="13.5" hidden="1">
      <c r="A341" s="177">
        <f>+' (1) Cap Res.2009-2010'!BF341</f>
        <v>38609</v>
      </c>
      <c r="B341" s="42">
        <f>+' (1) Cap Res.2009-2010'!B341</f>
        <v>0</v>
      </c>
      <c r="C341" s="42">
        <f>+' (1) Cap Res.2009-2010'!C341</f>
        <v>0</v>
      </c>
      <c r="D341" s="42">
        <f>+' (1) Cap Res.2009-2010'!D341</f>
        <v>0</v>
      </c>
      <c r="E341" s="42">
        <f>+' (1) Cap Res.2009-2010'!E341</f>
        <v>0</v>
      </c>
      <c r="F341" s="42">
        <f>+' (1) Cap Res.2009-2010'!F341</f>
        <v>0</v>
      </c>
      <c r="G341" s="42">
        <f>+' (1) Cap Res.2009-2010'!G341</f>
        <v>0</v>
      </c>
      <c r="H341" s="42">
        <f>+' (1) Cap Res.2009-2010'!H341</f>
        <v>0</v>
      </c>
      <c r="I341" s="42">
        <f>+' (1) Cap Res.2009-2010'!I341</f>
        <v>0</v>
      </c>
      <c r="J341" s="42">
        <f>+' (1) Cap Res.2009-2010'!J341</f>
        <v>0</v>
      </c>
      <c r="K341" s="42">
        <f>+' (1) Cap Res.2009-2010'!K341</f>
        <v>0</v>
      </c>
      <c r="L341" s="42">
        <f>+' (1) Cap Res.2009-2010'!L341</f>
        <v>0</v>
      </c>
      <c r="M341" s="42">
        <f>+' (1) Cap Res.2009-2010'!M341</f>
        <v>0</v>
      </c>
      <c r="N341" s="42">
        <f>+' (1) Cap Res.2009-2010'!N341</f>
        <v>0</v>
      </c>
      <c r="O341" s="42">
        <f>+' (1) Cap Res.2009-2010'!O341</f>
        <v>0</v>
      </c>
      <c r="P341" s="42">
        <f>+' (1) Cap Res.2009-2010'!P341</f>
        <v>0</v>
      </c>
      <c r="Q341" s="42">
        <f>+' (1) Cap Res.2009-2010'!Q341</f>
        <v>0</v>
      </c>
      <c r="R341" s="42">
        <f>+' (1) Cap Res.2009-2010'!R341</f>
        <v>0</v>
      </c>
      <c r="S341" s="42">
        <f>+' (1) Cap Res.2009-2010'!S341</f>
        <v>0</v>
      </c>
      <c r="T341" s="42">
        <f>+' (1) Cap Res.2009-2010'!T341</f>
        <v>0</v>
      </c>
      <c r="U341" s="42">
        <f>+' (1) Cap Res.2009-2010'!U341</f>
        <v>0</v>
      </c>
      <c r="V341" s="42">
        <f>+' (1) Cap Res.2009-2010'!V341</f>
        <v>0</v>
      </c>
      <c r="W341" s="42">
        <f>+' (1) Cap Res.2009-2010'!W341</f>
        <v>0</v>
      </c>
      <c r="X341" s="42">
        <f>+' (1) Cap Res.2009-2010'!X341</f>
        <v>0</v>
      </c>
      <c r="Y341" s="42">
        <f>+' (1) Cap Res.2009-2010'!Y341</f>
        <v>0</v>
      </c>
      <c r="Z341" s="42">
        <f>+' (1) Cap Res.2009-2010'!Z341</f>
        <v>0</v>
      </c>
      <c r="AA341" s="42">
        <f>+' (1) Cap Res.2009-2010'!AA341</f>
        <v>0</v>
      </c>
      <c r="AB341" s="42">
        <f>+' (1) Cap Res.2009-2010'!AB341</f>
        <v>0</v>
      </c>
      <c r="AC341" s="42">
        <f>+' (1) Cap Res.2009-2010'!AC341</f>
        <v>0</v>
      </c>
      <c r="AD341" s="42">
        <f>+' (1) Cap Res.2009-2010'!AD341</f>
        <v>0</v>
      </c>
      <c r="AE341" s="42">
        <f>+' (1) Cap Res.2009-2010'!AE341</f>
        <v>0</v>
      </c>
      <c r="AF341" s="42">
        <f>+' (1) Cap Res.2009-2010'!AF341</f>
        <v>0</v>
      </c>
      <c r="AG341" s="42">
        <f>+' (1) Cap Res.2009-2010'!AG341</f>
        <v>0</v>
      </c>
      <c r="AH341" s="42">
        <f>+' (1) Cap Res.2009-2010'!AH341</f>
        <v>0</v>
      </c>
      <c r="AI341" s="42">
        <f>+' (1) Cap Res.2009-2010'!AI341</f>
        <v>-788.01</v>
      </c>
      <c r="AJ341" s="42">
        <f>+' (1) Cap Res.2009-2010'!AJ341</f>
        <v>0</v>
      </c>
      <c r="AK341" s="42">
        <f>+' (1) Cap Res.2009-2010'!AK341</f>
        <v>0</v>
      </c>
      <c r="AL341" s="42">
        <f>+' (1) Cap Res.2009-2010'!AL341</f>
        <v>0</v>
      </c>
      <c r="AM341" s="42">
        <f>+' (1) Cap Res.2009-2010'!AM341</f>
        <v>0</v>
      </c>
      <c r="AN341" s="42">
        <f>+' (1) Cap Res.2009-2010'!AN341</f>
        <v>0</v>
      </c>
      <c r="AO341" s="42">
        <f>+' (1) Cap Res.2009-2010'!AO341</f>
        <v>0</v>
      </c>
      <c r="AP341" s="42">
        <f>+' (1) Cap Res.2009-2010'!AP341</f>
        <v>0</v>
      </c>
      <c r="AQ341" s="42">
        <f>+' (1) Cap Res.2009-2010'!AQ341</f>
        <v>0</v>
      </c>
      <c r="AR341" s="42">
        <f>+' (1) Cap Res.2009-2010'!AR341</f>
        <v>0</v>
      </c>
      <c r="AS341" s="42">
        <f>+' (1) Cap Res.2009-2010'!AS341</f>
        <v>0</v>
      </c>
      <c r="AT341" s="42">
        <f>+' (1) Cap Res.2009-2010'!AT341</f>
        <v>0</v>
      </c>
      <c r="AU341" s="42">
        <f>+' (1) Cap Res.2009-2010'!AU341</f>
        <v>0</v>
      </c>
      <c r="AV341" s="42"/>
      <c r="AW341" s="42"/>
      <c r="AX341" s="42"/>
      <c r="AY341" s="42"/>
      <c r="AZ341" s="42"/>
      <c r="BA341" s="42"/>
      <c r="BB341" s="42"/>
    </row>
    <row r="342" spans="1:54" ht="13.5" hidden="1">
      <c r="A342" s="177">
        <f>+' (1) Cap Res.2009-2010'!BF342</f>
        <v>38609</v>
      </c>
      <c r="B342" s="42">
        <f>+' (1) Cap Res.2009-2010'!B342</f>
        <v>0</v>
      </c>
      <c r="C342" s="42">
        <f>+' (1) Cap Res.2009-2010'!C342</f>
        <v>0</v>
      </c>
      <c r="D342" s="42">
        <f>+' (1) Cap Res.2009-2010'!D342</f>
        <v>0</v>
      </c>
      <c r="E342" s="42">
        <f>+' (1) Cap Res.2009-2010'!E342</f>
        <v>0</v>
      </c>
      <c r="F342" s="42">
        <f>+' (1) Cap Res.2009-2010'!F342</f>
        <v>0</v>
      </c>
      <c r="G342" s="42">
        <f>+' (1) Cap Res.2009-2010'!G342</f>
        <v>0</v>
      </c>
      <c r="H342" s="42">
        <f>+' (1) Cap Res.2009-2010'!H342</f>
        <v>0</v>
      </c>
      <c r="I342" s="42">
        <f>+' (1) Cap Res.2009-2010'!I342</f>
        <v>0</v>
      </c>
      <c r="J342" s="42">
        <f>+' (1) Cap Res.2009-2010'!J342</f>
        <v>0</v>
      </c>
      <c r="K342" s="42">
        <f>+' (1) Cap Res.2009-2010'!K342</f>
        <v>0</v>
      </c>
      <c r="L342" s="42">
        <f>+' (1) Cap Res.2009-2010'!L342</f>
        <v>0</v>
      </c>
      <c r="M342" s="42">
        <f>+' (1) Cap Res.2009-2010'!M342</f>
        <v>0</v>
      </c>
      <c r="N342" s="42">
        <f>+' (1) Cap Res.2009-2010'!N342</f>
        <v>0</v>
      </c>
      <c r="O342" s="42">
        <f>+' (1) Cap Res.2009-2010'!O342</f>
        <v>0</v>
      </c>
      <c r="P342" s="42">
        <f>+' (1) Cap Res.2009-2010'!P342</f>
        <v>0</v>
      </c>
      <c r="Q342" s="42">
        <f>+' (1) Cap Res.2009-2010'!Q342</f>
        <v>0</v>
      </c>
      <c r="R342" s="42">
        <f>+' (1) Cap Res.2009-2010'!R342</f>
        <v>0</v>
      </c>
      <c r="S342" s="42">
        <f>+' (1) Cap Res.2009-2010'!S342</f>
        <v>0</v>
      </c>
      <c r="T342" s="42">
        <f>+' (1) Cap Res.2009-2010'!T342</f>
        <v>0</v>
      </c>
      <c r="U342" s="42">
        <f>+' (1) Cap Res.2009-2010'!U342</f>
        <v>0</v>
      </c>
      <c r="V342" s="42">
        <f>+' (1) Cap Res.2009-2010'!V342</f>
        <v>0</v>
      </c>
      <c r="W342" s="42">
        <f>+' (1) Cap Res.2009-2010'!W342</f>
        <v>0</v>
      </c>
      <c r="X342" s="42">
        <f>+' (1) Cap Res.2009-2010'!X342</f>
        <v>0</v>
      </c>
      <c r="Y342" s="42">
        <f>+' (1) Cap Res.2009-2010'!Y342</f>
        <v>0</v>
      </c>
      <c r="Z342" s="42">
        <f>+' (1) Cap Res.2009-2010'!Z342</f>
        <v>0</v>
      </c>
      <c r="AA342" s="42">
        <f>+' (1) Cap Res.2009-2010'!AA342</f>
        <v>0</v>
      </c>
      <c r="AB342" s="42">
        <f>+' (1) Cap Res.2009-2010'!AB342</f>
        <v>0</v>
      </c>
      <c r="AC342" s="42">
        <f>+' (1) Cap Res.2009-2010'!AC342</f>
        <v>0</v>
      </c>
      <c r="AD342" s="42">
        <f>+' (1) Cap Res.2009-2010'!AD342</f>
        <v>0</v>
      </c>
      <c r="AE342" s="42">
        <f>+' (1) Cap Res.2009-2010'!AE342</f>
        <v>0</v>
      </c>
      <c r="AF342" s="42">
        <f>+' (1) Cap Res.2009-2010'!AF342</f>
        <v>0</v>
      </c>
      <c r="AG342" s="42">
        <f>+' (1) Cap Res.2009-2010'!AG342</f>
        <v>0</v>
      </c>
      <c r="AH342" s="42">
        <f>+' (1) Cap Res.2009-2010'!AH342</f>
        <v>0</v>
      </c>
      <c r="AI342" s="42">
        <f>+' (1) Cap Res.2009-2010'!AI342</f>
        <v>-2750</v>
      </c>
      <c r="AJ342" s="42">
        <f>+' (1) Cap Res.2009-2010'!AJ342</f>
        <v>0</v>
      </c>
      <c r="AK342" s="42">
        <f>+' (1) Cap Res.2009-2010'!AK342</f>
        <v>0</v>
      </c>
      <c r="AL342" s="42">
        <f>+' (1) Cap Res.2009-2010'!AL342</f>
        <v>0</v>
      </c>
      <c r="AM342" s="42">
        <f>+' (1) Cap Res.2009-2010'!AM342</f>
        <v>0</v>
      </c>
      <c r="AN342" s="42">
        <f>+' (1) Cap Res.2009-2010'!AN342</f>
        <v>0</v>
      </c>
      <c r="AO342" s="42">
        <f>+' (1) Cap Res.2009-2010'!AO342</f>
        <v>0</v>
      </c>
      <c r="AP342" s="42">
        <f>+' (1) Cap Res.2009-2010'!AP342</f>
        <v>0</v>
      </c>
      <c r="AQ342" s="42">
        <f>+' (1) Cap Res.2009-2010'!AQ342</f>
        <v>0</v>
      </c>
      <c r="AR342" s="42">
        <f>+' (1) Cap Res.2009-2010'!AR342</f>
        <v>0</v>
      </c>
      <c r="AS342" s="42">
        <f>+' (1) Cap Res.2009-2010'!AS342</f>
        <v>0</v>
      </c>
      <c r="AT342" s="42">
        <f>+' (1) Cap Res.2009-2010'!AT342</f>
        <v>0</v>
      </c>
      <c r="AU342" s="42">
        <f>+' (1) Cap Res.2009-2010'!AU342</f>
        <v>0</v>
      </c>
      <c r="AV342" s="42"/>
      <c r="AW342" s="42"/>
      <c r="AX342" s="42"/>
      <c r="AY342" s="42"/>
      <c r="AZ342" s="42"/>
      <c r="BA342" s="42"/>
      <c r="BB342" s="42"/>
    </row>
    <row r="343" spans="1:54" ht="13.5" hidden="1">
      <c r="A343" s="177">
        <f>+' (1) Cap Res.2009-2010'!BF343</f>
        <v>38609</v>
      </c>
      <c r="B343" s="42">
        <f>+' (1) Cap Res.2009-2010'!B343</f>
        <v>0</v>
      </c>
      <c r="C343" s="42">
        <f>+' (1) Cap Res.2009-2010'!C343</f>
        <v>0</v>
      </c>
      <c r="D343" s="42">
        <f>+' (1) Cap Res.2009-2010'!D343</f>
        <v>0</v>
      </c>
      <c r="E343" s="42">
        <f>+' (1) Cap Res.2009-2010'!E343</f>
        <v>0</v>
      </c>
      <c r="F343" s="42">
        <f>+' (1) Cap Res.2009-2010'!F343</f>
        <v>0</v>
      </c>
      <c r="G343" s="42">
        <f>+' (1) Cap Res.2009-2010'!G343</f>
        <v>0</v>
      </c>
      <c r="H343" s="42">
        <f>+' (1) Cap Res.2009-2010'!H343</f>
        <v>0</v>
      </c>
      <c r="I343" s="42">
        <f>+' (1) Cap Res.2009-2010'!I343</f>
        <v>0</v>
      </c>
      <c r="J343" s="42">
        <f>+' (1) Cap Res.2009-2010'!J343</f>
        <v>0</v>
      </c>
      <c r="K343" s="42">
        <f>+' (1) Cap Res.2009-2010'!K343</f>
        <v>0</v>
      </c>
      <c r="L343" s="42">
        <f>+' (1) Cap Res.2009-2010'!L343</f>
        <v>0</v>
      </c>
      <c r="M343" s="42">
        <f>+' (1) Cap Res.2009-2010'!M343</f>
        <v>0</v>
      </c>
      <c r="N343" s="42">
        <f>+' (1) Cap Res.2009-2010'!N343</f>
        <v>0</v>
      </c>
      <c r="O343" s="42">
        <f>+' (1) Cap Res.2009-2010'!O343</f>
        <v>0</v>
      </c>
      <c r="P343" s="42">
        <f>+' (1) Cap Res.2009-2010'!P343</f>
        <v>0</v>
      </c>
      <c r="Q343" s="42">
        <f>+' (1) Cap Res.2009-2010'!Q343</f>
        <v>0</v>
      </c>
      <c r="R343" s="42">
        <f>+' (1) Cap Res.2009-2010'!R343</f>
        <v>0</v>
      </c>
      <c r="S343" s="42">
        <f>+' (1) Cap Res.2009-2010'!S343</f>
        <v>0</v>
      </c>
      <c r="T343" s="42">
        <f>+' (1) Cap Res.2009-2010'!T343</f>
        <v>0</v>
      </c>
      <c r="U343" s="42">
        <f>+' (1) Cap Res.2009-2010'!U343</f>
        <v>0</v>
      </c>
      <c r="V343" s="42">
        <f>+' (1) Cap Res.2009-2010'!V343</f>
        <v>0</v>
      </c>
      <c r="W343" s="42">
        <f>+' (1) Cap Res.2009-2010'!W343</f>
        <v>0</v>
      </c>
      <c r="X343" s="42">
        <f>+' (1) Cap Res.2009-2010'!X343</f>
        <v>0</v>
      </c>
      <c r="Y343" s="42">
        <f>+' (1) Cap Res.2009-2010'!Y343</f>
        <v>0</v>
      </c>
      <c r="Z343" s="42">
        <f>+' (1) Cap Res.2009-2010'!Z343</f>
        <v>0</v>
      </c>
      <c r="AA343" s="42">
        <f>+' (1) Cap Res.2009-2010'!AA343</f>
        <v>0</v>
      </c>
      <c r="AB343" s="42">
        <f>+' (1) Cap Res.2009-2010'!AB343</f>
        <v>0</v>
      </c>
      <c r="AC343" s="42">
        <f>+' (1) Cap Res.2009-2010'!AC343</f>
        <v>0</v>
      </c>
      <c r="AD343" s="42">
        <f>+' (1) Cap Res.2009-2010'!AD343</f>
        <v>-234.12</v>
      </c>
      <c r="AE343" s="42">
        <f>+' (1) Cap Res.2009-2010'!AE343</f>
        <v>0</v>
      </c>
      <c r="AF343" s="42">
        <f>+' (1) Cap Res.2009-2010'!AF343</f>
        <v>0</v>
      </c>
      <c r="AG343" s="42">
        <f>+' (1) Cap Res.2009-2010'!AG343</f>
        <v>0</v>
      </c>
      <c r="AH343" s="42">
        <f>+' (1) Cap Res.2009-2010'!AH343</f>
        <v>0</v>
      </c>
      <c r="AI343" s="42">
        <f>+' (1) Cap Res.2009-2010'!AI343</f>
        <v>0</v>
      </c>
      <c r="AJ343" s="42">
        <f>+' (1) Cap Res.2009-2010'!AJ343</f>
        <v>0</v>
      </c>
      <c r="AK343" s="42">
        <f>+' (1) Cap Res.2009-2010'!AK343</f>
        <v>0</v>
      </c>
      <c r="AL343" s="42">
        <f>+' (1) Cap Res.2009-2010'!AL343</f>
        <v>0</v>
      </c>
      <c r="AM343" s="42">
        <f>+' (1) Cap Res.2009-2010'!AM343</f>
        <v>0</v>
      </c>
      <c r="AN343" s="42">
        <f>+' (1) Cap Res.2009-2010'!AN343</f>
        <v>0</v>
      </c>
      <c r="AO343" s="42">
        <f>+' (1) Cap Res.2009-2010'!AO343</f>
        <v>0</v>
      </c>
      <c r="AP343" s="42">
        <f>+' (1) Cap Res.2009-2010'!AP343</f>
        <v>0</v>
      </c>
      <c r="AQ343" s="42">
        <f>+' (1) Cap Res.2009-2010'!AQ343</f>
        <v>0</v>
      </c>
      <c r="AR343" s="42">
        <f>+' (1) Cap Res.2009-2010'!AR343</f>
        <v>0</v>
      </c>
      <c r="AS343" s="42">
        <f>+' (1) Cap Res.2009-2010'!AS343</f>
        <v>0</v>
      </c>
      <c r="AT343" s="42">
        <f>+' (1) Cap Res.2009-2010'!AT343</f>
        <v>0</v>
      </c>
      <c r="AU343" s="42">
        <f>+' (1) Cap Res.2009-2010'!AU343</f>
        <v>0</v>
      </c>
      <c r="AV343" s="42"/>
      <c r="AW343" s="42"/>
      <c r="AX343" s="42"/>
      <c r="AY343" s="42"/>
      <c r="AZ343" s="42"/>
      <c r="BA343" s="42"/>
      <c r="BB343" s="42"/>
    </row>
    <row r="344" spans="1:54" ht="13.5" hidden="1">
      <c r="A344" s="177">
        <f>+' (1) Cap Res.2009-2010'!BF344</f>
        <v>38609</v>
      </c>
      <c r="B344" s="42">
        <f>+' (1) Cap Res.2009-2010'!B344</f>
        <v>0</v>
      </c>
      <c r="C344" s="42">
        <f>+' (1) Cap Res.2009-2010'!C344</f>
        <v>0</v>
      </c>
      <c r="D344" s="42">
        <f>+' (1) Cap Res.2009-2010'!D344</f>
        <v>0</v>
      </c>
      <c r="E344" s="42">
        <f>+' (1) Cap Res.2009-2010'!E344</f>
        <v>0</v>
      </c>
      <c r="F344" s="42">
        <f>+' (1) Cap Res.2009-2010'!F344</f>
        <v>0</v>
      </c>
      <c r="G344" s="42">
        <f>+' (1) Cap Res.2009-2010'!G344</f>
        <v>0</v>
      </c>
      <c r="H344" s="42">
        <f>+' (1) Cap Res.2009-2010'!H344</f>
        <v>0</v>
      </c>
      <c r="I344" s="42">
        <f>+' (1) Cap Res.2009-2010'!I344</f>
        <v>0</v>
      </c>
      <c r="J344" s="42">
        <f>+' (1) Cap Res.2009-2010'!J344</f>
        <v>0</v>
      </c>
      <c r="K344" s="42">
        <f>+' (1) Cap Res.2009-2010'!K344</f>
        <v>0</v>
      </c>
      <c r="L344" s="42">
        <f>+' (1) Cap Res.2009-2010'!L344</f>
        <v>0</v>
      </c>
      <c r="M344" s="42">
        <f>+' (1) Cap Res.2009-2010'!M344</f>
        <v>0</v>
      </c>
      <c r="N344" s="42">
        <f>+' (1) Cap Res.2009-2010'!N344</f>
        <v>0</v>
      </c>
      <c r="O344" s="42">
        <f>+' (1) Cap Res.2009-2010'!O344</f>
        <v>0</v>
      </c>
      <c r="P344" s="42">
        <f>+' (1) Cap Res.2009-2010'!P344</f>
        <v>0</v>
      </c>
      <c r="Q344" s="42">
        <f>+' (1) Cap Res.2009-2010'!Q344</f>
        <v>0</v>
      </c>
      <c r="R344" s="42">
        <f>+' (1) Cap Res.2009-2010'!R344</f>
        <v>0</v>
      </c>
      <c r="S344" s="42">
        <f>+' (1) Cap Res.2009-2010'!S344</f>
        <v>0</v>
      </c>
      <c r="T344" s="42">
        <f>+' (1) Cap Res.2009-2010'!T344</f>
        <v>0</v>
      </c>
      <c r="U344" s="42">
        <f>+' (1) Cap Res.2009-2010'!U344</f>
        <v>0</v>
      </c>
      <c r="V344" s="42">
        <f>+' (1) Cap Res.2009-2010'!V344</f>
        <v>0</v>
      </c>
      <c r="W344" s="42">
        <f>+' (1) Cap Res.2009-2010'!W344</f>
        <v>0</v>
      </c>
      <c r="X344" s="42">
        <f>+' (1) Cap Res.2009-2010'!X344</f>
        <v>0</v>
      </c>
      <c r="Y344" s="42">
        <f>+' (1) Cap Res.2009-2010'!Y344</f>
        <v>0</v>
      </c>
      <c r="Z344" s="42">
        <f>+' (1) Cap Res.2009-2010'!Z344</f>
        <v>0</v>
      </c>
      <c r="AA344" s="42">
        <f>+' (1) Cap Res.2009-2010'!AA344</f>
        <v>0</v>
      </c>
      <c r="AB344" s="42">
        <f>+' (1) Cap Res.2009-2010'!AB344</f>
        <v>0</v>
      </c>
      <c r="AC344" s="42">
        <f>+' (1) Cap Res.2009-2010'!AC344</f>
        <v>0</v>
      </c>
      <c r="AD344" s="42">
        <f>+' (1) Cap Res.2009-2010'!AD344</f>
        <v>0</v>
      </c>
      <c r="AE344" s="42">
        <f>+' (1) Cap Res.2009-2010'!AE344</f>
        <v>0</v>
      </c>
      <c r="AF344" s="42">
        <f>+' (1) Cap Res.2009-2010'!AF344</f>
        <v>0</v>
      </c>
      <c r="AG344" s="42">
        <f>+' (1) Cap Res.2009-2010'!AG344</f>
        <v>0</v>
      </c>
      <c r="AH344" s="42">
        <f>+' (1) Cap Res.2009-2010'!AH344</f>
        <v>0</v>
      </c>
      <c r="AI344" s="42">
        <f>+' (1) Cap Res.2009-2010'!AI344</f>
        <v>-93.72</v>
      </c>
      <c r="AJ344" s="42">
        <f>+' (1) Cap Res.2009-2010'!AJ344</f>
        <v>0</v>
      </c>
      <c r="AK344" s="42">
        <f>+' (1) Cap Res.2009-2010'!AK344</f>
        <v>0</v>
      </c>
      <c r="AL344" s="42">
        <f>+' (1) Cap Res.2009-2010'!AL344</f>
        <v>0</v>
      </c>
      <c r="AM344" s="42">
        <f>+' (1) Cap Res.2009-2010'!AM344</f>
        <v>0</v>
      </c>
      <c r="AN344" s="42">
        <f>+' (1) Cap Res.2009-2010'!AN344</f>
        <v>0</v>
      </c>
      <c r="AO344" s="42">
        <f>+' (1) Cap Res.2009-2010'!AO344</f>
        <v>0</v>
      </c>
      <c r="AP344" s="42">
        <f>+' (1) Cap Res.2009-2010'!AP344</f>
        <v>0</v>
      </c>
      <c r="AQ344" s="42">
        <f>+' (1) Cap Res.2009-2010'!AQ344</f>
        <v>0</v>
      </c>
      <c r="AR344" s="42">
        <f>+' (1) Cap Res.2009-2010'!AR344</f>
        <v>0</v>
      </c>
      <c r="AS344" s="42">
        <f>+' (1) Cap Res.2009-2010'!AS344</f>
        <v>0</v>
      </c>
      <c r="AT344" s="42">
        <f>+' (1) Cap Res.2009-2010'!AT344</f>
        <v>0</v>
      </c>
      <c r="AU344" s="42">
        <f>+' (1) Cap Res.2009-2010'!AU344</f>
        <v>0</v>
      </c>
      <c r="AV344" s="42"/>
      <c r="AW344" s="42"/>
      <c r="AX344" s="42"/>
      <c r="AY344" s="42"/>
      <c r="AZ344" s="42"/>
      <c r="BA344" s="42"/>
      <c r="BB344" s="42"/>
    </row>
    <row r="345" spans="1:54" ht="13.5" hidden="1">
      <c r="A345" s="177">
        <f>+' (1) Cap Res.2009-2010'!BF345</f>
        <v>38609</v>
      </c>
      <c r="B345" s="42">
        <f>+' (1) Cap Res.2009-2010'!B345</f>
        <v>0</v>
      </c>
      <c r="C345" s="42">
        <f>+' (1) Cap Res.2009-2010'!C345</f>
        <v>0</v>
      </c>
      <c r="D345" s="42">
        <f>+' (1) Cap Res.2009-2010'!D345</f>
        <v>0</v>
      </c>
      <c r="E345" s="42">
        <f>+' (1) Cap Res.2009-2010'!E345</f>
        <v>0</v>
      </c>
      <c r="F345" s="42">
        <f>+' (1) Cap Res.2009-2010'!F345</f>
        <v>0</v>
      </c>
      <c r="G345" s="42">
        <f>+' (1) Cap Res.2009-2010'!G345</f>
        <v>0</v>
      </c>
      <c r="H345" s="42">
        <f>+' (1) Cap Res.2009-2010'!H345</f>
        <v>0</v>
      </c>
      <c r="I345" s="42">
        <f>+' (1) Cap Res.2009-2010'!I345</f>
        <v>0</v>
      </c>
      <c r="J345" s="42">
        <f>+' (1) Cap Res.2009-2010'!J345</f>
        <v>0</v>
      </c>
      <c r="K345" s="42">
        <f>+' (1) Cap Res.2009-2010'!K345</f>
        <v>0</v>
      </c>
      <c r="L345" s="42">
        <f>+' (1) Cap Res.2009-2010'!L345</f>
        <v>0</v>
      </c>
      <c r="M345" s="42">
        <f>+' (1) Cap Res.2009-2010'!M345</f>
        <v>0</v>
      </c>
      <c r="N345" s="42">
        <f>+' (1) Cap Res.2009-2010'!N345</f>
        <v>0</v>
      </c>
      <c r="O345" s="42">
        <f>+' (1) Cap Res.2009-2010'!O345</f>
        <v>0</v>
      </c>
      <c r="P345" s="42">
        <f>+' (1) Cap Res.2009-2010'!P345</f>
        <v>0</v>
      </c>
      <c r="Q345" s="42">
        <f>+' (1) Cap Res.2009-2010'!Q345</f>
        <v>0</v>
      </c>
      <c r="R345" s="42">
        <f>+' (1) Cap Res.2009-2010'!R345</f>
        <v>0</v>
      </c>
      <c r="S345" s="42">
        <f>+' (1) Cap Res.2009-2010'!S345</f>
        <v>0</v>
      </c>
      <c r="T345" s="42">
        <f>+' (1) Cap Res.2009-2010'!T345</f>
        <v>0</v>
      </c>
      <c r="U345" s="42">
        <f>+' (1) Cap Res.2009-2010'!U345</f>
        <v>0</v>
      </c>
      <c r="V345" s="42">
        <f>+' (1) Cap Res.2009-2010'!V345</f>
        <v>0</v>
      </c>
      <c r="W345" s="42">
        <f>+' (1) Cap Res.2009-2010'!W345</f>
        <v>0</v>
      </c>
      <c r="X345" s="42">
        <f>+' (1) Cap Res.2009-2010'!X345</f>
        <v>0</v>
      </c>
      <c r="Y345" s="42">
        <f>+' (1) Cap Res.2009-2010'!Y345</f>
        <v>0</v>
      </c>
      <c r="Z345" s="42">
        <f>+' (1) Cap Res.2009-2010'!Z345</f>
        <v>0</v>
      </c>
      <c r="AA345" s="42">
        <f>+' (1) Cap Res.2009-2010'!AA345</f>
        <v>0</v>
      </c>
      <c r="AB345" s="42">
        <f>+' (1) Cap Res.2009-2010'!AB345</f>
        <v>0</v>
      </c>
      <c r="AC345" s="42">
        <f>+' (1) Cap Res.2009-2010'!AC345</f>
        <v>0</v>
      </c>
      <c r="AD345" s="42">
        <f>+' (1) Cap Res.2009-2010'!AD345</f>
        <v>0</v>
      </c>
      <c r="AE345" s="42">
        <f>+' (1) Cap Res.2009-2010'!AE345</f>
        <v>0</v>
      </c>
      <c r="AF345" s="42">
        <f>+' (1) Cap Res.2009-2010'!AF345</f>
        <v>0</v>
      </c>
      <c r="AG345" s="42">
        <f>+' (1) Cap Res.2009-2010'!AG345</f>
        <v>0</v>
      </c>
      <c r="AH345" s="42">
        <f>+' (1) Cap Res.2009-2010'!AH345</f>
        <v>0</v>
      </c>
      <c r="AI345" s="42">
        <f>+' (1) Cap Res.2009-2010'!AI345</f>
        <v>-172.04</v>
      </c>
      <c r="AJ345" s="42">
        <f>+' (1) Cap Res.2009-2010'!AJ345</f>
        <v>0</v>
      </c>
      <c r="AK345" s="42">
        <f>+' (1) Cap Res.2009-2010'!AK345</f>
        <v>0</v>
      </c>
      <c r="AL345" s="42">
        <f>+' (1) Cap Res.2009-2010'!AL345</f>
        <v>0</v>
      </c>
      <c r="AM345" s="42">
        <f>+' (1) Cap Res.2009-2010'!AM345</f>
        <v>0</v>
      </c>
      <c r="AN345" s="42">
        <f>+' (1) Cap Res.2009-2010'!AN345</f>
        <v>0</v>
      </c>
      <c r="AO345" s="42">
        <f>+' (1) Cap Res.2009-2010'!AO345</f>
        <v>0</v>
      </c>
      <c r="AP345" s="42">
        <f>+' (1) Cap Res.2009-2010'!AP345</f>
        <v>0</v>
      </c>
      <c r="AQ345" s="42">
        <f>+' (1) Cap Res.2009-2010'!AQ345</f>
        <v>0</v>
      </c>
      <c r="AR345" s="42">
        <f>+' (1) Cap Res.2009-2010'!AR345</f>
        <v>0</v>
      </c>
      <c r="AS345" s="42">
        <f>+' (1) Cap Res.2009-2010'!AS345</f>
        <v>0</v>
      </c>
      <c r="AT345" s="42">
        <f>+' (1) Cap Res.2009-2010'!AT345</f>
        <v>0</v>
      </c>
      <c r="AU345" s="42">
        <f>+' (1) Cap Res.2009-2010'!AU345</f>
        <v>0</v>
      </c>
      <c r="AV345" s="42"/>
      <c r="AW345" s="42"/>
      <c r="AX345" s="42"/>
      <c r="AY345" s="42"/>
      <c r="AZ345" s="42"/>
      <c r="BA345" s="42"/>
      <c r="BB345" s="42"/>
    </row>
    <row r="346" spans="1:54" ht="13.5" hidden="1">
      <c r="A346" s="177">
        <f>+' (1) Cap Res.2009-2010'!BF346</f>
        <v>38611</v>
      </c>
      <c r="B346" s="42">
        <f>+' (1) Cap Res.2009-2010'!B346</f>
        <v>0</v>
      </c>
      <c r="C346" s="42">
        <f>+' (1) Cap Res.2009-2010'!C346</f>
        <v>0</v>
      </c>
      <c r="D346" s="42">
        <f>+' (1) Cap Res.2009-2010'!D346</f>
        <v>0</v>
      </c>
      <c r="E346" s="42">
        <f>+' (1) Cap Res.2009-2010'!E346</f>
        <v>0</v>
      </c>
      <c r="F346" s="42">
        <f>+' (1) Cap Res.2009-2010'!F346</f>
        <v>0</v>
      </c>
      <c r="G346" s="42">
        <f>+' (1) Cap Res.2009-2010'!G346</f>
        <v>0</v>
      </c>
      <c r="H346" s="42">
        <f>+' (1) Cap Res.2009-2010'!H346</f>
        <v>0</v>
      </c>
      <c r="I346" s="42">
        <f>+' (1) Cap Res.2009-2010'!I346</f>
        <v>0</v>
      </c>
      <c r="J346" s="42">
        <f>+' (1) Cap Res.2009-2010'!J346</f>
        <v>0</v>
      </c>
      <c r="K346" s="42">
        <f>+' (1) Cap Res.2009-2010'!K346</f>
        <v>0</v>
      </c>
      <c r="L346" s="42">
        <f>+' (1) Cap Res.2009-2010'!L346</f>
        <v>0</v>
      </c>
      <c r="M346" s="42">
        <f>+' (1) Cap Res.2009-2010'!M346</f>
        <v>0</v>
      </c>
      <c r="N346" s="42">
        <f>+' (1) Cap Res.2009-2010'!N346</f>
        <v>0</v>
      </c>
      <c r="O346" s="42">
        <f>+' (1) Cap Res.2009-2010'!O346</f>
        <v>0</v>
      </c>
      <c r="P346" s="42">
        <f>+' (1) Cap Res.2009-2010'!P346</f>
        <v>0</v>
      </c>
      <c r="Q346" s="42">
        <f>+' (1) Cap Res.2009-2010'!Q346</f>
        <v>0</v>
      </c>
      <c r="R346" s="42">
        <f>+' (1) Cap Res.2009-2010'!R346</f>
        <v>0</v>
      </c>
      <c r="S346" s="42">
        <f>+' (1) Cap Res.2009-2010'!S346</f>
        <v>0</v>
      </c>
      <c r="T346" s="42">
        <f>+' (1) Cap Res.2009-2010'!T346</f>
        <v>0</v>
      </c>
      <c r="U346" s="42">
        <f>+' (1) Cap Res.2009-2010'!U346</f>
        <v>0</v>
      </c>
      <c r="V346" s="42">
        <f>+' (1) Cap Res.2009-2010'!V346</f>
        <v>0</v>
      </c>
      <c r="W346" s="42">
        <f>+' (1) Cap Res.2009-2010'!W346</f>
        <v>0</v>
      </c>
      <c r="X346" s="42">
        <f>+' (1) Cap Res.2009-2010'!X346</f>
        <v>0</v>
      </c>
      <c r="Y346" s="42">
        <f>+' (1) Cap Res.2009-2010'!Y346</f>
        <v>0</v>
      </c>
      <c r="Z346" s="42">
        <f>+' (1) Cap Res.2009-2010'!Z346</f>
        <v>0</v>
      </c>
      <c r="AA346" s="42">
        <f>+' (1) Cap Res.2009-2010'!AA346</f>
        <v>-125062</v>
      </c>
      <c r="AB346" s="42">
        <f>+' (1) Cap Res.2009-2010'!AB346</f>
        <v>0</v>
      </c>
      <c r="AC346" s="42">
        <f>+' (1) Cap Res.2009-2010'!AC346</f>
        <v>0</v>
      </c>
      <c r="AD346" s="42">
        <f>+' (1) Cap Res.2009-2010'!AD346</f>
        <v>0</v>
      </c>
      <c r="AE346" s="42">
        <f>+' (1) Cap Res.2009-2010'!AE346</f>
        <v>0</v>
      </c>
      <c r="AF346" s="42">
        <f>+' (1) Cap Res.2009-2010'!AF346</f>
        <v>0</v>
      </c>
      <c r="AG346" s="42">
        <f>+' (1) Cap Res.2009-2010'!AG346</f>
        <v>0</v>
      </c>
      <c r="AH346" s="42">
        <f>+' (1) Cap Res.2009-2010'!AH346</f>
        <v>0</v>
      </c>
      <c r="AI346" s="42">
        <f>+' (1) Cap Res.2009-2010'!AI346</f>
        <v>0</v>
      </c>
      <c r="AJ346" s="42">
        <f>+' (1) Cap Res.2009-2010'!AJ346</f>
        <v>0</v>
      </c>
      <c r="AK346" s="42">
        <f>+' (1) Cap Res.2009-2010'!AK346</f>
        <v>0</v>
      </c>
      <c r="AL346" s="42">
        <f>+' (1) Cap Res.2009-2010'!AL346</f>
        <v>0</v>
      </c>
      <c r="AM346" s="42">
        <f>+' (1) Cap Res.2009-2010'!AM346</f>
        <v>0</v>
      </c>
      <c r="AN346" s="42">
        <f>+' (1) Cap Res.2009-2010'!AN346</f>
        <v>0</v>
      </c>
      <c r="AO346" s="42">
        <f>+' (1) Cap Res.2009-2010'!AO346</f>
        <v>0</v>
      </c>
      <c r="AP346" s="42">
        <f>+' (1) Cap Res.2009-2010'!AP346</f>
        <v>0</v>
      </c>
      <c r="AQ346" s="42">
        <f>+' (1) Cap Res.2009-2010'!AQ346</f>
        <v>0</v>
      </c>
      <c r="AR346" s="42">
        <f>+' (1) Cap Res.2009-2010'!AR346</f>
        <v>0</v>
      </c>
      <c r="AS346" s="42">
        <f>+' (1) Cap Res.2009-2010'!AS346</f>
        <v>0</v>
      </c>
      <c r="AT346" s="42">
        <f>+' (1) Cap Res.2009-2010'!AT346</f>
        <v>0</v>
      </c>
      <c r="AU346" s="42">
        <f>+' (1) Cap Res.2009-2010'!AU346</f>
        <v>0</v>
      </c>
      <c r="AV346" s="42"/>
      <c r="AW346" s="42"/>
      <c r="AX346" s="42"/>
      <c r="AY346" s="42"/>
      <c r="AZ346" s="42"/>
      <c r="BA346" s="42"/>
      <c r="BB346" s="42"/>
    </row>
    <row r="347" spans="1:54" ht="13.5" hidden="1">
      <c r="A347" s="177">
        <f>+' (1) Cap Res.2009-2010'!BF347</f>
        <v>38622</v>
      </c>
      <c r="B347" s="42">
        <f>+' (1) Cap Res.2009-2010'!B347</f>
        <v>0</v>
      </c>
      <c r="C347" s="42">
        <f>+' (1) Cap Res.2009-2010'!C347</f>
        <v>0</v>
      </c>
      <c r="D347" s="42">
        <f>+' (1) Cap Res.2009-2010'!D347</f>
        <v>0</v>
      </c>
      <c r="E347" s="42">
        <f>+' (1) Cap Res.2009-2010'!E347</f>
        <v>0</v>
      </c>
      <c r="F347" s="42">
        <f>+' (1) Cap Res.2009-2010'!F347</f>
        <v>0</v>
      </c>
      <c r="G347" s="42">
        <f>+' (1) Cap Res.2009-2010'!G347</f>
        <v>0</v>
      </c>
      <c r="H347" s="42">
        <f>+' (1) Cap Res.2009-2010'!H347</f>
        <v>0</v>
      </c>
      <c r="I347" s="42">
        <f>+' (1) Cap Res.2009-2010'!I347</f>
        <v>0</v>
      </c>
      <c r="J347" s="42">
        <f>+' (1) Cap Res.2009-2010'!J347</f>
        <v>0</v>
      </c>
      <c r="K347" s="42">
        <f>+' (1) Cap Res.2009-2010'!K347</f>
        <v>0</v>
      </c>
      <c r="L347" s="42">
        <f>+' (1) Cap Res.2009-2010'!L347</f>
        <v>0</v>
      </c>
      <c r="M347" s="42">
        <f>+' (1) Cap Res.2009-2010'!M347</f>
        <v>0</v>
      </c>
      <c r="N347" s="42">
        <f>+' (1) Cap Res.2009-2010'!N347</f>
        <v>0</v>
      </c>
      <c r="O347" s="42">
        <f>+' (1) Cap Res.2009-2010'!O347</f>
        <v>0</v>
      </c>
      <c r="P347" s="42">
        <f>+' (1) Cap Res.2009-2010'!P347</f>
        <v>0</v>
      </c>
      <c r="Q347" s="42">
        <f>+' (1) Cap Res.2009-2010'!Q347</f>
        <v>0</v>
      </c>
      <c r="R347" s="42">
        <f>+' (1) Cap Res.2009-2010'!R347</f>
        <v>0</v>
      </c>
      <c r="S347" s="42">
        <f>+' (1) Cap Res.2009-2010'!S347</f>
        <v>0</v>
      </c>
      <c r="T347" s="42">
        <f>+' (1) Cap Res.2009-2010'!T347</f>
        <v>-360</v>
      </c>
      <c r="U347" s="42">
        <f>+' (1) Cap Res.2009-2010'!U347</f>
        <v>0</v>
      </c>
      <c r="V347" s="42">
        <f>+' (1) Cap Res.2009-2010'!V347</f>
        <v>0</v>
      </c>
      <c r="W347" s="42">
        <f>+' (1) Cap Res.2009-2010'!W347</f>
        <v>0</v>
      </c>
      <c r="X347" s="42">
        <f>+' (1) Cap Res.2009-2010'!X347</f>
        <v>0</v>
      </c>
      <c r="Y347" s="42">
        <f>+' (1) Cap Res.2009-2010'!Y347</f>
        <v>0</v>
      </c>
      <c r="Z347" s="42">
        <f>+' (1) Cap Res.2009-2010'!Z347</f>
        <v>0</v>
      </c>
      <c r="AA347" s="42">
        <f>+' (1) Cap Res.2009-2010'!AA347</f>
        <v>0</v>
      </c>
      <c r="AB347" s="42">
        <f>+' (1) Cap Res.2009-2010'!AB347</f>
        <v>0</v>
      </c>
      <c r="AC347" s="42">
        <f>+' (1) Cap Res.2009-2010'!AC347</f>
        <v>0</v>
      </c>
      <c r="AD347" s="42">
        <f>+' (1) Cap Res.2009-2010'!AD347</f>
        <v>0</v>
      </c>
      <c r="AE347" s="42">
        <f>+' (1) Cap Res.2009-2010'!AE347</f>
        <v>0</v>
      </c>
      <c r="AF347" s="42">
        <f>+' (1) Cap Res.2009-2010'!AF347</f>
        <v>0</v>
      </c>
      <c r="AG347" s="42">
        <f>+' (1) Cap Res.2009-2010'!AG347</f>
        <v>0</v>
      </c>
      <c r="AH347" s="42">
        <f>+' (1) Cap Res.2009-2010'!AH347</f>
        <v>0</v>
      </c>
      <c r="AI347" s="42">
        <f>+' (1) Cap Res.2009-2010'!AI347</f>
        <v>0</v>
      </c>
      <c r="AJ347" s="42">
        <f>+' (1) Cap Res.2009-2010'!AJ347</f>
        <v>0</v>
      </c>
      <c r="AK347" s="42">
        <f>+' (1) Cap Res.2009-2010'!AK347</f>
        <v>0</v>
      </c>
      <c r="AL347" s="42">
        <f>+' (1) Cap Res.2009-2010'!AL347</f>
        <v>0</v>
      </c>
      <c r="AM347" s="42">
        <f>+' (1) Cap Res.2009-2010'!AM347</f>
        <v>0</v>
      </c>
      <c r="AN347" s="42">
        <f>+' (1) Cap Res.2009-2010'!AN347</f>
        <v>0</v>
      </c>
      <c r="AO347" s="42">
        <f>+' (1) Cap Res.2009-2010'!AO347</f>
        <v>0</v>
      </c>
      <c r="AP347" s="42">
        <f>+' (1) Cap Res.2009-2010'!AP347</f>
        <v>0</v>
      </c>
      <c r="AQ347" s="42">
        <f>+' (1) Cap Res.2009-2010'!AQ347</f>
        <v>0</v>
      </c>
      <c r="AR347" s="42">
        <f>+' (1) Cap Res.2009-2010'!AR347</f>
        <v>0</v>
      </c>
      <c r="AS347" s="42">
        <f>+' (1) Cap Res.2009-2010'!AS347</f>
        <v>0</v>
      </c>
      <c r="AT347" s="42">
        <f>+' (1) Cap Res.2009-2010'!AT347</f>
        <v>0</v>
      </c>
      <c r="AU347" s="42">
        <f>+' (1) Cap Res.2009-2010'!AU347</f>
        <v>0</v>
      </c>
      <c r="AV347" s="42"/>
      <c r="AW347" s="42"/>
      <c r="AX347" s="42"/>
      <c r="AY347" s="42"/>
      <c r="AZ347" s="42"/>
      <c r="BA347" s="42"/>
      <c r="BB347" s="42"/>
    </row>
    <row r="348" spans="1:54" ht="13.5" hidden="1">
      <c r="A348" s="177">
        <f>+' (1) Cap Res.2009-2010'!BF348</f>
        <v>38619</v>
      </c>
      <c r="B348" s="42">
        <f>+' (1) Cap Res.2009-2010'!B348</f>
        <v>0</v>
      </c>
      <c r="C348" s="42">
        <f>+' (1) Cap Res.2009-2010'!C348</f>
        <v>0</v>
      </c>
      <c r="D348" s="42">
        <f>+' (1) Cap Res.2009-2010'!D348</f>
        <v>0</v>
      </c>
      <c r="E348" s="42">
        <f>+' (1) Cap Res.2009-2010'!E348</f>
        <v>0</v>
      </c>
      <c r="F348" s="42">
        <f>+' (1) Cap Res.2009-2010'!F348</f>
        <v>0</v>
      </c>
      <c r="G348" s="42">
        <f>+' (1) Cap Res.2009-2010'!G348</f>
        <v>0</v>
      </c>
      <c r="H348" s="42">
        <f>+' (1) Cap Res.2009-2010'!H348</f>
        <v>0</v>
      </c>
      <c r="I348" s="42">
        <f>+' (1) Cap Res.2009-2010'!I348</f>
        <v>0</v>
      </c>
      <c r="J348" s="42">
        <f>+' (1) Cap Res.2009-2010'!J348</f>
        <v>0</v>
      </c>
      <c r="K348" s="42">
        <f>+' (1) Cap Res.2009-2010'!K348</f>
        <v>0</v>
      </c>
      <c r="L348" s="42">
        <f>+' (1) Cap Res.2009-2010'!L348</f>
        <v>0</v>
      </c>
      <c r="M348" s="42">
        <f>+' (1) Cap Res.2009-2010'!M348</f>
        <v>0</v>
      </c>
      <c r="N348" s="42">
        <f>+' (1) Cap Res.2009-2010'!N348</f>
        <v>0</v>
      </c>
      <c r="O348" s="42">
        <f>+' (1) Cap Res.2009-2010'!O348</f>
        <v>0</v>
      </c>
      <c r="P348" s="42">
        <f>+' (1) Cap Res.2009-2010'!P348</f>
        <v>0</v>
      </c>
      <c r="Q348" s="42">
        <f>+' (1) Cap Res.2009-2010'!Q348</f>
        <v>0</v>
      </c>
      <c r="R348" s="42">
        <f>+' (1) Cap Res.2009-2010'!R348</f>
        <v>0</v>
      </c>
      <c r="S348" s="42">
        <f>+' (1) Cap Res.2009-2010'!S348</f>
        <v>0</v>
      </c>
      <c r="T348" s="42">
        <f>+' (1) Cap Res.2009-2010'!T348</f>
        <v>0</v>
      </c>
      <c r="U348" s="42">
        <f>+' (1) Cap Res.2009-2010'!U348</f>
        <v>0</v>
      </c>
      <c r="V348" s="42">
        <f>+' (1) Cap Res.2009-2010'!V348</f>
        <v>0</v>
      </c>
      <c r="W348" s="42">
        <f>+' (1) Cap Res.2009-2010'!W348</f>
        <v>0</v>
      </c>
      <c r="X348" s="42">
        <f>+' (1) Cap Res.2009-2010'!X348</f>
        <v>0</v>
      </c>
      <c r="Y348" s="42">
        <f>+' (1) Cap Res.2009-2010'!Y348</f>
        <v>0</v>
      </c>
      <c r="Z348" s="42">
        <f>+' (1) Cap Res.2009-2010'!Z348</f>
        <v>0</v>
      </c>
      <c r="AA348" s="42">
        <f>+' (1) Cap Res.2009-2010'!AA348</f>
        <v>0</v>
      </c>
      <c r="AB348" s="42">
        <f>+' (1) Cap Res.2009-2010'!AB348</f>
        <v>0</v>
      </c>
      <c r="AC348" s="42">
        <f>+' (1) Cap Res.2009-2010'!AC348</f>
        <v>0</v>
      </c>
      <c r="AD348" s="42">
        <f>+' (1) Cap Res.2009-2010'!AD348</f>
        <v>0</v>
      </c>
      <c r="AE348" s="42">
        <f>+' (1) Cap Res.2009-2010'!AE348</f>
        <v>0</v>
      </c>
      <c r="AF348" s="42">
        <f>+' (1) Cap Res.2009-2010'!AF348</f>
        <v>0</v>
      </c>
      <c r="AG348" s="42">
        <f>+' (1) Cap Res.2009-2010'!AG348</f>
        <v>0</v>
      </c>
      <c r="AH348" s="42">
        <f>+' (1) Cap Res.2009-2010'!AH348</f>
        <v>0</v>
      </c>
      <c r="AI348" s="42">
        <f>+' (1) Cap Res.2009-2010'!AI348</f>
        <v>0</v>
      </c>
      <c r="AJ348" s="42">
        <f>+' (1) Cap Res.2009-2010'!AJ348</f>
        <v>0</v>
      </c>
      <c r="AK348" s="42">
        <f>+' (1) Cap Res.2009-2010'!AK348</f>
        <v>0</v>
      </c>
      <c r="AL348" s="42">
        <f>+' (1) Cap Res.2009-2010'!AL348</f>
        <v>0</v>
      </c>
      <c r="AM348" s="42">
        <f>+' (1) Cap Res.2009-2010'!AM348</f>
        <v>0</v>
      </c>
      <c r="AN348" s="42">
        <f>+' (1) Cap Res.2009-2010'!AN348</f>
        <v>0</v>
      </c>
      <c r="AO348" s="42">
        <f>+' (1) Cap Res.2009-2010'!AO348</f>
        <v>0</v>
      </c>
      <c r="AP348" s="42">
        <f>+' (1) Cap Res.2009-2010'!AP348</f>
        <v>0</v>
      </c>
      <c r="AQ348" s="42">
        <f>+' (1) Cap Res.2009-2010'!AQ348</f>
        <v>0</v>
      </c>
      <c r="AR348" s="42">
        <f>+' (1) Cap Res.2009-2010'!AR348</f>
        <v>0</v>
      </c>
      <c r="AS348" s="42">
        <f>+' (1) Cap Res.2009-2010'!AS348</f>
        <v>0</v>
      </c>
      <c r="AT348" s="42">
        <f>+' (1) Cap Res.2009-2010'!AT348</f>
        <v>0</v>
      </c>
      <c r="AU348" s="42">
        <f>+' (1) Cap Res.2009-2010'!AU348</f>
        <v>0</v>
      </c>
      <c r="AV348" s="42"/>
      <c r="AW348" s="42"/>
      <c r="AX348" s="42"/>
      <c r="AY348" s="42"/>
      <c r="AZ348" s="42"/>
      <c r="BA348" s="42"/>
      <c r="BB348" s="42"/>
    </row>
    <row r="349" spans="1:54" ht="13.5" hidden="1">
      <c r="A349" s="177">
        <f>+' (1) Cap Res.2009-2010'!BF349</f>
        <v>38619</v>
      </c>
      <c r="B349" s="42">
        <f>+' (1) Cap Res.2009-2010'!B349</f>
        <v>0</v>
      </c>
      <c r="C349" s="42">
        <f>+' (1) Cap Res.2009-2010'!C349</f>
        <v>0</v>
      </c>
      <c r="D349" s="42">
        <f>+' (1) Cap Res.2009-2010'!D349</f>
        <v>0</v>
      </c>
      <c r="E349" s="42">
        <f>+' (1) Cap Res.2009-2010'!E349</f>
        <v>0</v>
      </c>
      <c r="F349" s="42">
        <f>+' (1) Cap Res.2009-2010'!F349</f>
        <v>0</v>
      </c>
      <c r="G349" s="42">
        <f>+' (1) Cap Res.2009-2010'!G349</f>
        <v>0</v>
      </c>
      <c r="H349" s="42">
        <f>+' (1) Cap Res.2009-2010'!H349</f>
        <v>0</v>
      </c>
      <c r="I349" s="42">
        <f>+' (1) Cap Res.2009-2010'!I349</f>
        <v>0</v>
      </c>
      <c r="J349" s="42">
        <f>+' (1) Cap Res.2009-2010'!J349</f>
        <v>0</v>
      </c>
      <c r="K349" s="42">
        <f>+' (1) Cap Res.2009-2010'!K349</f>
        <v>0</v>
      </c>
      <c r="L349" s="42">
        <f>+' (1) Cap Res.2009-2010'!L349</f>
        <v>0</v>
      </c>
      <c r="M349" s="42">
        <f>+' (1) Cap Res.2009-2010'!M349</f>
        <v>0</v>
      </c>
      <c r="N349" s="42">
        <f>+' (1) Cap Res.2009-2010'!N349</f>
        <v>0</v>
      </c>
      <c r="O349" s="42">
        <f>+' (1) Cap Res.2009-2010'!O349</f>
        <v>0</v>
      </c>
      <c r="P349" s="42">
        <f>+' (1) Cap Res.2009-2010'!P349</f>
        <v>0</v>
      </c>
      <c r="Q349" s="42">
        <f>+' (1) Cap Res.2009-2010'!Q349</f>
        <v>0</v>
      </c>
      <c r="R349" s="42">
        <f>+' (1) Cap Res.2009-2010'!R349</f>
        <v>0</v>
      </c>
      <c r="S349" s="42">
        <f>+' (1) Cap Res.2009-2010'!S349</f>
        <v>0</v>
      </c>
      <c r="T349" s="42">
        <f>+' (1) Cap Res.2009-2010'!T349</f>
        <v>0</v>
      </c>
      <c r="U349" s="42">
        <f>+' (1) Cap Res.2009-2010'!U349</f>
        <v>0</v>
      </c>
      <c r="V349" s="42">
        <f>+' (1) Cap Res.2009-2010'!V349</f>
        <v>0</v>
      </c>
      <c r="W349" s="42">
        <f>+' (1) Cap Res.2009-2010'!W349</f>
        <v>0</v>
      </c>
      <c r="X349" s="42">
        <f>+' (1) Cap Res.2009-2010'!X349</f>
        <v>0</v>
      </c>
      <c r="Y349" s="42">
        <f>+' (1) Cap Res.2009-2010'!Y349</f>
        <v>0</v>
      </c>
      <c r="Z349" s="42">
        <f>+' (1) Cap Res.2009-2010'!Z349</f>
        <v>0</v>
      </c>
      <c r="AA349" s="42">
        <f>+' (1) Cap Res.2009-2010'!AA349</f>
        <v>0</v>
      </c>
      <c r="AB349" s="42">
        <f>+' (1) Cap Res.2009-2010'!AB349</f>
        <v>0</v>
      </c>
      <c r="AC349" s="42">
        <f>+' (1) Cap Res.2009-2010'!AC349</f>
        <v>0</v>
      </c>
      <c r="AD349" s="42">
        <f>+' (1) Cap Res.2009-2010'!AD349</f>
        <v>0</v>
      </c>
      <c r="AE349" s="42">
        <f>+' (1) Cap Res.2009-2010'!AE349</f>
        <v>0</v>
      </c>
      <c r="AF349" s="42">
        <f>+' (1) Cap Res.2009-2010'!AF349</f>
        <v>0</v>
      </c>
      <c r="AG349" s="42">
        <f>+' (1) Cap Res.2009-2010'!AG349</f>
        <v>0</v>
      </c>
      <c r="AH349" s="42">
        <f>+' (1) Cap Res.2009-2010'!AH349</f>
        <v>0</v>
      </c>
      <c r="AI349" s="42">
        <f>+' (1) Cap Res.2009-2010'!AI349</f>
        <v>0</v>
      </c>
      <c r="AJ349" s="42">
        <f>+' (1) Cap Res.2009-2010'!AJ349</f>
        <v>0</v>
      </c>
      <c r="AK349" s="42">
        <f>+' (1) Cap Res.2009-2010'!AK349</f>
        <v>0</v>
      </c>
      <c r="AL349" s="42">
        <f>+' (1) Cap Res.2009-2010'!AL349</f>
        <v>0</v>
      </c>
      <c r="AM349" s="42">
        <f>+' (1) Cap Res.2009-2010'!AM349</f>
        <v>0</v>
      </c>
      <c r="AN349" s="42">
        <f>+' (1) Cap Res.2009-2010'!AN349</f>
        <v>0</v>
      </c>
      <c r="AO349" s="42">
        <f>+' (1) Cap Res.2009-2010'!AO349</f>
        <v>0</v>
      </c>
      <c r="AP349" s="42">
        <f>+' (1) Cap Res.2009-2010'!AP349</f>
        <v>0</v>
      </c>
      <c r="AQ349" s="42">
        <f>+' (1) Cap Res.2009-2010'!AQ349</f>
        <v>0</v>
      </c>
      <c r="AR349" s="42">
        <f>+' (1) Cap Res.2009-2010'!AR349</f>
        <v>0</v>
      </c>
      <c r="AS349" s="42">
        <f>+' (1) Cap Res.2009-2010'!AS349</f>
        <v>0</v>
      </c>
      <c r="AT349" s="42">
        <f>+' (1) Cap Res.2009-2010'!AT349</f>
        <v>0</v>
      </c>
      <c r="AU349" s="42">
        <f>+' (1) Cap Res.2009-2010'!AU349</f>
        <v>0</v>
      </c>
      <c r="AV349" s="42"/>
      <c r="AW349" s="42"/>
      <c r="AX349" s="42"/>
      <c r="AY349" s="42"/>
      <c r="AZ349" s="42"/>
      <c r="BA349" s="42"/>
      <c r="BB349" s="42"/>
    </row>
    <row r="350" spans="1:54" ht="13.5" hidden="1">
      <c r="A350" s="177">
        <f>+' (1) Cap Res.2009-2010'!BF350</f>
        <v>38619</v>
      </c>
      <c r="B350" s="42">
        <f>+' (1) Cap Res.2009-2010'!B350</f>
        <v>0</v>
      </c>
      <c r="C350" s="42">
        <f>+' (1) Cap Res.2009-2010'!C350</f>
        <v>0</v>
      </c>
      <c r="D350" s="42">
        <f>+' (1) Cap Res.2009-2010'!D350</f>
        <v>0</v>
      </c>
      <c r="E350" s="42">
        <f>+' (1) Cap Res.2009-2010'!E350</f>
        <v>0</v>
      </c>
      <c r="F350" s="42">
        <f>+' (1) Cap Res.2009-2010'!F350</f>
        <v>0</v>
      </c>
      <c r="G350" s="42">
        <f>+' (1) Cap Res.2009-2010'!G350</f>
        <v>0</v>
      </c>
      <c r="H350" s="42">
        <f>+' (1) Cap Res.2009-2010'!H350</f>
        <v>0</v>
      </c>
      <c r="I350" s="42">
        <f>+' (1) Cap Res.2009-2010'!I350</f>
        <v>0</v>
      </c>
      <c r="J350" s="42">
        <f>+' (1) Cap Res.2009-2010'!J350</f>
        <v>0</v>
      </c>
      <c r="K350" s="42">
        <f>+' (1) Cap Res.2009-2010'!K350</f>
        <v>0</v>
      </c>
      <c r="L350" s="42">
        <f>+' (1) Cap Res.2009-2010'!L350</f>
        <v>0</v>
      </c>
      <c r="M350" s="42">
        <f>+' (1) Cap Res.2009-2010'!M350</f>
        <v>0</v>
      </c>
      <c r="N350" s="42">
        <f>+' (1) Cap Res.2009-2010'!N350</f>
        <v>0</v>
      </c>
      <c r="O350" s="42">
        <f>+' (1) Cap Res.2009-2010'!O350</f>
        <v>0</v>
      </c>
      <c r="P350" s="42">
        <f>+' (1) Cap Res.2009-2010'!P350</f>
        <v>0</v>
      </c>
      <c r="Q350" s="42">
        <f>+' (1) Cap Res.2009-2010'!Q350</f>
        <v>0</v>
      </c>
      <c r="R350" s="42">
        <f>+' (1) Cap Res.2009-2010'!R350</f>
        <v>0</v>
      </c>
      <c r="S350" s="42">
        <f>+' (1) Cap Res.2009-2010'!S350</f>
        <v>0</v>
      </c>
      <c r="T350" s="42">
        <f>+' (1) Cap Res.2009-2010'!T350</f>
        <v>0</v>
      </c>
      <c r="U350" s="42">
        <f>+' (1) Cap Res.2009-2010'!U350</f>
        <v>0</v>
      </c>
      <c r="V350" s="42">
        <f>+' (1) Cap Res.2009-2010'!V350</f>
        <v>0</v>
      </c>
      <c r="W350" s="42">
        <f>+' (1) Cap Res.2009-2010'!W350</f>
        <v>0</v>
      </c>
      <c r="X350" s="42">
        <f>+' (1) Cap Res.2009-2010'!X350</f>
        <v>0</v>
      </c>
      <c r="Y350" s="42">
        <f>+' (1) Cap Res.2009-2010'!Y350</f>
        <v>0</v>
      </c>
      <c r="Z350" s="42">
        <f>+' (1) Cap Res.2009-2010'!Z350</f>
        <v>0</v>
      </c>
      <c r="AA350" s="42">
        <f>+' (1) Cap Res.2009-2010'!AA350</f>
        <v>0</v>
      </c>
      <c r="AB350" s="42">
        <f>+' (1) Cap Res.2009-2010'!AB350</f>
        <v>0</v>
      </c>
      <c r="AC350" s="42">
        <f>+' (1) Cap Res.2009-2010'!AC350</f>
        <v>0</v>
      </c>
      <c r="AD350" s="42">
        <f>+' (1) Cap Res.2009-2010'!AD350</f>
        <v>0</v>
      </c>
      <c r="AE350" s="42">
        <f>+' (1) Cap Res.2009-2010'!AE350</f>
        <v>0</v>
      </c>
      <c r="AF350" s="42">
        <f>+' (1) Cap Res.2009-2010'!AF350</f>
        <v>0</v>
      </c>
      <c r="AG350" s="42">
        <f>+' (1) Cap Res.2009-2010'!AG350</f>
        <v>0</v>
      </c>
      <c r="AH350" s="42">
        <f>+' (1) Cap Res.2009-2010'!AH350</f>
        <v>0</v>
      </c>
      <c r="AI350" s="42">
        <f>+' (1) Cap Res.2009-2010'!AI350</f>
        <v>0</v>
      </c>
      <c r="AJ350" s="42">
        <f>+' (1) Cap Res.2009-2010'!AJ350</f>
        <v>0</v>
      </c>
      <c r="AK350" s="42">
        <f>+' (1) Cap Res.2009-2010'!AK350</f>
        <v>0</v>
      </c>
      <c r="AL350" s="42">
        <f>+' (1) Cap Res.2009-2010'!AL350</f>
        <v>0</v>
      </c>
      <c r="AM350" s="42">
        <f>+' (1) Cap Res.2009-2010'!AM350</f>
        <v>0</v>
      </c>
      <c r="AN350" s="42">
        <f>+' (1) Cap Res.2009-2010'!AN350</f>
        <v>0</v>
      </c>
      <c r="AO350" s="42">
        <f>+' (1) Cap Res.2009-2010'!AO350</f>
        <v>0</v>
      </c>
      <c r="AP350" s="42">
        <f>+' (1) Cap Res.2009-2010'!AP350</f>
        <v>0</v>
      </c>
      <c r="AQ350" s="42">
        <f>+' (1) Cap Res.2009-2010'!AQ350</f>
        <v>0</v>
      </c>
      <c r="AR350" s="42">
        <f>+' (1) Cap Res.2009-2010'!AR350</f>
        <v>0</v>
      </c>
      <c r="AS350" s="42">
        <f>+' (1) Cap Res.2009-2010'!AS350</f>
        <v>0</v>
      </c>
      <c r="AT350" s="42">
        <f>+' (1) Cap Res.2009-2010'!AT350</f>
        <v>0</v>
      </c>
      <c r="AU350" s="42">
        <f>+' (1) Cap Res.2009-2010'!AU350</f>
        <v>0</v>
      </c>
      <c r="AV350" s="42"/>
      <c r="AW350" s="42"/>
      <c r="AX350" s="42"/>
      <c r="AY350" s="42"/>
      <c r="AZ350" s="42"/>
      <c r="BA350" s="42"/>
      <c r="BB350" s="42"/>
    </row>
    <row r="351" spans="1:54" ht="13.5" hidden="1">
      <c r="A351" s="177">
        <f>+' (1) Cap Res.2009-2010'!BF351</f>
        <v>38624</v>
      </c>
      <c r="B351" s="42">
        <f>+' (1) Cap Res.2009-2010'!B351</f>
        <v>0</v>
      </c>
      <c r="C351" s="42">
        <f>+' (1) Cap Res.2009-2010'!C351</f>
        <v>0</v>
      </c>
      <c r="D351" s="42">
        <f>+' (1) Cap Res.2009-2010'!D351</f>
        <v>0</v>
      </c>
      <c r="E351" s="42">
        <f>+' (1) Cap Res.2009-2010'!E351</f>
        <v>0</v>
      </c>
      <c r="F351" s="42">
        <f>+' (1) Cap Res.2009-2010'!F351</f>
        <v>0</v>
      </c>
      <c r="G351" s="42">
        <f>+' (1) Cap Res.2009-2010'!G351</f>
        <v>0</v>
      </c>
      <c r="H351" s="42">
        <f>+' (1) Cap Res.2009-2010'!H351</f>
        <v>0</v>
      </c>
      <c r="I351" s="42">
        <f>+' (1) Cap Res.2009-2010'!I351</f>
        <v>0</v>
      </c>
      <c r="J351" s="42">
        <f>+' (1) Cap Res.2009-2010'!J351</f>
        <v>0</v>
      </c>
      <c r="K351" s="42">
        <f>+' (1) Cap Res.2009-2010'!K351</f>
        <v>0</v>
      </c>
      <c r="L351" s="42">
        <f>+' (1) Cap Res.2009-2010'!L351</f>
        <v>0</v>
      </c>
      <c r="M351" s="42">
        <f>+' (1) Cap Res.2009-2010'!M351</f>
        <v>0</v>
      </c>
      <c r="N351" s="42">
        <f>+' (1) Cap Res.2009-2010'!N351</f>
        <v>0</v>
      </c>
      <c r="O351" s="42">
        <f>+' (1) Cap Res.2009-2010'!O351</f>
        <v>0</v>
      </c>
      <c r="P351" s="42">
        <f>+' (1) Cap Res.2009-2010'!P351</f>
        <v>0</v>
      </c>
      <c r="Q351" s="42">
        <f>+' (1) Cap Res.2009-2010'!Q351</f>
        <v>0</v>
      </c>
      <c r="R351" s="42">
        <f>+' (1) Cap Res.2009-2010'!R351</f>
        <v>0</v>
      </c>
      <c r="S351" s="42">
        <f>+' (1) Cap Res.2009-2010'!S351</f>
        <v>0</v>
      </c>
      <c r="T351" s="42">
        <f>+' (1) Cap Res.2009-2010'!T351</f>
        <v>0</v>
      </c>
      <c r="U351" s="42">
        <f>+' (1) Cap Res.2009-2010'!U351</f>
        <v>0</v>
      </c>
      <c r="V351" s="42">
        <f>+' (1) Cap Res.2009-2010'!V351</f>
        <v>0</v>
      </c>
      <c r="W351" s="42">
        <f>+' (1) Cap Res.2009-2010'!W351</f>
        <v>0</v>
      </c>
      <c r="X351" s="42">
        <f>+' (1) Cap Res.2009-2010'!X351</f>
        <v>0</v>
      </c>
      <c r="Y351" s="42">
        <f>+' (1) Cap Res.2009-2010'!Y351</f>
        <v>0</v>
      </c>
      <c r="Z351" s="42">
        <f>+' (1) Cap Res.2009-2010'!Z351</f>
        <v>0</v>
      </c>
      <c r="AA351" s="42">
        <f>+' (1) Cap Res.2009-2010'!AA351</f>
        <v>0</v>
      </c>
      <c r="AB351" s="42">
        <f>+' (1) Cap Res.2009-2010'!AB351</f>
        <v>0</v>
      </c>
      <c r="AC351" s="42">
        <f>+' (1) Cap Res.2009-2010'!AC351</f>
        <v>0</v>
      </c>
      <c r="AD351" s="42">
        <f>+' (1) Cap Res.2009-2010'!AD351</f>
        <v>0</v>
      </c>
      <c r="AE351" s="42">
        <f>+' (1) Cap Res.2009-2010'!AE351</f>
        <v>0</v>
      </c>
      <c r="AF351" s="42">
        <f>+' (1) Cap Res.2009-2010'!AF351</f>
        <v>0</v>
      </c>
      <c r="AG351" s="42">
        <f>+' (1) Cap Res.2009-2010'!AG351</f>
        <v>0</v>
      </c>
      <c r="AH351" s="42">
        <f>+' (1) Cap Res.2009-2010'!AH351</f>
        <v>0</v>
      </c>
      <c r="AI351" s="42">
        <f>+' (1) Cap Res.2009-2010'!AI351</f>
        <v>0</v>
      </c>
      <c r="AJ351" s="42">
        <f>+' (1) Cap Res.2009-2010'!AJ351</f>
        <v>0</v>
      </c>
      <c r="AK351" s="42">
        <f>+' (1) Cap Res.2009-2010'!AK351</f>
        <v>0</v>
      </c>
      <c r="AL351" s="42">
        <f>+' (1) Cap Res.2009-2010'!AL351</f>
        <v>0</v>
      </c>
      <c r="AM351" s="42">
        <f>+' (1) Cap Res.2009-2010'!AM351</f>
        <v>0</v>
      </c>
      <c r="AN351" s="42">
        <f>+' (1) Cap Res.2009-2010'!AN351</f>
        <v>0</v>
      </c>
      <c r="AO351" s="42">
        <f>+' (1) Cap Res.2009-2010'!AO351</f>
        <v>0</v>
      </c>
      <c r="AP351" s="42">
        <f>+' (1) Cap Res.2009-2010'!AP351</f>
        <v>0</v>
      </c>
      <c r="AQ351" s="42">
        <f>+' (1) Cap Res.2009-2010'!AQ351</f>
        <v>0</v>
      </c>
      <c r="AR351" s="42">
        <f>+' (1) Cap Res.2009-2010'!AR351</f>
        <v>0</v>
      </c>
      <c r="AS351" s="42">
        <f>+' (1) Cap Res.2009-2010'!AS351</f>
        <v>0</v>
      </c>
      <c r="AT351" s="42">
        <f>+' (1) Cap Res.2009-2010'!AT351</f>
        <v>0</v>
      </c>
      <c r="AU351" s="42">
        <f>+' (1) Cap Res.2009-2010'!AU351</f>
        <v>0</v>
      </c>
      <c r="AV351" s="42"/>
      <c r="AW351" s="42"/>
      <c r="AX351" s="42"/>
      <c r="AY351" s="42"/>
      <c r="AZ351" s="42"/>
      <c r="BA351" s="42"/>
      <c r="BB351" s="42"/>
    </row>
    <row r="352" spans="1:54" ht="13.5" hidden="1">
      <c r="A352" s="177">
        <f>+' (1) Cap Res.2009-2010'!BF352</f>
        <v>38626</v>
      </c>
      <c r="B352" s="42">
        <f>+' (1) Cap Res.2009-2010'!B352</f>
        <v>0</v>
      </c>
      <c r="C352" s="42">
        <f>+' (1) Cap Res.2009-2010'!C352</f>
        <v>0</v>
      </c>
      <c r="D352" s="42">
        <f>+' (1) Cap Res.2009-2010'!D352</f>
        <v>0</v>
      </c>
      <c r="E352" s="42">
        <f>+' (1) Cap Res.2009-2010'!E352</f>
        <v>0</v>
      </c>
      <c r="F352" s="42">
        <f>+' (1) Cap Res.2009-2010'!F352</f>
        <v>0</v>
      </c>
      <c r="G352" s="42">
        <f>+' (1) Cap Res.2009-2010'!G352</f>
        <v>0</v>
      </c>
      <c r="H352" s="42">
        <f>+' (1) Cap Res.2009-2010'!H352</f>
        <v>0</v>
      </c>
      <c r="I352" s="42">
        <f>+' (1) Cap Res.2009-2010'!I352</f>
        <v>0</v>
      </c>
      <c r="J352" s="42">
        <f>+' (1) Cap Res.2009-2010'!J352</f>
        <v>0</v>
      </c>
      <c r="K352" s="42">
        <f>+' (1) Cap Res.2009-2010'!K352</f>
        <v>0</v>
      </c>
      <c r="L352" s="42">
        <f>+' (1) Cap Res.2009-2010'!L352</f>
        <v>0</v>
      </c>
      <c r="M352" s="42">
        <f>+' (1) Cap Res.2009-2010'!M352</f>
        <v>0</v>
      </c>
      <c r="N352" s="42">
        <f>+' (1) Cap Res.2009-2010'!N352</f>
        <v>0</v>
      </c>
      <c r="O352" s="42">
        <f>+' (1) Cap Res.2009-2010'!O352</f>
        <v>0</v>
      </c>
      <c r="P352" s="42">
        <f>+' (1) Cap Res.2009-2010'!P352</f>
        <v>0</v>
      </c>
      <c r="Q352" s="42">
        <f>+' (1) Cap Res.2009-2010'!Q352</f>
        <v>0</v>
      </c>
      <c r="R352" s="42">
        <f>+' (1) Cap Res.2009-2010'!R352</f>
        <v>0</v>
      </c>
      <c r="S352" s="42">
        <f>+' (1) Cap Res.2009-2010'!S352</f>
        <v>0</v>
      </c>
      <c r="T352" s="42">
        <f>+' (1) Cap Res.2009-2010'!T352</f>
        <v>0</v>
      </c>
      <c r="U352" s="42">
        <f>+' (1) Cap Res.2009-2010'!U352</f>
        <v>0</v>
      </c>
      <c r="V352" s="42">
        <f>+' (1) Cap Res.2009-2010'!V352</f>
        <v>0</v>
      </c>
      <c r="W352" s="42">
        <f>+' (1) Cap Res.2009-2010'!W352</f>
        <v>0</v>
      </c>
      <c r="X352" s="42">
        <f>+' (1) Cap Res.2009-2010'!X352</f>
        <v>0</v>
      </c>
      <c r="Y352" s="42">
        <f>+' (1) Cap Res.2009-2010'!Y352</f>
        <v>0</v>
      </c>
      <c r="Z352" s="42">
        <f>+' (1) Cap Res.2009-2010'!Z352</f>
        <v>0</v>
      </c>
      <c r="AA352" s="42">
        <f>+' (1) Cap Res.2009-2010'!AA352</f>
        <v>0</v>
      </c>
      <c r="AB352" s="42">
        <f>+' (1) Cap Res.2009-2010'!AB352</f>
        <v>0</v>
      </c>
      <c r="AC352" s="42">
        <f>+' (1) Cap Res.2009-2010'!AC352</f>
        <v>0</v>
      </c>
      <c r="AD352" s="42">
        <f>+' (1) Cap Res.2009-2010'!AD352</f>
        <v>0</v>
      </c>
      <c r="AE352" s="42">
        <f>+' (1) Cap Res.2009-2010'!AE352</f>
        <v>0</v>
      </c>
      <c r="AF352" s="42">
        <f>+' (1) Cap Res.2009-2010'!AF352</f>
        <v>0</v>
      </c>
      <c r="AG352" s="42">
        <f>+' (1) Cap Res.2009-2010'!AG352</f>
        <v>0</v>
      </c>
      <c r="AH352" s="42">
        <f>+' (1) Cap Res.2009-2010'!AH352</f>
        <v>0</v>
      </c>
      <c r="AI352" s="42">
        <f>+' (1) Cap Res.2009-2010'!AI352</f>
        <v>0</v>
      </c>
      <c r="AJ352" s="42">
        <f>+' (1) Cap Res.2009-2010'!AJ352</f>
        <v>0</v>
      </c>
      <c r="AK352" s="42">
        <f>+' (1) Cap Res.2009-2010'!AK352</f>
        <v>0</v>
      </c>
      <c r="AL352" s="42">
        <f>+' (1) Cap Res.2009-2010'!AL352</f>
        <v>0</v>
      </c>
      <c r="AM352" s="42">
        <f>+' (1) Cap Res.2009-2010'!AM352</f>
        <v>0</v>
      </c>
      <c r="AN352" s="42">
        <f>+' (1) Cap Res.2009-2010'!AN352</f>
        <v>0</v>
      </c>
      <c r="AO352" s="42">
        <f>+' (1) Cap Res.2009-2010'!AO352</f>
        <v>0</v>
      </c>
      <c r="AP352" s="42">
        <f>+' (1) Cap Res.2009-2010'!AP352</f>
        <v>0</v>
      </c>
      <c r="AQ352" s="42">
        <f>+' (1) Cap Res.2009-2010'!AQ352</f>
        <v>0</v>
      </c>
      <c r="AR352" s="42">
        <f>+' (1) Cap Res.2009-2010'!AR352</f>
        <v>0</v>
      </c>
      <c r="AS352" s="42">
        <f>+' (1) Cap Res.2009-2010'!AS352</f>
        <v>0</v>
      </c>
      <c r="AT352" s="42">
        <f>+' (1) Cap Res.2009-2010'!AT352</f>
        <v>0</v>
      </c>
      <c r="AU352" s="42">
        <f>+' (1) Cap Res.2009-2010'!AU352</f>
        <v>0</v>
      </c>
      <c r="AV352" s="42"/>
      <c r="AW352" s="42"/>
      <c r="AX352" s="42"/>
      <c r="AY352" s="42"/>
      <c r="AZ352" s="42"/>
      <c r="BA352" s="42"/>
      <c r="BB352" s="42"/>
    </row>
    <row r="353" spans="1:54" ht="13.5" hidden="1">
      <c r="A353" s="177">
        <f>+' (1) Cap Res.2009-2010'!BF353</f>
        <v>38626</v>
      </c>
      <c r="B353" s="42">
        <f>+' (1) Cap Res.2009-2010'!B353</f>
        <v>0</v>
      </c>
      <c r="C353" s="42">
        <f>+' (1) Cap Res.2009-2010'!C353</f>
        <v>0</v>
      </c>
      <c r="D353" s="42">
        <f>+' (1) Cap Res.2009-2010'!D353</f>
        <v>0</v>
      </c>
      <c r="E353" s="42">
        <f>+' (1) Cap Res.2009-2010'!E353</f>
        <v>0</v>
      </c>
      <c r="F353" s="42">
        <f>+' (1) Cap Res.2009-2010'!F353</f>
        <v>0</v>
      </c>
      <c r="G353" s="42">
        <f>+' (1) Cap Res.2009-2010'!G353</f>
        <v>0</v>
      </c>
      <c r="H353" s="42">
        <f>+' (1) Cap Res.2009-2010'!H353</f>
        <v>0</v>
      </c>
      <c r="I353" s="42">
        <f>+' (1) Cap Res.2009-2010'!I353</f>
        <v>0</v>
      </c>
      <c r="J353" s="42">
        <f>+' (1) Cap Res.2009-2010'!J353</f>
        <v>0</v>
      </c>
      <c r="K353" s="42">
        <f>+' (1) Cap Res.2009-2010'!K353</f>
        <v>0</v>
      </c>
      <c r="L353" s="42">
        <f>+' (1) Cap Res.2009-2010'!L353</f>
        <v>0</v>
      </c>
      <c r="M353" s="42">
        <f>+' (1) Cap Res.2009-2010'!M353</f>
        <v>0</v>
      </c>
      <c r="N353" s="42">
        <f>+' (1) Cap Res.2009-2010'!N353</f>
        <v>0</v>
      </c>
      <c r="O353" s="42">
        <f>+' (1) Cap Res.2009-2010'!O353</f>
        <v>0</v>
      </c>
      <c r="P353" s="42">
        <f>+' (1) Cap Res.2009-2010'!P353</f>
        <v>0</v>
      </c>
      <c r="Q353" s="42">
        <f>+' (1) Cap Res.2009-2010'!Q353</f>
        <v>0</v>
      </c>
      <c r="R353" s="42">
        <f>+' (1) Cap Res.2009-2010'!R353</f>
        <v>0</v>
      </c>
      <c r="S353" s="42">
        <f>+' (1) Cap Res.2009-2010'!S353</f>
        <v>0</v>
      </c>
      <c r="T353" s="42">
        <f>+' (1) Cap Res.2009-2010'!T353</f>
        <v>-990</v>
      </c>
      <c r="U353" s="42">
        <f>+' (1) Cap Res.2009-2010'!U353</f>
        <v>0</v>
      </c>
      <c r="V353" s="42">
        <f>+' (1) Cap Res.2009-2010'!V353</f>
        <v>0</v>
      </c>
      <c r="W353" s="42">
        <f>+' (1) Cap Res.2009-2010'!W353</f>
        <v>0</v>
      </c>
      <c r="X353" s="42">
        <f>+' (1) Cap Res.2009-2010'!X353</f>
        <v>0</v>
      </c>
      <c r="Y353" s="42">
        <f>+' (1) Cap Res.2009-2010'!Y353</f>
        <v>0</v>
      </c>
      <c r="Z353" s="42">
        <f>+' (1) Cap Res.2009-2010'!Z353</f>
        <v>0</v>
      </c>
      <c r="AA353" s="42">
        <f>+' (1) Cap Res.2009-2010'!AA353</f>
        <v>0</v>
      </c>
      <c r="AB353" s="42">
        <f>+' (1) Cap Res.2009-2010'!AB353</f>
        <v>0</v>
      </c>
      <c r="AC353" s="42">
        <f>+' (1) Cap Res.2009-2010'!AC353</f>
        <v>0</v>
      </c>
      <c r="AD353" s="42">
        <f>+' (1) Cap Res.2009-2010'!AD353</f>
        <v>0</v>
      </c>
      <c r="AE353" s="42">
        <f>+' (1) Cap Res.2009-2010'!AE353</f>
        <v>0</v>
      </c>
      <c r="AF353" s="42">
        <f>+' (1) Cap Res.2009-2010'!AF353</f>
        <v>0</v>
      </c>
      <c r="AG353" s="42">
        <f>+' (1) Cap Res.2009-2010'!AG353</f>
        <v>0</v>
      </c>
      <c r="AH353" s="42">
        <f>+' (1) Cap Res.2009-2010'!AH353</f>
        <v>0</v>
      </c>
      <c r="AI353" s="42">
        <f>+' (1) Cap Res.2009-2010'!AI353</f>
        <v>0</v>
      </c>
      <c r="AJ353" s="42">
        <f>+' (1) Cap Res.2009-2010'!AJ353</f>
        <v>0</v>
      </c>
      <c r="AK353" s="42">
        <f>+' (1) Cap Res.2009-2010'!AK353</f>
        <v>0</v>
      </c>
      <c r="AL353" s="42">
        <f>+' (1) Cap Res.2009-2010'!AL353</f>
        <v>0</v>
      </c>
      <c r="AM353" s="42">
        <f>+' (1) Cap Res.2009-2010'!AM353</f>
        <v>0</v>
      </c>
      <c r="AN353" s="42">
        <f>+' (1) Cap Res.2009-2010'!AN353</f>
        <v>0</v>
      </c>
      <c r="AO353" s="42">
        <f>+' (1) Cap Res.2009-2010'!AO353</f>
        <v>0</v>
      </c>
      <c r="AP353" s="42">
        <f>+' (1) Cap Res.2009-2010'!AP353</f>
        <v>0</v>
      </c>
      <c r="AQ353" s="42">
        <f>+' (1) Cap Res.2009-2010'!AQ353</f>
        <v>0</v>
      </c>
      <c r="AR353" s="42">
        <f>+' (1) Cap Res.2009-2010'!AR353</f>
        <v>0</v>
      </c>
      <c r="AS353" s="42">
        <f>+' (1) Cap Res.2009-2010'!AS353</f>
        <v>0</v>
      </c>
      <c r="AT353" s="42">
        <f>+' (1) Cap Res.2009-2010'!AT353</f>
        <v>0</v>
      </c>
      <c r="AU353" s="42">
        <f>+' (1) Cap Res.2009-2010'!AU353</f>
        <v>0</v>
      </c>
      <c r="AV353" s="42"/>
      <c r="AW353" s="42"/>
      <c r="AX353" s="42"/>
      <c r="AY353" s="42"/>
      <c r="AZ353" s="42"/>
      <c r="BA353" s="42"/>
      <c r="BB353" s="42"/>
    </row>
    <row r="354" spans="1:54" ht="13.5" hidden="1">
      <c r="A354" s="177">
        <f>+' (1) Cap Res.2009-2010'!BF354</f>
        <v>38626</v>
      </c>
      <c r="B354" s="42">
        <f>+' (1) Cap Res.2009-2010'!B354</f>
        <v>0</v>
      </c>
      <c r="C354" s="42">
        <f>+' (1) Cap Res.2009-2010'!C354</f>
        <v>0</v>
      </c>
      <c r="D354" s="42">
        <f>+' (1) Cap Res.2009-2010'!D354</f>
        <v>0</v>
      </c>
      <c r="E354" s="42">
        <f>+' (1) Cap Res.2009-2010'!E354</f>
        <v>0</v>
      </c>
      <c r="F354" s="42">
        <f>+' (1) Cap Res.2009-2010'!F354</f>
        <v>0</v>
      </c>
      <c r="G354" s="42">
        <f>+' (1) Cap Res.2009-2010'!G354</f>
        <v>0</v>
      </c>
      <c r="H354" s="42">
        <f>+' (1) Cap Res.2009-2010'!H354</f>
        <v>0</v>
      </c>
      <c r="I354" s="42">
        <f>+' (1) Cap Res.2009-2010'!I354</f>
        <v>0</v>
      </c>
      <c r="J354" s="42">
        <f>+' (1) Cap Res.2009-2010'!J354</f>
        <v>0</v>
      </c>
      <c r="K354" s="42">
        <f>+' (1) Cap Res.2009-2010'!K354</f>
        <v>0</v>
      </c>
      <c r="L354" s="42">
        <f>+' (1) Cap Res.2009-2010'!L354</f>
        <v>0</v>
      </c>
      <c r="M354" s="42">
        <f>+' (1) Cap Res.2009-2010'!M354</f>
        <v>0</v>
      </c>
      <c r="N354" s="42">
        <f>+' (1) Cap Res.2009-2010'!N354</f>
        <v>0</v>
      </c>
      <c r="O354" s="42">
        <f>+' (1) Cap Res.2009-2010'!O354</f>
        <v>0</v>
      </c>
      <c r="P354" s="42">
        <f>+' (1) Cap Res.2009-2010'!P354</f>
        <v>0</v>
      </c>
      <c r="Q354" s="42">
        <f>+' (1) Cap Res.2009-2010'!Q354</f>
        <v>0</v>
      </c>
      <c r="R354" s="42">
        <f>+' (1) Cap Res.2009-2010'!R354</f>
        <v>0</v>
      </c>
      <c r="S354" s="42">
        <f>+' (1) Cap Res.2009-2010'!S354</f>
        <v>0</v>
      </c>
      <c r="T354" s="42">
        <f>+' (1) Cap Res.2009-2010'!T354</f>
        <v>0</v>
      </c>
      <c r="U354" s="42">
        <f>+' (1) Cap Res.2009-2010'!U354</f>
        <v>0</v>
      </c>
      <c r="V354" s="42">
        <f>+' (1) Cap Res.2009-2010'!V354</f>
        <v>0</v>
      </c>
      <c r="W354" s="42">
        <f>+' (1) Cap Res.2009-2010'!W354</f>
        <v>0</v>
      </c>
      <c r="X354" s="42">
        <f>+' (1) Cap Res.2009-2010'!X354</f>
        <v>0</v>
      </c>
      <c r="Y354" s="42">
        <f>+' (1) Cap Res.2009-2010'!Y354</f>
        <v>0</v>
      </c>
      <c r="Z354" s="42">
        <f>+' (1) Cap Res.2009-2010'!Z354</f>
        <v>0</v>
      </c>
      <c r="AA354" s="42">
        <f>+' (1) Cap Res.2009-2010'!AA354</f>
        <v>-36317</v>
      </c>
      <c r="AB354" s="42">
        <f>+' (1) Cap Res.2009-2010'!AB354</f>
        <v>0</v>
      </c>
      <c r="AC354" s="42">
        <f>+' (1) Cap Res.2009-2010'!AC354</f>
        <v>0</v>
      </c>
      <c r="AD354" s="42">
        <f>+' (1) Cap Res.2009-2010'!AD354</f>
        <v>0</v>
      </c>
      <c r="AE354" s="42">
        <f>+' (1) Cap Res.2009-2010'!AE354</f>
        <v>0</v>
      </c>
      <c r="AF354" s="42">
        <f>+' (1) Cap Res.2009-2010'!AF354</f>
        <v>0</v>
      </c>
      <c r="AG354" s="42">
        <f>+' (1) Cap Res.2009-2010'!AG354</f>
        <v>0</v>
      </c>
      <c r="AH354" s="42">
        <f>+' (1) Cap Res.2009-2010'!AH354</f>
        <v>0</v>
      </c>
      <c r="AI354" s="42">
        <f>+' (1) Cap Res.2009-2010'!AI354</f>
        <v>0</v>
      </c>
      <c r="AJ354" s="42">
        <f>+' (1) Cap Res.2009-2010'!AJ354</f>
        <v>0</v>
      </c>
      <c r="AK354" s="42">
        <f>+' (1) Cap Res.2009-2010'!AK354</f>
        <v>0</v>
      </c>
      <c r="AL354" s="42">
        <f>+' (1) Cap Res.2009-2010'!AL354</f>
        <v>0</v>
      </c>
      <c r="AM354" s="42">
        <f>+' (1) Cap Res.2009-2010'!AM354</f>
        <v>0</v>
      </c>
      <c r="AN354" s="42">
        <f>+' (1) Cap Res.2009-2010'!AN354</f>
        <v>0</v>
      </c>
      <c r="AO354" s="42">
        <f>+' (1) Cap Res.2009-2010'!AO354</f>
        <v>0</v>
      </c>
      <c r="AP354" s="42">
        <f>+' (1) Cap Res.2009-2010'!AP354</f>
        <v>0</v>
      </c>
      <c r="AQ354" s="42">
        <f>+' (1) Cap Res.2009-2010'!AQ354</f>
        <v>0</v>
      </c>
      <c r="AR354" s="42">
        <f>+' (1) Cap Res.2009-2010'!AR354</f>
        <v>0</v>
      </c>
      <c r="AS354" s="42">
        <f>+' (1) Cap Res.2009-2010'!AS354</f>
        <v>0</v>
      </c>
      <c r="AT354" s="42">
        <f>+' (1) Cap Res.2009-2010'!AT354</f>
        <v>0</v>
      </c>
      <c r="AU354" s="42">
        <f>+' (1) Cap Res.2009-2010'!AU354</f>
        <v>0</v>
      </c>
      <c r="AV354" s="42"/>
      <c r="AW354" s="42"/>
      <c r="AX354" s="42"/>
      <c r="AY354" s="42"/>
      <c r="AZ354" s="42"/>
      <c r="BA354" s="42"/>
      <c r="BB354" s="42"/>
    </row>
    <row r="355" spans="1:54" ht="13.5" hidden="1">
      <c r="A355" s="177">
        <f>+' (1) Cap Res.2009-2010'!BF355</f>
        <v>38626</v>
      </c>
      <c r="B355" s="42">
        <f>+' (1) Cap Res.2009-2010'!B355</f>
        <v>0</v>
      </c>
      <c r="C355" s="42">
        <f>+' (1) Cap Res.2009-2010'!C355</f>
        <v>0</v>
      </c>
      <c r="D355" s="42">
        <f>+' (1) Cap Res.2009-2010'!D355</f>
        <v>0</v>
      </c>
      <c r="E355" s="42">
        <f>+' (1) Cap Res.2009-2010'!E355</f>
        <v>0</v>
      </c>
      <c r="F355" s="42">
        <f>+' (1) Cap Res.2009-2010'!F355</f>
        <v>0</v>
      </c>
      <c r="G355" s="42">
        <f>+' (1) Cap Res.2009-2010'!G355</f>
        <v>0</v>
      </c>
      <c r="H355" s="42">
        <f>+' (1) Cap Res.2009-2010'!H355</f>
        <v>0</v>
      </c>
      <c r="I355" s="42">
        <f>+' (1) Cap Res.2009-2010'!I355</f>
        <v>0</v>
      </c>
      <c r="J355" s="42">
        <f>+' (1) Cap Res.2009-2010'!J355</f>
        <v>0</v>
      </c>
      <c r="K355" s="42">
        <f>+' (1) Cap Res.2009-2010'!K355</f>
        <v>0</v>
      </c>
      <c r="L355" s="42">
        <f>+' (1) Cap Res.2009-2010'!L355</f>
        <v>0</v>
      </c>
      <c r="M355" s="42">
        <f>+' (1) Cap Res.2009-2010'!M355</f>
        <v>0</v>
      </c>
      <c r="N355" s="42">
        <f>+' (1) Cap Res.2009-2010'!N355</f>
        <v>0</v>
      </c>
      <c r="O355" s="42">
        <f>+' (1) Cap Res.2009-2010'!O355</f>
        <v>0</v>
      </c>
      <c r="P355" s="42">
        <f>+' (1) Cap Res.2009-2010'!P355</f>
        <v>0</v>
      </c>
      <c r="Q355" s="42">
        <f>+' (1) Cap Res.2009-2010'!Q355</f>
        <v>0</v>
      </c>
      <c r="R355" s="42">
        <f>+' (1) Cap Res.2009-2010'!R355</f>
        <v>0</v>
      </c>
      <c r="S355" s="42">
        <f>+' (1) Cap Res.2009-2010'!S355</f>
        <v>0</v>
      </c>
      <c r="T355" s="42">
        <f>+' (1) Cap Res.2009-2010'!T355</f>
        <v>0</v>
      </c>
      <c r="U355" s="42">
        <f>+' (1) Cap Res.2009-2010'!U355</f>
        <v>0</v>
      </c>
      <c r="V355" s="42">
        <f>+' (1) Cap Res.2009-2010'!V355</f>
        <v>0</v>
      </c>
      <c r="W355" s="42">
        <f>+' (1) Cap Res.2009-2010'!W355</f>
        <v>0</v>
      </c>
      <c r="X355" s="42">
        <f>+' (1) Cap Res.2009-2010'!X355</f>
        <v>0</v>
      </c>
      <c r="Y355" s="42">
        <f>+' (1) Cap Res.2009-2010'!Y355</f>
        <v>0</v>
      </c>
      <c r="Z355" s="42">
        <f>+' (1) Cap Res.2009-2010'!Z355</f>
        <v>0</v>
      </c>
      <c r="AA355" s="42">
        <f>+' (1) Cap Res.2009-2010'!AA355</f>
        <v>0</v>
      </c>
      <c r="AB355" s="42">
        <f>+' (1) Cap Res.2009-2010'!AB355</f>
        <v>0</v>
      </c>
      <c r="AC355" s="42">
        <f>+' (1) Cap Res.2009-2010'!AC355</f>
        <v>0</v>
      </c>
      <c r="AD355" s="42">
        <f>+' (1) Cap Res.2009-2010'!AD355</f>
        <v>0</v>
      </c>
      <c r="AE355" s="42">
        <f>+' (1) Cap Res.2009-2010'!AE355</f>
        <v>0</v>
      </c>
      <c r="AF355" s="42">
        <f>+' (1) Cap Res.2009-2010'!AF355</f>
        <v>0</v>
      </c>
      <c r="AG355" s="42">
        <f>+' (1) Cap Res.2009-2010'!AG355</f>
        <v>0</v>
      </c>
      <c r="AH355" s="42">
        <f>+' (1) Cap Res.2009-2010'!AH355</f>
        <v>0</v>
      </c>
      <c r="AI355" s="42">
        <f>+' (1) Cap Res.2009-2010'!AI355</f>
        <v>0</v>
      </c>
      <c r="AJ355" s="42">
        <f>+' (1) Cap Res.2009-2010'!AJ355</f>
        <v>-7500</v>
      </c>
      <c r="AK355" s="42">
        <f>+' (1) Cap Res.2009-2010'!AK355</f>
        <v>0</v>
      </c>
      <c r="AL355" s="42">
        <f>+' (1) Cap Res.2009-2010'!AL355</f>
        <v>0</v>
      </c>
      <c r="AM355" s="42">
        <f>+' (1) Cap Res.2009-2010'!AM355</f>
        <v>0</v>
      </c>
      <c r="AN355" s="42">
        <f>+' (1) Cap Res.2009-2010'!AN355</f>
        <v>0</v>
      </c>
      <c r="AO355" s="42">
        <f>+' (1) Cap Res.2009-2010'!AO355</f>
        <v>0</v>
      </c>
      <c r="AP355" s="42">
        <f>+' (1) Cap Res.2009-2010'!AP355</f>
        <v>0</v>
      </c>
      <c r="AQ355" s="42">
        <f>+' (1) Cap Res.2009-2010'!AQ355</f>
        <v>0</v>
      </c>
      <c r="AR355" s="42">
        <f>+' (1) Cap Res.2009-2010'!AR355</f>
        <v>0</v>
      </c>
      <c r="AS355" s="42">
        <f>+' (1) Cap Res.2009-2010'!AS355</f>
        <v>0</v>
      </c>
      <c r="AT355" s="42">
        <f>+' (1) Cap Res.2009-2010'!AT355</f>
        <v>0</v>
      </c>
      <c r="AU355" s="42">
        <f>+' (1) Cap Res.2009-2010'!AU355</f>
        <v>0</v>
      </c>
      <c r="AV355" s="42"/>
      <c r="AW355" s="42"/>
      <c r="AX355" s="42"/>
      <c r="AY355" s="42"/>
      <c r="AZ355" s="42"/>
      <c r="BA355" s="42"/>
      <c r="BB355" s="42"/>
    </row>
    <row r="356" spans="1:54" ht="13.5" hidden="1">
      <c r="A356" s="177">
        <f>+' (1) Cap Res.2009-2010'!BF356</f>
        <v>38626</v>
      </c>
      <c r="B356" s="42">
        <f>+' (1) Cap Res.2009-2010'!B356</f>
        <v>0</v>
      </c>
      <c r="C356" s="42">
        <f>+' (1) Cap Res.2009-2010'!C356</f>
        <v>0</v>
      </c>
      <c r="D356" s="42">
        <f>+' (1) Cap Res.2009-2010'!D356</f>
        <v>0</v>
      </c>
      <c r="E356" s="42">
        <f>+' (1) Cap Res.2009-2010'!E356</f>
        <v>0</v>
      </c>
      <c r="F356" s="42">
        <f>+' (1) Cap Res.2009-2010'!F356</f>
        <v>0</v>
      </c>
      <c r="G356" s="42">
        <f>+' (1) Cap Res.2009-2010'!G356</f>
        <v>0</v>
      </c>
      <c r="H356" s="42">
        <f>+' (1) Cap Res.2009-2010'!H356</f>
        <v>0</v>
      </c>
      <c r="I356" s="42">
        <f>+' (1) Cap Res.2009-2010'!I356</f>
        <v>0</v>
      </c>
      <c r="J356" s="42">
        <f>+' (1) Cap Res.2009-2010'!J356</f>
        <v>0</v>
      </c>
      <c r="K356" s="42">
        <f>+' (1) Cap Res.2009-2010'!K356</f>
        <v>0</v>
      </c>
      <c r="L356" s="42">
        <f>+' (1) Cap Res.2009-2010'!L356</f>
        <v>0</v>
      </c>
      <c r="M356" s="42">
        <f>+' (1) Cap Res.2009-2010'!M356</f>
        <v>0</v>
      </c>
      <c r="N356" s="42">
        <f>+' (1) Cap Res.2009-2010'!N356</f>
        <v>0</v>
      </c>
      <c r="O356" s="42">
        <f>+' (1) Cap Res.2009-2010'!O356</f>
        <v>0</v>
      </c>
      <c r="P356" s="42">
        <f>+' (1) Cap Res.2009-2010'!P356</f>
        <v>0</v>
      </c>
      <c r="Q356" s="42">
        <f>+' (1) Cap Res.2009-2010'!Q356</f>
        <v>0</v>
      </c>
      <c r="R356" s="42">
        <f>+' (1) Cap Res.2009-2010'!R356</f>
        <v>0</v>
      </c>
      <c r="S356" s="42">
        <f>+' (1) Cap Res.2009-2010'!S356</f>
        <v>0</v>
      </c>
      <c r="T356" s="42">
        <f>+' (1) Cap Res.2009-2010'!T356</f>
        <v>0</v>
      </c>
      <c r="U356" s="42">
        <f>+' (1) Cap Res.2009-2010'!U356</f>
        <v>0</v>
      </c>
      <c r="V356" s="42">
        <f>+' (1) Cap Res.2009-2010'!V356</f>
        <v>0</v>
      </c>
      <c r="W356" s="42">
        <f>+' (1) Cap Res.2009-2010'!W356</f>
        <v>0</v>
      </c>
      <c r="X356" s="42">
        <f>+' (1) Cap Res.2009-2010'!X356</f>
        <v>0</v>
      </c>
      <c r="Y356" s="42">
        <f>+' (1) Cap Res.2009-2010'!Y356</f>
        <v>0</v>
      </c>
      <c r="Z356" s="42">
        <f>+' (1) Cap Res.2009-2010'!Z356</f>
        <v>0</v>
      </c>
      <c r="AA356" s="42">
        <f>+' (1) Cap Res.2009-2010'!AA356</f>
        <v>0</v>
      </c>
      <c r="AB356" s="42">
        <f>+' (1) Cap Res.2009-2010'!AB356</f>
        <v>0</v>
      </c>
      <c r="AC356" s="42">
        <f>+' (1) Cap Res.2009-2010'!AC356</f>
        <v>0</v>
      </c>
      <c r="AD356" s="42">
        <f>+' (1) Cap Res.2009-2010'!AD356</f>
        <v>0</v>
      </c>
      <c r="AE356" s="42">
        <f>+' (1) Cap Res.2009-2010'!AE356</f>
        <v>0</v>
      </c>
      <c r="AF356" s="42">
        <f>+' (1) Cap Res.2009-2010'!AF356</f>
        <v>0</v>
      </c>
      <c r="AG356" s="42">
        <f>+' (1) Cap Res.2009-2010'!AG356</f>
        <v>0</v>
      </c>
      <c r="AH356" s="42">
        <f>+' (1) Cap Res.2009-2010'!AH356</f>
        <v>0</v>
      </c>
      <c r="AI356" s="42">
        <f>+' (1) Cap Res.2009-2010'!AI356</f>
        <v>-576.74</v>
      </c>
      <c r="AJ356" s="42">
        <f>+' (1) Cap Res.2009-2010'!AJ356</f>
        <v>0</v>
      </c>
      <c r="AK356" s="42">
        <f>+' (1) Cap Res.2009-2010'!AK356</f>
        <v>0</v>
      </c>
      <c r="AL356" s="42">
        <f>+' (1) Cap Res.2009-2010'!AL356</f>
        <v>0</v>
      </c>
      <c r="AM356" s="42">
        <f>+' (1) Cap Res.2009-2010'!AM356</f>
        <v>0</v>
      </c>
      <c r="AN356" s="42">
        <f>+' (1) Cap Res.2009-2010'!AN356</f>
        <v>0</v>
      </c>
      <c r="AO356" s="42">
        <f>+' (1) Cap Res.2009-2010'!AO356</f>
        <v>0</v>
      </c>
      <c r="AP356" s="42">
        <f>+' (1) Cap Res.2009-2010'!AP356</f>
        <v>0</v>
      </c>
      <c r="AQ356" s="42">
        <f>+' (1) Cap Res.2009-2010'!AQ356</f>
        <v>0</v>
      </c>
      <c r="AR356" s="42">
        <f>+' (1) Cap Res.2009-2010'!AR356</f>
        <v>0</v>
      </c>
      <c r="AS356" s="42">
        <f>+' (1) Cap Res.2009-2010'!AS356</f>
        <v>0</v>
      </c>
      <c r="AT356" s="42">
        <f>+' (1) Cap Res.2009-2010'!AT356</f>
        <v>0</v>
      </c>
      <c r="AU356" s="42">
        <f>+' (1) Cap Res.2009-2010'!AU356</f>
        <v>0</v>
      </c>
      <c r="AV356" s="42"/>
      <c r="AW356" s="42"/>
      <c r="AX356" s="42"/>
      <c r="AY356" s="42"/>
      <c r="AZ356" s="42"/>
      <c r="BA356" s="42"/>
      <c r="BB356" s="42"/>
    </row>
    <row r="357" spans="1:54" ht="13.5" hidden="1">
      <c r="A357" s="177">
        <f>+' (1) Cap Res.2009-2010'!BF357</f>
        <v>38626</v>
      </c>
      <c r="B357" s="42">
        <f>+' (1) Cap Res.2009-2010'!B357</f>
        <v>0</v>
      </c>
      <c r="C357" s="42">
        <f>+' (1) Cap Res.2009-2010'!C357</f>
        <v>0</v>
      </c>
      <c r="D357" s="42">
        <f>+' (1) Cap Res.2009-2010'!D357</f>
        <v>0</v>
      </c>
      <c r="E357" s="42">
        <f>+' (1) Cap Res.2009-2010'!E357</f>
        <v>0</v>
      </c>
      <c r="F357" s="42">
        <f>+' (1) Cap Res.2009-2010'!F357</f>
        <v>0</v>
      </c>
      <c r="G357" s="42">
        <f>+' (1) Cap Res.2009-2010'!G357</f>
        <v>0</v>
      </c>
      <c r="H357" s="42">
        <f>+' (1) Cap Res.2009-2010'!H357</f>
        <v>0</v>
      </c>
      <c r="I357" s="42">
        <f>+' (1) Cap Res.2009-2010'!I357</f>
        <v>0</v>
      </c>
      <c r="J357" s="42">
        <f>+' (1) Cap Res.2009-2010'!J357</f>
        <v>0</v>
      </c>
      <c r="K357" s="42">
        <f>+' (1) Cap Res.2009-2010'!K357</f>
        <v>0</v>
      </c>
      <c r="L357" s="42">
        <f>+' (1) Cap Res.2009-2010'!L357</f>
        <v>0</v>
      </c>
      <c r="M357" s="42">
        <f>+' (1) Cap Res.2009-2010'!M357</f>
        <v>0</v>
      </c>
      <c r="N357" s="42">
        <f>+' (1) Cap Res.2009-2010'!N357</f>
        <v>0</v>
      </c>
      <c r="O357" s="42">
        <f>+' (1) Cap Res.2009-2010'!O357</f>
        <v>0</v>
      </c>
      <c r="P357" s="42">
        <f>+' (1) Cap Res.2009-2010'!P357</f>
        <v>0</v>
      </c>
      <c r="Q357" s="42">
        <f>+' (1) Cap Res.2009-2010'!Q357</f>
        <v>0</v>
      </c>
      <c r="R357" s="42">
        <f>+' (1) Cap Res.2009-2010'!R357</f>
        <v>0</v>
      </c>
      <c r="S357" s="42">
        <f>+' (1) Cap Res.2009-2010'!S357</f>
        <v>0</v>
      </c>
      <c r="T357" s="42">
        <f>+' (1) Cap Res.2009-2010'!T357</f>
        <v>0</v>
      </c>
      <c r="U357" s="42">
        <f>+' (1) Cap Res.2009-2010'!U357</f>
        <v>0</v>
      </c>
      <c r="V357" s="42">
        <f>+' (1) Cap Res.2009-2010'!V357</f>
        <v>0</v>
      </c>
      <c r="W357" s="42">
        <f>+' (1) Cap Res.2009-2010'!W357</f>
        <v>0</v>
      </c>
      <c r="X357" s="42">
        <f>+' (1) Cap Res.2009-2010'!X357</f>
        <v>0</v>
      </c>
      <c r="Y357" s="42">
        <f>+' (1) Cap Res.2009-2010'!Y357</f>
        <v>0</v>
      </c>
      <c r="Z357" s="42">
        <f>+' (1) Cap Res.2009-2010'!Z357</f>
        <v>0</v>
      </c>
      <c r="AA357" s="42">
        <f>+' (1) Cap Res.2009-2010'!AA357</f>
        <v>0</v>
      </c>
      <c r="AB357" s="42">
        <f>+' (1) Cap Res.2009-2010'!AB357</f>
        <v>0</v>
      </c>
      <c r="AC357" s="42">
        <f>+' (1) Cap Res.2009-2010'!AC357</f>
        <v>0</v>
      </c>
      <c r="AD357" s="42">
        <f>+' (1) Cap Res.2009-2010'!AD357</f>
        <v>0</v>
      </c>
      <c r="AE357" s="42">
        <f>+' (1) Cap Res.2009-2010'!AE357</f>
        <v>0</v>
      </c>
      <c r="AF357" s="42">
        <f>+' (1) Cap Res.2009-2010'!AF357</f>
        <v>0</v>
      </c>
      <c r="AG357" s="42">
        <f>+' (1) Cap Res.2009-2010'!AG357</f>
        <v>0</v>
      </c>
      <c r="AH357" s="42">
        <f>+' (1) Cap Res.2009-2010'!AH357</f>
        <v>0</v>
      </c>
      <c r="AI357" s="42">
        <f>+' (1) Cap Res.2009-2010'!AI357</f>
        <v>-4914.97</v>
      </c>
      <c r="AJ357" s="42">
        <f>+' (1) Cap Res.2009-2010'!AJ357</f>
        <v>0</v>
      </c>
      <c r="AK357" s="42">
        <f>+' (1) Cap Res.2009-2010'!AK357</f>
        <v>0</v>
      </c>
      <c r="AL357" s="42">
        <f>+' (1) Cap Res.2009-2010'!AL357</f>
        <v>0</v>
      </c>
      <c r="AM357" s="42">
        <f>+' (1) Cap Res.2009-2010'!AM357</f>
        <v>0</v>
      </c>
      <c r="AN357" s="42">
        <f>+' (1) Cap Res.2009-2010'!AN357</f>
        <v>0</v>
      </c>
      <c r="AO357" s="42">
        <f>+' (1) Cap Res.2009-2010'!AO357</f>
        <v>0</v>
      </c>
      <c r="AP357" s="42">
        <f>+' (1) Cap Res.2009-2010'!AP357</f>
        <v>0</v>
      </c>
      <c r="AQ357" s="42">
        <f>+' (1) Cap Res.2009-2010'!AQ357</f>
        <v>0</v>
      </c>
      <c r="AR357" s="42">
        <f>+' (1) Cap Res.2009-2010'!AR357</f>
        <v>0</v>
      </c>
      <c r="AS357" s="42">
        <f>+' (1) Cap Res.2009-2010'!AS357</f>
        <v>0</v>
      </c>
      <c r="AT357" s="42">
        <f>+' (1) Cap Res.2009-2010'!AT357</f>
        <v>0</v>
      </c>
      <c r="AU357" s="42">
        <f>+' (1) Cap Res.2009-2010'!AU357</f>
        <v>0</v>
      </c>
      <c r="AV357" s="42"/>
      <c r="AW357" s="42"/>
      <c r="AX357" s="42"/>
      <c r="AY357" s="42"/>
      <c r="AZ357" s="42"/>
      <c r="BA357" s="42"/>
      <c r="BB357" s="42"/>
    </row>
    <row r="358" spans="1:54" ht="13.5" hidden="1">
      <c r="A358" s="177">
        <f>+' (1) Cap Res.2009-2010'!BF358</f>
        <v>38626</v>
      </c>
      <c r="B358" s="42">
        <f>+' (1) Cap Res.2009-2010'!B358</f>
        <v>0</v>
      </c>
      <c r="C358" s="42">
        <f>+' (1) Cap Res.2009-2010'!C358</f>
        <v>0</v>
      </c>
      <c r="D358" s="42">
        <f>+' (1) Cap Res.2009-2010'!D358</f>
        <v>0</v>
      </c>
      <c r="E358" s="42">
        <f>+' (1) Cap Res.2009-2010'!E358</f>
        <v>0</v>
      </c>
      <c r="F358" s="42">
        <f>+' (1) Cap Res.2009-2010'!F358</f>
        <v>0</v>
      </c>
      <c r="G358" s="42">
        <f>+' (1) Cap Res.2009-2010'!G358</f>
        <v>0</v>
      </c>
      <c r="H358" s="42">
        <f>+' (1) Cap Res.2009-2010'!H358</f>
        <v>0</v>
      </c>
      <c r="I358" s="42">
        <f>+' (1) Cap Res.2009-2010'!I358</f>
        <v>0</v>
      </c>
      <c r="J358" s="42">
        <f>+' (1) Cap Res.2009-2010'!J358</f>
        <v>0</v>
      </c>
      <c r="K358" s="42">
        <f>+' (1) Cap Res.2009-2010'!K358</f>
        <v>0</v>
      </c>
      <c r="L358" s="42">
        <f>+' (1) Cap Res.2009-2010'!L358</f>
        <v>0</v>
      </c>
      <c r="M358" s="42">
        <f>+' (1) Cap Res.2009-2010'!M358</f>
        <v>0</v>
      </c>
      <c r="N358" s="42">
        <f>+' (1) Cap Res.2009-2010'!N358</f>
        <v>0</v>
      </c>
      <c r="O358" s="42">
        <f>+' (1) Cap Res.2009-2010'!O358</f>
        <v>0</v>
      </c>
      <c r="P358" s="42">
        <f>+' (1) Cap Res.2009-2010'!P358</f>
        <v>0</v>
      </c>
      <c r="Q358" s="42">
        <f>+' (1) Cap Res.2009-2010'!Q358</f>
        <v>0</v>
      </c>
      <c r="R358" s="42">
        <f>+' (1) Cap Res.2009-2010'!R358</f>
        <v>0</v>
      </c>
      <c r="S358" s="42">
        <f>+' (1) Cap Res.2009-2010'!S358</f>
        <v>0</v>
      </c>
      <c r="T358" s="42">
        <f>+' (1) Cap Res.2009-2010'!T358</f>
        <v>0</v>
      </c>
      <c r="U358" s="42">
        <f>+' (1) Cap Res.2009-2010'!U358</f>
        <v>0</v>
      </c>
      <c r="V358" s="42">
        <f>+' (1) Cap Res.2009-2010'!V358</f>
        <v>0</v>
      </c>
      <c r="W358" s="42">
        <f>+' (1) Cap Res.2009-2010'!W358</f>
        <v>0</v>
      </c>
      <c r="X358" s="42">
        <f>+' (1) Cap Res.2009-2010'!X358</f>
        <v>0</v>
      </c>
      <c r="Y358" s="42">
        <f>+' (1) Cap Res.2009-2010'!Y358</f>
        <v>0</v>
      </c>
      <c r="Z358" s="42">
        <f>+' (1) Cap Res.2009-2010'!Z358</f>
        <v>0</v>
      </c>
      <c r="AA358" s="42">
        <f>+' (1) Cap Res.2009-2010'!AA358</f>
        <v>0</v>
      </c>
      <c r="AB358" s="42">
        <f>+' (1) Cap Res.2009-2010'!AB358</f>
        <v>0</v>
      </c>
      <c r="AC358" s="42">
        <f>+' (1) Cap Res.2009-2010'!AC358</f>
        <v>0</v>
      </c>
      <c r="AD358" s="42">
        <f>+' (1) Cap Res.2009-2010'!AD358</f>
        <v>0</v>
      </c>
      <c r="AE358" s="42">
        <f>+' (1) Cap Res.2009-2010'!AE358</f>
        <v>0</v>
      </c>
      <c r="AF358" s="42">
        <f>+' (1) Cap Res.2009-2010'!AF358</f>
        <v>0</v>
      </c>
      <c r="AG358" s="42">
        <f>+' (1) Cap Res.2009-2010'!AG358</f>
        <v>0</v>
      </c>
      <c r="AH358" s="42">
        <f>+' (1) Cap Res.2009-2010'!AH358</f>
        <v>0</v>
      </c>
      <c r="AI358" s="42">
        <f>+' (1) Cap Res.2009-2010'!AI358</f>
        <v>-607.99</v>
      </c>
      <c r="AJ358" s="42">
        <f>+' (1) Cap Res.2009-2010'!AJ358</f>
        <v>0</v>
      </c>
      <c r="AK358" s="42">
        <f>+' (1) Cap Res.2009-2010'!AK358</f>
        <v>0</v>
      </c>
      <c r="AL358" s="42">
        <f>+' (1) Cap Res.2009-2010'!AL358</f>
        <v>0</v>
      </c>
      <c r="AM358" s="42">
        <f>+' (1) Cap Res.2009-2010'!AM358</f>
        <v>0</v>
      </c>
      <c r="AN358" s="42">
        <f>+' (1) Cap Res.2009-2010'!AN358</f>
        <v>0</v>
      </c>
      <c r="AO358" s="42">
        <f>+' (1) Cap Res.2009-2010'!AO358</f>
        <v>0</v>
      </c>
      <c r="AP358" s="42">
        <f>+' (1) Cap Res.2009-2010'!AP358</f>
        <v>0</v>
      </c>
      <c r="AQ358" s="42">
        <f>+' (1) Cap Res.2009-2010'!AQ358</f>
        <v>0</v>
      </c>
      <c r="AR358" s="42">
        <f>+' (1) Cap Res.2009-2010'!AR358</f>
        <v>0</v>
      </c>
      <c r="AS358" s="42">
        <f>+' (1) Cap Res.2009-2010'!AS358</f>
        <v>0</v>
      </c>
      <c r="AT358" s="42">
        <f>+' (1) Cap Res.2009-2010'!AT358</f>
        <v>0</v>
      </c>
      <c r="AU358" s="42">
        <f>+' (1) Cap Res.2009-2010'!AU358</f>
        <v>0</v>
      </c>
      <c r="AV358" s="42"/>
      <c r="AW358" s="42"/>
      <c r="AX358" s="42"/>
      <c r="AY358" s="42"/>
      <c r="AZ358" s="42"/>
      <c r="BA358" s="42"/>
      <c r="BB358" s="42"/>
    </row>
    <row r="359" spans="1:54" ht="13.5" hidden="1">
      <c r="A359" s="177">
        <f>+' (1) Cap Res.2009-2010'!BF359</f>
        <v>38629</v>
      </c>
      <c r="B359" s="42">
        <f>+' (1) Cap Res.2009-2010'!B359</f>
        <v>0</v>
      </c>
      <c r="C359" s="42">
        <f>+' (1) Cap Res.2009-2010'!C359</f>
        <v>0</v>
      </c>
      <c r="D359" s="42">
        <f>+' (1) Cap Res.2009-2010'!D359</f>
        <v>0</v>
      </c>
      <c r="E359" s="42">
        <f>+' (1) Cap Res.2009-2010'!E359</f>
        <v>0</v>
      </c>
      <c r="F359" s="42">
        <f>+' (1) Cap Res.2009-2010'!F359</f>
        <v>0</v>
      </c>
      <c r="G359" s="42">
        <f>+' (1) Cap Res.2009-2010'!G359</f>
        <v>0</v>
      </c>
      <c r="H359" s="42">
        <f>+' (1) Cap Res.2009-2010'!H359</f>
        <v>0</v>
      </c>
      <c r="I359" s="42">
        <f>+' (1) Cap Res.2009-2010'!I359</f>
        <v>0</v>
      </c>
      <c r="J359" s="42">
        <f>+' (1) Cap Res.2009-2010'!J359</f>
        <v>0</v>
      </c>
      <c r="K359" s="42">
        <f>+' (1) Cap Res.2009-2010'!K359</f>
        <v>0</v>
      </c>
      <c r="L359" s="42">
        <f>+' (1) Cap Res.2009-2010'!L359</f>
        <v>0</v>
      </c>
      <c r="M359" s="42">
        <f>+' (1) Cap Res.2009-2010'!M359</f>
        <v>0</v>
      </c>
      <c r="N359" s="42">
        <f>+' (1) Cap Res.2009-2010'!N359</f>
        <v>0</v>
      </c>
      <c r="O359" s="42">
        <f>+' (1) Cap Res.2009-2010'!O359</f>
        <v>0</v>
      </c>
      <c r="P359" s="42">
        <f>+' (1) Cap Res.2009-2010'!P359</f>
        <v>0</v>
      </c>
      <c r="Q359" s="42">
        <f>+' (1) Cap Res.2009-2010'!Q359</f>
        <v>0</v>
      </c>
      <c r="R359" s="42">
        <f>+' (1) Cap Res.2009-2010'!R359</f>
        <v>0</v>
      </c>
      <c r="S359" s="42">
        <f>+' (1) Cap Res.2009-2010'!S359</f>
        <v>0</v>
      </c>
      <c r="T359" s="42">
        <f>+' (1) Cap Res.2009-2010'!T359</f>
        <v>0</v>
      </c>
      <c r="U359" s="42">
        <f>+' (1) Cap Res.2009-2010'!U359</f>
        <v>0</v>
      </c>
      <c r="V359" s="42">
        <f>+' (1) Cap Res.2009-2010'!V359</f>
        <v>0</v>
      </c>
      <c r="W359" s="42">
        <f>+' (1) Cap Res.2009-2010'!W359</f>
        <v>0</v>
      </c>
      <c r="X359" s="42">
        <f>+' (1) Cap Res.2009-2010'!X359</f>
        <v>0</v>
      </c>
      <c r="Y359" s="42">
        <f>+' (1) Cap Res.2009-2010'!Y359</f>
        <v>0</v>
      </c>
      <c r="Z359" s="42">
        <f>+' (1) Cap Res.2009-2010'!Z359</f>
        <v>0</v>
      </c>
      <c r="AA359" s="42">
        <f>+' (1) Cap Res.2009-2010'!AA359</f>
        <v>0</v>
      </c>
      <c r="AB359" s="42">
        <f>+' (1) Cap Res.2009-2010'!AB359</f>
        <v>0</v>
      </c>
      <c r="AC359" s="42">
        <f>+' (1) Cap Res.2009-2010'!AC359</f>
        <v>0</v>
      </c>
      <c r="AD359" s="42">
        <f>+' (1) Cap Res.2009-2010'!AD359</f>
        <v>0</v>
      </c>
      <c r="AE359" s="42">
        <f>+' (1) Cap Res.2009-2010'!AE359</f>
        <v>0</v>
      </c>
      <c r="AF359" s="42">
        <f>+' (1) Cap Res.2009-2010'!AF359</f>
        <v>0</v>
      </c>
      <c r="AG359" s="42">
        <f>+' (1) Cap Res.2009-2010'!AG359</f>
        <v>0</v>
      </c>
      <c r="AH359" s="42">
        <f>+' (1) Cap Res.2009-2010'!AH359</f>
        <v>0</v>
      </c>
      <c r="AI359" s="42">
        <f>+' (1) Cap Res.2009-2010'!AI359</f>
        <v>-933.32</v>
      </c>
      <c r="AJ359" s="42">
        <f>+' (1) Cap Res.2009-2010'!AJ359</f>
        <v>0</v>
      </c>
      <c r="AK359" s="42">
        <f>+' (1) Cap Res.2009-2010'!AK359</f>
        <v>0</v>
      </c>
      <c r="AL359" s="42">
        <f>+' (1) Cap Res.2009-2010'!AL359</f>
        <v>0</v>
      </c>
      <c r="AM359" s="42">
        <f>+' (1) Cap Res.2009-2010'!AM359</f>
        <v>0</v>
      </c>
      <c r="AN359" s="42">
        <f>+' (1) Cap Res.2009-2010'!AN359</f>
        <v>0</v>
      </c>
      <c r="AO359" s="42">
        <f>+' (1) Cap Res.2009-2010'!AO359</f>
        <v>0</v>
      </c>
      <c r="AP359" s="42">
        <f>+' (1) Cap Res.2009-2010'!AP359</f>
        <v>0</v>
      </c>
      <c r="AQ359" s="42">
        <f>+' (1) Cap Res.2009-2010'!AQ359</f>
        <v>0</v>
      </c>
      <c r="AR359" s="42">
        <f>+' (1) Cap Res.2009-2010'!AR359</f>
        <v>0</v>
      </c>
      <c r="AS359" s="42">
        <f>+' (1) Cap Res.2009-2010'!AS359</f>
        <v>0</v>
      </c>
      <c r="AT359" s="42">
        <f>+' (1) Cap Res.2009-2010'!AT359</f>
        <v>0</v>
      </c>
      <c r="AU359" s="42">
        <f>+' (1) Cap Res.2009-2010'!AU359</f>
        <v>0</v>
      </c>
      <c r="AV359" s="42"/>
      <c r="AW359" s="42"/>
      <c r="AX359" s="42"/>
      <c r="AY359" s="42"/>
      <c r="AZ359" s="42"/>
      <c r="BA359" s="42"/>
      <c r="BB359" s="42"/>
    </row>
    <row r="360" spans="1:54" ht="13.5" hidden="1">
      <c r="A360" s="177">
        <f>+' (1) Cap Res.2009-2010'!BF360</f>
        <v>38629</v>
      </c>
      <c r="B360" s="42">
        <f>+' (1) Cap Res.2009-2010'!B360</f>
        <v>0</v>
      </c>
      <c r="C360" s="42">
        <f>+' (1) Cap Res.2009-2010'!C360</f>
        <v>0</v>
      </c>
      <c r="D360" s="42">
        <f>+' (1) Cap Res.2009-2010'!D360</f>
        <v>0</v>
      </c>
      <c r="E360" s="42">
        <f>+' (1) Cap Res.2009-2010'!E360</f>
        <v>0</v>
      </c>
      <c r="F360" s="42">
        <f>+' (1) Cap Res.2009-2010'!F360</f>
        <v>0</v>
      </c>
      <c r="G360" s="42">
        <f>+' (1) Cap Res.2009-2010'!G360</f>
        <v>0</v>
      </c>
      <c r="H360" s="42">
        <f>+' (1) Cap Res.2009-2010'!H360</f>
        <v>0</v>
      </c>
      <c r="I360" s="42">
        <f>+' (1) Cap Res.2009-2010'!I360</f>
        <v>0</v>
      </c>
      <c r="J360" s="42">
        <f>+' (1) Cap Res.2009-2010'!J360</f>
        <v>0</v>
      </c>
      <c r="K360" s="42">
        <f>+' (1) Cap Res.2009-2010'!K360</f>
        <v>0</v>
      </c>
      <c r="L360" s="42">
        <f>+' (1) Cap Res.2009-2010'!L360</f>
        <v>0</v>
      </c>
      <c r="M360" s="42">
        <f>+' (1) Cap Res.2009-2010'!M360</f>
        <v>0</v>
      </c>
      <c r="N360" s="42">
        <f>+' (1) Cap Res.2009-2010'!N360</f>
        <v>0</v>
      </c>
      <c r="O360" s="42">
        <f>+' (1) Cap Res.2009-2010'!O360</f>
        <v>0</v>
      </c>
      <c r="P360" s="42">
        <f>+' (1) Cap Res.2009-2010'!P360</f>
        <v>0</v>
      </c>
      <c r="Q360" s="42">
        <f>+' (1) Cap Res.2009-2010'!Q360</f>
        <v>0</v>
      </c>
      <c r="R360" s="42">
        <f>+' (1) Cap Res.2009-2010'!R360</f>
        <v>0</v>
      </c>
      <c r="S360" s="42">
        <f>+' (1) Cap Res.2009-2010'!S360</f>
        <v>0</v>
      </c>
      <c r="T360" s="42">
        <f>+' (1) Cap Res.2009-2010'!T360</f>
        <v>0</v>
      </c>
      <c r="U360" s="42">
        <f>+' (1) Cap Res.2009-2010'!U360</f>
        <v>0</v>
      </c>
      <c r="V360" s="42">
        <f>+' (1) Cap Res.2009-2010'!V360</f>
        <v>0</v>
      </c>
      <c r="W360" s="42">
        <f>+' (1) Cap Res.2009-2010'!W360</f>
        <v>0</v>
      </c>
      <c r="X360" s="42">
        <f>+' (1) Cap Res.2009-2010'!X360</f>
        <v>0</v>
      </c>
      <c r="Y360" s="42">
        <f>+' (1) Cap Res.2009-2010'!Y360</f>
        <v>0</v>
      </c>
      <c r="Z360" s="42">
        <f>+' (1) Cap Res.2009-2010'!Z360</f>
        <v>0</v>
      </c>
      <c r="AA360" s="42">
        <f>+' (1) Cap Res.2009-2010'!AA360</f>
        <v>0</v>
      </c>
      <c r="AB360" s="42">
        <f>+' (1) Cap Res.2009-2010'!AB360</f>
        <v>0</v>
      </c>
      <c r="AC360" s="42">
        <f>+' (1) Cap Res.2009-2010'!AC360</f>
        <v>0</v>
      </c>
      <c r="AD360" s="42">
        <f>+' (1) Cap Res.2009-2010'!AD360</f>
        <v>0</v>
      </c>
      <c r="AE360" s="42">
        <f>+' (1) Cap Res.2009-2010'!AE360</f>
        <v>0</v>
      </c>
      <c r="AF360" s="42">
        <f>+' (1) Cap Res.2009-2010'!AF360</f>
        <v>0</v>
      </c>
      <c r="AG360" s="42">
        <f>+' (1) Cap Res.2009-2010'!AG360</f>
        <v>0</v>
      </c>
      <c r="AH360" s="42">
        <f>+' (1) Cap Res.2009-2010'!AH360</f>
        <v>0</v>
      </c>
      <c r="AI360" s="42">
        <f>+' (1) Cap Res.2009-2010'!AI360</f>
        <v>-1396.76</v>
      </c>
      <c r="AJ360" s="42">
        <f>+' (1) Cap Res.2009-2010'!AJ360</f>
        <v>0</v>
      </c>
      <c r="AK360" s="42">
        <f>+' (1) Cap Res.2009-2010'!AK360</f>
        <v>0</v>
      </c>
      <c r="AL360" s="42">
        <f>+' (1) Cap Res.2009-2010'!AL360</f>
        <v>0</v>
      </c>
      <c r="AM360" s="42">
        <f>+' (1) Cap Res.2009-2010'!AM360</f>
        <v>0</v>
      </c>
      <c r="AN360" s="42">
        <f>+' (1) Cap Res.2009-2010'!AN360</f>
        <v>0</v>
      </c>
      <c r="AO360" s="42">
        <f>+' (1) Cap Res.2009-2010'!AO360</f>
        <v>0</v>
      </c>
      <c r="AP360" s="42">
        <f>+' (1) Cap Res.2009-2010'!AP360</f>
        <v>0</v>
      </c>
      <c r="AQ360" s="42">
        <f>+' (1) Cap Res.2009-2010'!AQ360</f>
        <v>0</v>
      </c>
      <c r="AR360" s="42">
        <f>+' (1) Cap Res.2009-2010'!AR360</f>
        <v>0</v>
      </c>
      <c r="AS360" s="42">
        <f>+' (1) Cap Res.2009-2010'!AS360</f>
        <v>0</v>
      </c>
      <c r="AT360" s="42">
        <f>+' (1) Cap Res.2009-2010'!AT360</f>
        <v>0</v>
      </c>
      <c r="AU360" s="42">
        <f>+' (1) Cap Res.2009-2010'!AU360</f>
        <v>0</v>
      </c>
      <c r="AV360" s="42"/>
      <c r="AW360" s="42"/>
      <c r="AX360" s="42"/>
      <c r="AY360" s="42"/>
      <c r="AZ360" s="42"/>
      <c r="BA360" s="42"/>
      <c r="BB360" s="42"/>
    </row>
    <row r="361" spans="1:54" ht="13.5" hidden="1">
      <c r="A361" s="177">
        <f>+' (1) Cap Res.2009-2010'!BF361</f>
        <v>38629</v>
      </c>
      <c r="B361" s="42">
        <f>+' (1) Cap Res.2009-2010'!B361</f>
        <v>0</v>
      </c>
      <c r="C361" s="42">
        <f>+' (1) Cap Res.2009-2010'!C361</f>
        <v>0</v>
      </c>
      <c r="D361" s="42">
        <f>+' (1) Cap Res.2009-2010'!D361</f>
        <v>0</v>
      </c>
      <c r="E361" s="42">
        <f>+' (1) Cap Res.2009-2010'!E361</f>
        <v>0</v>
      </c>
      <c r="F361" s="42">
        <f>+' (1) Cap Res.2009-2010'!F361</f>
        <v>0</v>
      </c>
      <c r="G361" s="42">
        <f>+' (1) Cap Res.2009-2010'!G361</f>
        <v>0</v>
      </c>
      <c r="H361" s="42">
        <f>+' (1) Cap Res.2009-2010'!H361</f>
        <v>0</v>
      </c>
      <c r="I361" s="42">
        <f>+' (1) Cap Res.2009-2010'!I361</f>
        <v>0</v>
      </c>
      <c r="J361" s="42">
        <f>+' (1) Cap Res.2009-2010'!J361</f>
        <v>0</v>
      </c>
      <c r="K361" s="42">
        <f>+' (1) Cap Res.2009-2010'!K361</f>
        <v>0</v>
      </c>
      <c r="L361" s="42">
        <f>+' (1) Cap Res.2009-2010'!L361</f>
        <v>0</v>
      </c>
      <c r="M361" s="42">
        <f>+' (1) Cap Res.2009-2010'!M361</f>
        <v>0</v>
      </c>
      <c r="N361" s="42">
        <f>+' (1) Cap Res.2009-2010'!N361</f>
        <v>0</v>
      </c>
      <c r="O361" s="42">
        <f>+' (1) Cap Res.2009-2010'!O361</f>
        <v>0</v>
      </c>
      <c r="P361" s="42">
        <f>+' (1) Cap Res.2009-2010'!P361</f>
        <v>0</v>
      </c>
      <c r="Q361" s="42">
        <f>+' (1) Cap Res.2009-2010'!Q361</f>
        <v>0</v>
      </c>
      <c r="R361" s="42">
        <f>+' (1) Cap Res.2009-2010'!R361</f>
        <v>0</v>
      </c>
      <c r="S361" s="42">
        <f>+' (1) Cap Res.2009-2010'!S361</f>
        <v>0</v>
      </c>
      <c r="T361" s="42">
        <f>+' (1) Cap Res.2009-2010'!T361</f>
        <v>0</v>
      </c>
      <c r="U361" s="42">
        <f>+' (1) Cap Res.2009-2010'!U361</f>
        <v>0</v>
      </c>
      <c r="V361" s="42">
        <f>+' (1) Cap Res.2009-2010'!V361</f>
        <v>0</v>
      </c>
      <c r="W361" s="42">
        <f>+' (1) Cap Res.2009-2010'!W361</f>
        <v>0</v>
      </c>
      <c r="X361" s="42">
        <f>+' (1) Cap Res.2009-2010'!X361</f>
        <v>0</v>
      </c>
      <c r="Y361" s="42">
        <f>+' (1) Cap Res.2009-2010'!Y361</f>
        <v>0</v>
      </c>
      <c r="Z361" s="42">
        <f>+' (1) Cap Res.2009-2010'!Z361</f>
        <v>0</v>
      </c>
      <c r="AA361" s="42">
        <f>+' (1) Cap Res.2009-2010'!AA361</f>
        <v>0</v>
      </c>
      <c r="AB361" s="42">
        <f>+' (1) Cap Res.2009-2010'!AB361</f>
        <v>0</v>
      </c>
      <c r="AC361" s="42">
        <f>+' (1) Cap Res.2009-2010'!AC361</f>
        <v>0</v>
      </c>
      <c r="AD361" s="42">
        <f>+' (1) Cap Res.2009-2010'!AD361</f>
        <v>0</v>
      </c>
      <c r="AE361" s="42">
        <f>+' (1) Cap Res.2009-2010'!AE361</f>
        <v>0</v>
      </c>
      <c r="AF361" s="42">
        <f>+' (1) Cap Res.2009-2010'!AF361</f>
        <v>0</v>
      </c>
      <c r="AG361" s="42">
        <f>+' (1) Cap Res.2009-2010'!AG361</f>
        <v>0</v>
      </c>
      <c r="AH361" s="42">
        <f>+' (1) Cap Res.2009-2010'!AH361</f>
        <v>0</v>
      </c>
      <c r="AI361" s="42">
        <f>+' (1) Cap Res.2009-2010'!AI361</f>
        <v>-927.95</v>
      </c>
      <c r="AJ361" s="42">
        <f>+' (1) Cap Res.2009-2010'!AJ361</f>
        <v>0</v>
      </c>
      <c r="AK361" s="42">
        <f>+' (1) Cap Res.2009-2010'!AK361</f>
        <v>0</v>
      </c>
      <c r="AL361" s="42">
        <f>+' (1) Cap Res.2009-2010'!AL361</f>
        <v>0</v>
      </c>
      <c r="AM361" s="42">
        <f>+' (1) Cap Res.2009-2010'!AM361</f>
        <v>0</v>
      </c>
      <c r="AN361" s="42">
        <f>+' (1) Cap Res.2009-2010'!AN361</f>
        <v>0</v>
      </c>
      <c r="AO361" s="42">
        <f>+' (1) Cap Res.2009-2010'!AO361</f>
        <v>0</v>
      </c>
      <c r="AP361" s="42">
        <f>+' (1) Cap Res.2009-2010'!AP361</f>
        <v>0</v>
      </c>
      <c r="AQ361" s="42">
        <f>+' (1) Cap Res.2009-2010'!AQ361</f>
        <v>0</v>
      </c>
      <c r="AR361" s="42">
        <f>+' (1) Cap Res.2009-2010'!AR361</f>
        <v>0</v>
      </c>
      <c r="AS361" s="42">
        <f>+' (1) Cap Res.2009-2010'!AS361</f>
        <v>0</v>
      </c>
      <c r="AT361" s="42">
        <f>+' (1) Cap Res.2009-2010'!AT361</f>
        <v>0</v>
      </c>
      <c r="AU361" s="42">
        <f>+' (1) Cap Res.2009-2010'!AU361</f>
        <v>0</v>
      </c>
      <c r="AV361" s="42"/>
      <c r="AW361" s="42"/>
      <c r="AX361" s="42"/>
      <c r="AY361" s="42"/>
      <c r="AZ361" s="42"/>
      <c r="BA361" s="42"/>
      <c r="BB361" s="42"/>
    </row>
    <row r="362" spans="1:54" ht="13.5" hidden="1">
      <c r="A362" s="177">
        <f>+' (1) Cap Res.2009-2010'!BF362</f>
        <v>38629</v>
      </c>
      <c r="B362" s="42">
        <f>+' (1) Cap Res.2009-2010'!B362</f>
        <v>0</v>
      </c>
      <c r="C362" s="42">
        <f>+' (1) Cap Res.2009-2010'!C362</f>
        <v>0</v>
      </c>
      <c r="D362" s="42">
        <f>+' (1) Cap Res.2009-2010'!D362</f>
        <v>0</v>
      </c>
      <c r="E362" s="42">
        <f>+' (1) Cap Res.2009-2010'!E362</f>
        <v>0</v>
      </c>
      <c r="F362" s="42">
        <f>+' (1) Cap Res.2009-2010'!F362</f>
        <v>0</v>
      </c>
      <c r="G362" s="42">
        <f>+' (1) Cap Res.2009-2010'!G362</f>
        <v>0</v>
      </c>
      <c r="H362" s="42">
        <f>+' (1) Cap Res.2009-2010'!H362</f>
        <v>0</v>
      </c>
      <c r="I362" s="42">
        <f>+' (1) Cap Res.2009-2010'!I362</f>
        <v>0</v>
      </c>
      <c r="J362" s="42">
        <f>+' (1) Cap Res.2009-2010'!J362</f>
        <v>0</v>
      </c>
      <c r="K362" s="42">
        <f>+' (1) Cap Res.2009-2010'!K362</f>
        <v>0</v>
      </c>
      <c r="L362" s="42">
        <f>+' (1) Cap Res.2009-2010'!L362</f>
        <v>0</v>
      </c>
      <c r="M362" s="42">
        <f>+' (1) Cap Res.2009-2010'!M362</f>
        <v>0</v>
      </c>
      <c r="N362" s="42">
        <f>+' (1) Cap Res.2009-2010'!N362</f>
        <v>0</v>
      </c>
      <c r="O362" s="42">
        <f>+' (1) Cap Res.2009-2010'!O362</f>
        <v>0</v>
      </c>
      <c r="P362" s="42">
        <f>+' (1) Cap Res.2009-2010'!P362</f>
        <v>0</v>
      </c>
      <c r="Q362" s="42">
        <f>+' (1) Cap Res.2009-2010'!Q362</f>
        <v>0</v>
      </c>
      <c r="R362" s="42">
        <f>+' (1) Cap Res.2009-2010'!R362</f>
        <v>0</v>
      </c>
      <c r="S362" s="42">
        <f>+' (1) Cap Res.2009-2010'!S362</f>
        <v>0</v>
      </c>
      <c r="T362" s="42">
        <f>+' (1) Cap Res.2009-2010'!T362</f>
        <v>0</v>
      </c>
      <c r="U362" s="42">
        <f>+' (1) Cap Res.2009-2010'!U362</f>
        <v>0</v>
      </c>
      <c r="V362" s="42">
        <f>+' (1) Cap Res.2009-2010'!V362</f>
        <v>0</v>
      </c>
      <c r="W362" s="42">
        <f>+' (1) Cap Res.2009-2010'!W362</f>
        <v>0</v>
      </c>
      <c r="X362" s="42">
        <f>+' (1) Cap Res.2009-2010'!X362</f>
        <v>0</v>
      </c>
      <c r="Y362" s="42">
        <f>+' (1) Cap Res.2009-2010'!Y362</f>
        <v>0</v>
      </c>
      <c r="Z362" s="42">
        <f>+' (1) Cap Res.2009-2010'!Z362</f>
        <v>0</v>
      </c>
      <c r="AA362" s="42">
        <f>+' (1) Cap Res.2009-2010'!AA362</f>
        <v>0</v>
      </c>
      <c r="AB362" s="42">
        <f>+' (1) Cap Res.2009-2010'!AB362</f>
        <v>0</v>
      </c>
      <c r="AC362" s="42">
        <f>+' (1) Cap Res.2009-2010'!AC362</f>
        <v>0</v>
      </c>
      <c r="AD362" s="42">
        <f>+' (1) Cap Res.2009-2010'!AD362</f>
        <v>0</v>
      </c>
      <c r="AE362" s="42">
        <f>+' (1) Cap Res.2009-2010'!AE362</f>
        <v>0</v>
      </c>
      <c r="AF362" s="42">
        <f>+' (1) Cap Res.2009-2010'!AF362</f>
        <v>0</v>
      </c>
      <c r="AG362" s="42">
        <f>+' (1) Cap Res.2009-2010'!AG362</f>
        <v>0</v>
      </c>
      <c r="AH362" s="42">
        <f>+' (1) Cap Res.2009-2010'!AH362</f>
        <v>0</v>
      </c>
      <c r="AI362" s="42">
        <f>+' (1) Cap Res.2009-2010'!AI362</f>
        <v>-325</v>
      </c>
      <c r="AJ362" s="42">
        <f>+' (1) Cap Res.2009-2010'!AJ362</f>
        <v>0</v>
      </c>
      <c r="AK362" s="42">
        <f>+' (1) Cap Res.2009-2010'!AK362</f>
        <v>0</v>
      </c>
      <c r="AL362" s="42">
        <f>+' (1) Cap Res.2009-2010'!AL362</f>
        <v>0</v>
      </c>
      <c r="AM362" s="42">
        <f>+' (1) Cap Res.2009-2010'!AM362</f>
        <v>0</v>
      </c>
      <c r="AN362" s="42">
        <f>+' (1) Cap Res.2009-2010'!AN362</f>
        <v>0</v>
      </c>
      <c r="AO362" s="42">
        <f>+' (1) Cap Res.2009-2010'!AO362</f>
        <v>0</v>
      </c>
      <c r="AP362" s="42">
        <f>+' (1) Cap Res.2009-2010'!AP362</f>
        <v>0</v>
      </c>
      <c r="AQ362" s="42">
        <f>+' (1) Cap Res.2009-2010'!AQ362</f>
        <v>0</v>
      </c>
      <c r="AR362" s="42">
        <f>+' (1) Cap Res.2009-2010'!AR362</f>
        <v>0</v>
      </c>
      <c r="AS362" s="42">
        <f>+' (1) Cap Res.2009-2010'!AS362</f>
        <v>0</v>
      </c>
      <c r="AT362" s="42">
        <f>+' (1) Cap Res.2009-2010'!AT362</f>
        <v>0</v>
      </c>
      <c r="AU362" s="42">
        <f>+' (1) Cap Res.2009-2010'!AU362</f>
        <v>0</v>
      </c>
      <c r="AV362" s="42"/>
      <c r="AW362" s="42"/>
      <c r="AX362" s="42"/>
      <c r="AY362" s="42"/>
      <c r="AZ362" s="42"/>
      <c r="BA362" s="42"/>
      <c r="BB362" s="42"/>
    </row>
    <row r="363" spans="1:54" ht="13.5" hidden="1">
      <c r="A363" s="177">
        <f>+' (1) Cap Res.2009-2010'!BF363</f>
        <v>38629</v>
      </c>
      <c r="B363" s="42">
        <f>+' (1) Cap Res.2009-2010'!B363</f>
        <v>0</v>
      </c>
      <c r="C363" s="42">
        <f>+' (1) Cap Res.2009-2010'!C363</f>
        <v>0</v>
      </c>
      <c r="D363" s="42">
        <f>+' (1) Cap Res.2009-2010'!D363</f>
        <v>0</v>
      </c>
      <c r="E363" s="42">
        <f>+' (1) Cap Res.2009-2010'!E363</f>
        <v>0</v>
      </c>
      <c r="F363" s="42">
        <f>+' (1) Cap Res.2009-2010'!F363</f>
        <v>0</v>
      </c>
      <c r="G363" s="42">
        <f>+' (1) Cap Res.2009-2010'!G363</f>
        <v>0</v>
      </c>
      <c r="H363" s="42">
        <f>+' (1) Cap Res.2009-2010'!H363</f>
        <v>0</v>
      </c>
      <c r="I363" s="42">
        <f>+' (1) Cap Res.2009-2010'!I363</f>
        <v>0</v>
      </c>
      <c r="J363" s="42">
        <f>+' (1) Cap Res.2009-2010'!J363</f>
        <v>0</v>
      </c>
      <c r="K363" s="42">
        <f>+' (1) Cap Res.2009-2010'!K363</f>
        <v>0</v>
      </c>
      <c r="L363" s="42">
        <f>+' (1) Cap Res.2009-2010'!L363</f>
        <v>0</v>
      </c>
      <c r="M363" s="42">
        <f>+' (1) Cap Res.2009-2010'!M363</f>
        <v>0</v>
      </c>
      <c r="N363" s="42">
        <f>+' (1) Cap Res.2009-2010'!N363</f>
        <v>0</v>
      </c>
      <c r="O363" s="42">
        <f>+' (1) Cap Res.2009-2010'!O363</f>
        <v>0</v>
      </c>
      <c r="P363" s="42">
        <f>+' (1) Cap Res.2009-2010'!P363</f>
        <v>0</v>
      </c>
      <c r="Q363" s="42">
        <f>+' (1) Cap Res.2009-2010'!Q363</f>
        <v>0</v>
      </c>
      <c r="R363" s="42">
        <f>+' (1) Cap Res.2009-2010'!R363</f>
        <v>0</v>
      </c>
      <c r="S363" s="42">
        <f>+' (1) Cap Res.2009-2010'!S363</f>
        <v>0</v>
      </c>
      <c r="T363" s="42">
        <f>+' (1) Cap Res.2009-2010'!T363</f>
        <v>0</v>
      </c>
      <c r="U363" s="42">
        <f>+' (1) Cap Res.2009-2010'!U363</f>
        <v>0</v>
      </c>
      <c r="V363" s="42">
        <f>+' (1) Cap Res.2009-2010'!V363</f>
        <v>0</v>
      </c>
      <c r="W363" s="42">
        <f>+' (1) Cap Res.2009-2010'!W363</f>
        <v>0</v>
      </c>
      <c r="X363" s="42">
        <f>+' (1) Cap Res.2009-2010'!X363</f>
        <v>0</v>
      </c>
      <c r="Y363" s="42">
        <f>+' (1) Cap Res.2009-2010'!Y363</f>
        <v>0</v>
      </c>
      <c r="Z363" s="42">
        <f>+' (1) Cap Res.2009-2010'!Z363</f>
        <v>0</v>
      </c>
      <c r="AA363" s="42">
        <f>+' (1) Cap Res.2009-2010'!AA363</f>
        <v>0</v>
      </c>
      <c r="AB363" s="42">
        <f>+' (1) Cap Res.2009-2010'!AB363</f>
        <v>0</v>
      </c>
      <c r="AC363" s="42">
        <f>+' (1) Cap Res.2009-2010'!AC363</f>
        <v>0</v>
      </c>
      <c r="AD363" s="42">
        <f>+' (1) Cap Res.2009-2010'!AD363</f>
        <v>0</v>
      </c>
      <c r="AE363" s="42">
        <f>+' (1) Cap Res.2009-2010'!AE363</f>
        <v>0</v>
      </c>
      <c r="AF363" s="42">
        <f>+' (1) Cap Res.2009-2010'!AF363</f>
        <v>0</v>
      </c>
      <c r="AG363" s="42">
        <f>+' (1) Cap Res.2009-2010'!AG363</f>
        <v>0</v>
      </c>
      <c r="AH363" s="42">
        <f>+' (1) Cap Res.2009-2010'!AH363</f>
        <v>0</v>
      </c>
      <c r="AI363" s="42">
        <f>+' (1) Cap Res.2009-2010'!AI363</f>
        <v>-634.12</v>
      </c>
      <c r="AJ363" s="42">
        <f>+' (1) Cap Res.2009-2010'!AJ363</f>
        <v>0</v>
      </c>
      <c r="AK363" s="42">
        <f>+' (1) Cap Res.2009-2010'!AK363</f>
        <v>0</v>
      </c>
      <c r="AL363" s="42">
        <f>+' (1) Cap Res.2009-2010'!AL363</f>
        <v>0</v>
      </c>
      <c r="AM363" s="42">
        <f>+' (1) Cap Res.2009-2010'!AM363</f>
        <v>0</v>
      </c>
      <c r="AN363" s="42">
        <f>+' (1) Cap Res.2009-2010'!AN363</f>
        <v>0</v>
      </c>
      <c r="AO363" s="42">
        <f>+' (1) Cap Res.2009-2010'!AO363</f>
        <v>0</v>
      </c>
      <c r="AP363" s="42">
        <f>+' (1) Cap Res.2009-2010'!AP363</f>
        <v>0</v>
      </c>
      <c r="AQ363" s="42">
        <f>+' (1) Cap Res.2009-2010'!AQ363</f>
        <v>0</v>
      </c>
      <c r="AR363" s="42">
        <f>+' (1) Cap Res.2009-2010'!AR363</f>
        <v>0</v>
      </c>
      <c r="AS363" s="42">
        <f>+' (1) Cap Res.2009-2010'!AS363</f>
        <v>0</v>
      </c>
      <c r="AT363" s="42">
        <f>+' (1) Cap Res.2009-2010'!AT363</f>
        <v>0</v>
      </c>
      <c r="AU363" s="42">
        <f>+' (1) Cap Res.2009-2010'!AU363</f>
        <v>0</v>
      </c>
      <c r="AV363" s="42"/>
      <c r="AW363" s="42"/>
      <c r="AX363" s="42"/>
      <c r="AY363" s="42"/>
      <c r="AZ363" s="42"/>
      <c r="BA363" s="42"/>
      <c r="BB363" s="42"/>
    </row>
    <row r="364" spans="1:54" ht="13.5" hidden="1">
      <c r="A364" s="177">
        <f>+' (1) Cap Res.2009-2010'!BF364</f>
        <v>38629</v>
      </c>
      <c r="B364" s="42">
        <f>+' (1) Cap Res.2009-2010'!B364</f>
        <v>0</v>
      </c>
      <c r="C364" s="42">
        <f>+' (1) Cap Res.2009-2010'!C364</f>
        <v>0</v>
      </c>
      <c r="D364" s="42">
        <f>+' (1) Cap Res.2009-2010'!D364</f>
        <v>0</v>
      </c>
      <c r="E364" s="42">
        <f>+' (1) Cap Res.2009-2010'!E364</f>
        <v>0</v>
      </c>
      <c r="F364" s="42">
        <f>+' (1) Cap Res.2009-2010'!F364</f>
        <v>0</v>
      </c>
      <c r="G364" s="42">
        <f>+' (1) Cap Res.2009-2010'!G364</f>
        <v>0</v>
      </c>
      <c r="H364" s="42">
        <f>+' (1) Cap Res.2009-2010'!H364</f>
        <v>0</v>
      </c>
      <c r="I364" s="42">
        <f>+' (1) Cap Res.2009-2010'!I364</f>
        <v>0</v>
      </c>
      <c r="J364" s="42">
        <f>+' (1) Cap Res.2009-2010'!J364</f>
        <v>0</v>
      </c>
      <c r="K364" s="42">
        <f>+' (1) Cap Res.2009-2010'!K364</f>
        <v>0</v>
      </c>
      <c r="L364" s="42">
        <f>+' (1) Cap Res.2009-2010'!L364</f>
        <v>0</v>
      </c>
      <c r="M364" s="42">
        <f>+' (1) Cap Res.2009-2010'!M364</f>
        <v>0</v>
      </c>
      <c r="N364" s="42">
        <f>+' (1) Cap Res.2009-2010'!N364</f>
        <v>0</v>
      </c>
      <c r="O364" s="42">
        <f>+' (1) Cap Res.2009-2010'!O364</f>
        <v>0</v>
      </c>
      <c r="P364" s="42">
        <f>+' (1) Cap Res.2009-2010'!P364</f>
        <v>0</v>
      </c>
      <c r="Q364" s="42">
        <f>+' (1) Cap Res.2009-2010'!Q364</f>
        <v>0</v>
      </c>
      <c r="R364" s="42">
        <f>+' (1) Cap Res.2009-2010'!R364</f>
        <v>0</v>
      </c>
      <c r="S364" s="42">
        <f>+' (1) Cap Res.2009-2010'!S364</f>
        <v>0</v>
      </c>
      <c r="T364" s="42">
        <f>+' (1) Cap Res.2009-2010'!T364</f>
        <v>0</v>
      </c>
      <c r="U364" s="42">
        <f>+' (1) Cap Res.2009-2010'!U364</f>
        <v>0</v>
      </c>
      <c r="V364" s="42">
        <f>+' (1) Cap Res.2009-2010'!V364</f>
        <v>0</v>
      </c>
      <c r="W364" s="42">
        <f>+' (1) Cap Res.2009-2010'!W364</f>
        <v>0</v>
      </c>
      <c r="X364" s="42">
        <f>+' (1) Cap Res.2009-2010'!X364</f>
        <v>0</v>
      </c>
      <c r="Y364" s="42">
        <f>+' (1) Cap Res.2009-2010'!Y364</f>
        <v>0</v>
      </c>
      <c r="Z364" s="42">
        <f>+' (1) Cap Res.2009-2010'!Z364</f>
        <v>0</v>
      </c>
      <c r="AA364" s="42">
        <f>+' (1) Cap Res.2009-2010'!AA364</f>
        <v>0</v>
      </c>
      <c r="AB364" s="42">
        <f>+' (1) Cap Res.2009-2010'!AB364</f>
        <v>0</v>
      </c>
      <c r="AC364" s="42">
        <f>+' (1) Cap Res.2009-2010'!AC364</f>
        <v>0</v>
      </c>
      <c r="AD364" s="42">
        <f>+' (1) Cap Res.2009-2010'!AD364</f>
        <v>0</v>
      </c>
      <c r="AE364" s="42">
        <f>+' (1) Cap Res.2009-2010'!AE364</f>
        <v>0</v>
      </c>
      <c r="AF364" s="42">
        <f>+' (1) Cap Res.2009-2010'!AF364</f>
        <v>0</v>
      </c>
      <c r="AG364" s="42">
        <f>+' (1) Cap Res.2009-2010'!AG364</f>
        <v>0</v>
      </c>
      <c r="AH364" s="42">
        <f>+' (1) Cap Res.2009-2010'!AH364</f>
        <v>0</v>
      </c>
      <c r="AI364" s="42">
        <f>+' (1) Cap Res.2009-2010'!AI364</f>
        <v>-11807.55</v>
      </c>
      <c r="AJ364" s="42">
        <f>+' (1) Cap Res.2009-2010'!AJ364</f>
        <v>0</v>
      </c>
      <c r="AK364" s="42">
        <f>+' (1) Cap Res.2009-2010'!AK364</f>
        <v>0</v>
      </c>
      <c r="AL364" s="42">
        <f>+' (1) Cap Res.2009-2010'!AL364</f>
        <v>0</v>
      </c>
      <c r="AM364" s="42">
        <f>+' (1) Cap Res.2009-2010'!AM364</f>
        <v>0</v>
      </c>
      <c r="AN364" s="42">
        <f>+' (1) Cap Res.2009-2010'!AN364</f>
        <v>0</v>
      </c>
      <c r="AO364" s="42">
        <f>+' (1) Cap Res.2009-2010'!AO364</f>
        <v>0</v>
      </c>
      <c r="AP364" s="42">
        <f>+' (1) Cap Res.2009-2010'!AP364</f>
        <v>0</v>
      </c>
      <c r="AQ364" s="42">
        <f>+' (1) Cap Res.2009-2010'!AQ364</f>
        <v>0</v>
      </c>
      <c r="AR364" s="42">
        <f>+' (1) Cap Res.2009-2010'!AR364</f>
        <v>0</v>
      </c>
      <c r="AS364" s="42">
        <f>+' (1) Cap Res.2009-2010'!AS364</f>
        <v>0</v>
      </c>
      <c r="AT364" s="42">
        <f>+' (1) Cap Res.2009-2010'!AT364</f>
        <v>0</v>
      </c>
      <c r="AU364" s="42">
        <f>+' (1) Cap Res.2009-2010'!AU364</f>
        <v>0</v>
      </c>
      <c r="AV364" s="42"/>
      <c r="AW364" s="42"/>
      <c r="AX364" s="42"/>
      <c r="AY364" s="42"/>
      <c r="AZ364" s="42"/>
      <c r="BA364" s="42"/>
      <c r="BB364" s="42"/>
    </row>
    <row r="365" spans="1:54" ht="13.5" hidden="1">
      <c r="A365" s="177">
        <f>+' (1) Cap Res.2009-2010'!BF365</f>
        <v>38636</v>
      </c>
      <c r="B365" s="42">
        <f>+' (1) Cap Res.2009-2010'!B365</f>
        <v>0</v>
      </c>
      <c r="C365" s="42">
        <f>+' (1) Cap Res.2009-2010'!C365</f>
        <v>0</v>
      </c>
      <c r="D365" s="42">
        <f>+' (1) Cap Res.2009-2010'!D365</f>
        <v>0</v>
      </c>
      <c r="E365" s="42">
        <f>+' (1) Cap Res.2009-2010'!E365</f>
        <v>0</v>
      </c>
      <c r="F365" s="42">
        <f>+' (1) Cap Res.2009-2010'!F365</f>
        <v>0</v>
      </c>
      <c r="G365" s="42">
        <f>+' (1) Cap Res.2009-2010'!G365</f>
        <v>0</v>
      </c>
      <c r="H365" s="42">
        <f>+' (1) Cap Res.2009-2010'!H365</f>
        <v>0</v>
      </c>
      <c r="I365" s="42">
        <f>+' (1) Cap Res.2009-2010'!I365</f>
        <v>0</v>
      </c>
      <c r="J365" s="42">
        <f>+' (1) Cap Res.2009-2010'!J365</f>
        <v>0</v>
      </c>
      <c r="K365" s="42">
        <f>+' (1) Cap Res.2009-2010'!K365</f>
        <v>0</v>
      </c>
      <c r="L365" s="42">
        <f>+' (1) Cap Res.2009-2010'!L365</f>
        <v>0</v>
      </c>
      <c r="M365" s="42">
        <f>+' (1) Cap Res.2009-2010'!M365</f>
        <v>0</v>
      </c>
      <c r="N365" s="42">
        <f>+' (1) Cap Res.2009-2010'!N365</f>
        <v>0</v>
      </c>
      <c r="O365" s="42">
        <f>+' (1) Cap Res.2009-2010'!O365</f>
        <v>0</v>
      </c>
      <c r="P365" s="42">
        <f>+' (1) Cap Res.2009-2010'!P365</f>
        <v>0</v>
      </c>
      <c r="Q365" s="42">
        <f>+' (1) Cap Res.2009-2010'!Q365</f>
        <v>0</v>
      </c>
      <c r="R365" s="42">
        <f>+' (1) Cap Res.2009-2010'!R365</f>
        <v>0</v>
      </c>
      <c r="S365" s="42">
        <f>+' (1) Cap Res.2009-2010'!S365</f>
        <v>0</v>
      </c>
      <c r="T365" s="42">
        <f>+' (1) Cap Res.2009-2010'!T365</f>
        <v>-10937.29</v>
      </c>
      <c r="U365" s="42">
        <f>+' (1) Cap Res.2009-2010'!U365</f>
        <v>0</v>
      </c>
      <c r="V365" s="42">
        <f>+' (1) Cap Res.2009-2010'!V365</f>
        <v>0</v>
      </c>
      <c r="W365" s="42">
        <f>+' (1) Cap Res.2009-2010'!W365</f>
        <v>0</v>
      </c>
      <c r="X365" s="42">
        <f>+' (1) Cap Res.2009-2010'!X365</f>
        <v>0</v>
      </c>
      <c r="Y365" s="42">
        <f>+' (1) Cap Res.2009-2010'!Y365</f>
        <v>0</v>
      </c>
      <c r="Z365" s="42">
        <f>+' (1) Cap Res.2009-2010'!Z365</f>
        <v>0</v>
      </c>
      <c r="AA365" s="42">
        <f>+' (1) Cap Res.2009-2010'!AA365</f>
        <v>0</v>
      </c>
      <c r="AB365" s="42">
        <f>+' (1) Cap Res.2009-2010'!AB365</f>
        <v>0</v>
      </c>
      <c r="AC365" s="42">
        <f>+' (1) Cap Res.2009-2010'!AC365</f>
        <v>0</v>
      </c>
      <c r="AD365" s="42">
        <f>+' (1) Cap Res.2009-2010'!AD365</f>
        <v>0</v>
      </c>
      <c r="AE365" s="42">
        <f>+' (1) Cap Res.2009-2010'!AE365</f>
        <v>0</v>
      </c>
      <c r="AF365" s="42">
        <f>+' (1) Cap Res.2009-2010'!AF365</f>
        <v>0</v>
      </c>
      <c r="AG365" s="42">
        <f>+' (1) Cap Res.2009-2010'!AG365</f>
        <v>0</v>
      </c>
      <c r="AH365" s="42">
        <f>+' (1) Cap Res.2009-2010'!AH365</f>
        <v>0</v>
      </c>
      <c r="AI365" s="42">
        <f>+' (1) Cap Res.2009-2010'!AI365</f>
        <v>0</v>
      </c>
      <c r="AJ365" s="42">
        <f>+' (1) Cap Res.2009-2010'!AJ365</f>
        <v>0</v>
      </c>
      <c r="AK365" s="42">
        <f>+' (1) Cap Res.2009-2010'!AK365</f>
        <v>0</v>
      </c>
      <c r="AL365" s="42">
        <f>+' (1) Cap Res.2009-2010'!AL365</f>
        <v>0</v>
      </c>
      <c r="AM365" s="42">
        <f>+' (1) Cap Res.2009-2010'!AM365</f>
        <v>0</v>
      </c>
      <c r="AN365" s="42">
        <f>+' (1) Cap Res.2009-2010'!AN365</f>
        <v>0</v>
      </c>
      <c r="AO365" s="42">
        <f>+' (1) Cap Res.2009-2010'!AO365</f>
        <v>0</v>
      </c>
      <c r="AP365" s="42">
        <f>+' (1) Cap Res.2009-2010'!AP365</f>
        <v>0</v>
      </c>
      <c r="AQ365" s="42">
        <f>+' (1) Cap Res.2009-2010'!AQ365</f>
        <v>0</v>
      </c>
      <c r="AR365" s="42">
        <f>+' (1) Cap Res.2009-2010'!AR365</f>
        <v>0</v>
      </c>
      <c r="AS365" s="42">
        <f>+' (1) Cap Res.2009-2010'!AS365</f>
        <v>0</v>
      </c>
      <c r="AT365" s="42">
        <f>+' (1) Cap Res.2009-2010'!AT365</f>
        <v>0</v>
      </c>
      <c r="AU365" s="42">
        <f>+' (1) Cap Res.2009-2010'!AU365</f>
        <v>0</v>
      </c>
      <c r="AV365" s="42"/>
      <c r="AW365" s="42"/>
      <c r="AX365" s="42"/>
      <c r="AY365" s="42"/>
      <c r="AZ365" s="42"/>
      <c r="BA365" s="42"/>
      <c r="BB365" s="42"/>
    </row>
    <row r="366" spans="1:54" ht="13.5" hidden="1">
      <c r="A366" s="177">
        <f>+' (1) Cap Res.2009-2010'!BF366</f>
        <v>38636</v>
      </c>
      <c r="B366" s="42">
        <f>+' (1) Cap Res.2009-2010'!B366</f>
        <v>0</v>
      </c>
      <c r="C366" s="42">
        <f>+' (1) Cap Res.2009-2010'!C366</f>
        <v>0</v>
      </c>
      <c r="D366" s="42">
        <f>+' (1) Cap Res.2009-2010'!D366</f>
        <v>0</v>
      </c>
      <c r="E366" s="42">
        <f>+' (1) Cap Res.2009-2010'!E366</f>
        <v>0</v>
      </c>
      <c r="F366" s="42">
        <f>+' (1) Cap Res.2009-2010'!F366</f>
        <v>0</v>
      </c>
      <c r="G366" s="42">
        <f>+' (1) Cap Res.2009-2010'!G366</f>
        <v>0</v>
      </c>
      <c r="H366" s="42">
        <f>+' (1) Cap Res.2009-2010'!H366</f>
        <v>0</v>
      </c>
      <c r="I366" s="42">
        <f>+' (1) Cap Res.2009-2010'!I366</f>
        <v>0</v>
      </c>
      <c r="J366" s="42">
        <f>+' (1) Cap Res.2009-2010'!J366</f>
        <v>0</v>
      </c>
      <c r="K366" s="42">
        <f>+' (1) Cap Res.2009-2010'!K366</f>
        <v>0</v>
      </c>
      <c r="L366" s="42">
        <f>+' (1) Cap Res.2009-2010'!L366</f>
        <v>0</v>
      </c>
      <c r="M366" s="42">
        <f>+' (1) Cap Res.2009-2010'!M366</f>
        <v>0</v>
      </c>
      <c r="N366" s="42">
        <f>+' (1) Cap Res.2009-2010'!N366</f>
        <v>0</v>
      </c>
      <c r="O366" s="42">
        <f>+' (1) Cap Res.2009-2010'!O366</f>
        <v>0</v>
      </c>
      <c r="P366" s="42">
        <f>+' (1) Cap Res.2009-2010'!P366</f>
        <v>0</v>
      </c>
      <c r="Q366" s="42">
        <f>+' (1) Cap Res.2009-2010'!Q366</f>
        <v>0</v>
      </c>
      <c r="R366" s="42">
        <f>+' (1) Cap Res.2009-2010'!R366</f>
        <v>0</v>
      </c>
      <c r="S366" s="42">
        <f>+' (1) Cap Res.2009-2010'!S366</f>
        <v>0</v>
      </c>
      <c r="T366" s="42">
        <f>+' (1) Cap Res.2009-2010'!T366</f>
        <v>0</v>
      </c>
      <c r="U366" s="42">
        <f>+' (1) Cap Res.2009-2010'!U366</f>
        <v>0</v>
      </c>
      <c r="V366" s="42">
        <f>+' (1) Cap Res.2009-2010'!V366</f>
        <v>0</v>
      </c>
      <c r="W366" s="42">
        <f>+' (1) Cap Res.2009-2010'!W366</f>
        <v>0</v>
      </c>
      <c r="X366" s="42">
        <f>+' (1) Cap Res.2009-2010'!X366</f>
        <v>0</v>
      </c>
      <c r="Y366" s="42">
        <f>+' (1) Cap Res.2009-2010'!Y366</f>
        <v>0</v>
      </c>
      <c r="Z366" s="42">
        <f>+' (1) Cap Res.2009-2010'!Z366</f>
        <v>0</v>
      </c>
      <c r="AA366" s="42">
        <f>+' (1) Cap Res.2009-2010'!AA366</f>
        <v>0</v>
      </c>
      <c r="AB366" s="42">
        <f>+' (1) Cap Res.2009-2010'!AB366</f>
        <v>0</v>
      </c>
      <c r="AC366" s="42">
        <f>+' (1) Cap Res.2009-2010'!AC366</f>
        <v>0</v>
      </c>
      <c r="AD366" s="42">
        <f>+' (1) Cap Res.2009-2010'!AD366</f>
        <v>0</v>
      </c>
      <c r="AE366" s="42">
        <f>+' (1) Cap Res.2009-2010'!AE366</f>
        <v>0</v>
      </c>
      <c r="AF366" s="42">
        <f>+' (1) Cap Res.2009-2010'!AF366</f>
        <v>0</v>
      </c>
      <c r="AG366" s="42">
        <f>+' (1) Cap Res.2009-2010'!AG366</f>
        <v>0</v>
      </c>
      <c r="AH366" s="42">
        <f>+' (1) Cap Res.2009-2010'!AH366</f>
        <v>-2942.1</v>
      </c>
      <c r="AI366" s="42">
        <f>+' (1) Cap Res.2009-2010'!AI366</f>
        <v>0</v>
      </c>
      <c r="AJ366" s="42">
        <f>+' (1) Cap Res.2009-2010'!AJ366</f>
        <v>0</v>
      </c>
      <c r="AK366" s="42">
        <f>+' (1) Cap Res.2009-2010'!AK366</f>
        <v>0</v>
      </c>
      <c r="AL366" s="42">
        <f>+' (1) Cap Res.2009-2010'!AL366</f>
        <v>0</v>
      </c>
      <c r="AM366" s="42">
        <f>+' (1) Cap Res.2009-2010'!AM366</f>
        <v>0</v>
      </c>
      <c r="AN366" s="42">
        <f>+' (1) Cap Res.2009-2010'!AN366</f>
        <v>0</v>
      </c>
      <c r="AO366" s="42">
        <f>+' (1) Cap Res.2009-2010'!AO366</f>
        <v>0</v>
      </c>
      <c r="AP366" s="42">
        <f>+' (1) Cap Res.2009-2010'!AP366</f>
        <v>0</v>
      </c>
      <c r="AQ366" s="42">
        <f>+' (1) Cap Res.2009-2010'!AQ366</f>
        <v>0</v>
      </c>
      <c r="AR366" s="42">
        <f>+' (1) Cap Res.2009-2010'!AR366</f>
        <v>0</v>
      </c>
      <c r="AS366" s="42">
        <f>+' (1) Cap Res.2009-2010'!AS366</f>
        <v>0</v>
      </c>
      <c r="AT366" s="42">
        <f>+' (1) Cap Res.2009-2010'!AT366</f>
        <v>0</v>
      </c>
      <c r="AU366" s="42">
        <f>+' (1) Cap Res.2009-2010'!AU366</f>
        <v>0</v>
      </c>
      <c r="AV366" s="42"/>
      <c r="AW366" s="42"/>
      <c r="AX366" s="42"/>
      <c r="AY366" s="42"/>
      <c r="AZ366" s="42"/>
      <c r="BA366" s="42"/>
      <c r="BB366" s="42"/>
    </row>
    <row r="367" spans="1:54" ht="13.5" hidden="1">
      <c r="A367" s="177">
        <f>+' (1) Cap Res.2009-2010'!BF367</f>
        <v>38636</v>
      </c>
      <c r="B367" s="42">
        <f>+' (1) Cap Res.2009-2010'!B367</f>
        <v>0</v>
      </c>
      <c r="C367" s="42">
        <f>+' (1) Cap Res.2009-2010'!C367</f>
        <v>0</v>
      </c>
      <c r="D367" s="42">
        <f>+' (1) Cap Res.2009-2010'!D367</f>
        <v>0</v>
      </c>
      <c r="E367" s="42">
        <f>+' (1) Cap Res.2009-2010'!E367</f>
        <v>0</v>
      </c>
      <c r="F367" s="42">
        <f>+' (1) Cap Res.2009-2010'!F367</f>
        <v>0</v>
      </c>
      <c r="G367" s="42">
        <f>+' (1) Cap Res.2009-2010'!G367</f>
        <v>0</v>
      </c>
      <c r="H367" s="42">
        <f>+' (1) Cap Res.2009-2010'!H367</f>
        <v>0</v>
      </c>
      <c r="I367" s="42">
        <f>+' (1) Cap Res.2009-2010'!I367</f>
        <v>0</v>
      </c>
      <c r="J367" s="42">
        <f>+' (1) Cap Res.2009-2010'!J367</f>
        <v>0</v>
      </c>
      <c r="K367" s="42">
        <f>+' (1) Cap Res.2009-2010'!K367</f>
        <v>0</v>
      </c>
      <c r="L367" s="42">
        <f>+' (1) Cap Res.2009-2010'!L367</f>
        <v>0</v>
      </c>
      <c r="M367" s="42">
        <f>+' (1) Cap Res.2009-2010'!M367</f>
        <v>0</v>
      </c>
      <c r="N367" s="42">
        <f>+' (1) Cap Res.2009-2010'!N367</f>
        <v>0</v>
      </c>
      <c r="O367" s="42">
        <f>+' (1) Cap Res.2009-2010'!O367</f>
        <v>0</v>
      </c>
      <c r="P367" s="42">
        <f>+' (1) Cap Res.2009-2010'!P367</f>
        <v>0</v>
      </c>
      <c r="Q367" s="42">
        <f>+' (1) Cap Res.2009-2010'!Q367</f>
        <v>0</v>
      </c>
      <c r="R367" s="42">
        <f>+' (1) Cap Res.2009-2010'!R367</f>
        <v>0</v>
      </c>
      <c r="S367" s="42">
        <f>+' (1) Cap Res.2009-2010'!S367</f>
        <v>0</v>
      </c>
      <c r="T367" s="42">
        <f>+' (1) Cap Res.2009-2010'!T367</f>
        <v>0</v>
      </c>
      <c r="U367" s="42">
        <f>+' (1) Cap Res.2009-2010'!U367</f>
        <v>0</v>
      </c>
      <c r="V367" s="42">
        <f>+' (1) Cap Res.2009-2010'!V367</f>
        <v>0</v>
      </c>
      <c r="W367" s="42">
        <f>+' (1) Cap Res.2009-2010'!W367</f>
        <v>0</v>
      </c>
      <c r="X367" s="42">
        <f>+' (1) Cap Res.2009-2010'!X367</f>
        <v>0</v>
      </c>
      <c r="Y367" s="42">
        <f>+' (1) Cap Res.2009-2010'!Y367</f>
        <v>0</v>
      </c>
      <c r="Z367" s="42">
        <f>+' (1) Cap Res.2009-2010'!Z367</f>
        <v>0</v>
      </c>
      <c r="AA367" s="42">
        <f>+' (1) Cap Res.2009-2010'!AA367</f>
        <v>0</v>
      </c>
      <c r="AB367" s="42">
        <f>+' (1) Cap Res.2009-2010'!AB367</f>
        <v>0</v>
      </c>
      <c r="AC367" s="42">
        <f>+' (1) Cap Res.2009-2010'!AC367</f>
        <v>0</v>
      </c>
      <c r="AD367" s="42">
        <f>+' (1) Cap Res.2009-2010'!AD367</f>
        <v>0</v>
      </c>
      <c r="AE367" s="42">
        <f>+' (1) Cap Res.2009-2010'!AE367</f>
        <v>0</v>
      </c>
      <c r="AF367" s="42">
        <f>+' (1) Cap Res.2009-2010'!AF367</f>
        <v>0</v>
      </c>
      <c r="AG367" s="42">
        <f>+' (1) Cap Res.2009-2010'!AG367</f>
        <v>0</v>
      </c>
      <c r="AH367" s="42">
        <f>+' (1) Cap Res.2009-2010'!AH367</f>
        <v>-1458</v>
      </c>
      <c r="AI367" s="42">
        <f>+' (1) Cap Res.2009-2010'!AI367</f>
        <v>0</v>
      </c>
      <c r="AJ367" s="42">
        <f>+' (1) Cap Res.2009-2010'!AJ367</f>
        <v>0</v>
      </c>
      <c r="AK367" s="42">
        <f>+' (1) Cap Res.2009-2010'!AK367</f>
        <v>0</v>
      </c>
      <c r="AL367" s="42">
        <f>+' (1) Cap Res.2009-2010'!AL367</f>
        <v>0</v>
      </c>
      <c r="AM367" s="42">
        <f>+' (1) Cap Res.2009-2010'!AM367</f>
        <v>0</v>
      </c>
      <c r="AN367" s="42">
        <f>+' (1) Cap Res.2009-2010'!AN367</f>
        <v>0</v>
      </c>
      <c r="AO367" s="42">
        <f>+' (1) Cap Res.2009-2010'!AO367</f>
        <v>0</v>
      </c>
      <c r="AP367" s="42">
        <f>+' (1) Cap Res.2009-2010'!AP367</f>
        <v>0</v>
      </c>
      <c r="AQ367" s="42">
        <f>+' (1) Cap Res.2009-2010'!AQ367</f>
        <v>0</v>
      </c>
      <c r="AR367" s="42">
        <f>+' (1) Cap Res.2009-2010'!AR367</f>
        <v>0</v>
      </c>
      <c r="AS367" s="42">
        <f>+' (1) Cap Res.2009-2010'!AS367</f>
        <v>0</v>
      </c>
      <c r="AT367" s="42">
        <f>+' (1) Cap Res.2009-2010'!AT367</f>
        <v>0</v>
      </c>
      <c r="AU367" s="42">
        <f>+' (1) Cap Res.2009-2010'!AU367</f>
        <v>0</v>
      </c>
      <c r="AV367" s="42"/>
      <c r="AW367" s="42"/>
      <c r="AX367" s="42"/>
      <c r="AY367" s="42"/>
      <c r="AZ367" s="42"/>
      <c r="BA367" s="42"/>
      <c r="BB367" s="42"/>
    </row>
    <row r="368" spans="1:54" ht="13.5" hidden="1">
      <c r="A368" s="177">
        <f>+' (1) Cap Res.2009-2010'!BF368</f>
        <v>38636</v>
      </c>
      <c r="B368" s="42">
        <f>+' (1) Cap Res.2009-2010'!B368</f>
        <v>0</v>
      </c>
      <c r="C368" s="42">
        <f>+' (1) Cap Res.2009-2010'!C368</f>
        <v>0</v>
      </c>
      <c r="D368" s="42">
        <f>+' (1) Cap Res.2009-2010'!D368</f>
        <v>0</v>
      </c>
      <c r="E368" s="42">
        <f>+' (1) Cap Res.2009-2010'!E368</f>
        <v>0</v>
      </c>
      <c r="F368" s="42">
        <f>+' (1) Cap Res.2009-2010'!F368</f>
        <v>0</v>
      </c>
      <c r="G368" s="42">
        <f>+' (1) Cap Res.2009-2010'!G368</f>
        <v>0</v>
      </c>
      <c r="H368" s="42">
        <f>+' (1) Cap Res.2009-2010'!H368</f>
        <v>0</v>
      </c>
      <c r="I368" s="42">
        <f>+' (1) Cap Res.2009-2010'!I368</f>
        <v>0</v>
      </c>
      <c r="J368" s="42">
        <f>+' (1) Cap Res.2009-2010'!J368</f>
        <v>0</v>
      </c>
      <c r="K368" s="42">
        <f>+' (1) Cap Res.2009-2010'!K368</f>
        <v>0</v>
      </c>
      <c r="L368" s="42">
        <f>+' (1) Cap Res.2009-2010'!L368</f>
        <v>0</v>
      </c>
      <c r="M368" s="42">
        <f>+' (1) Cap Res.2009-2010'!M368</f>
        <v>0</v>
      </c>
      <c r="N368" s="42">
        <f>+' (1) Cap Res.2009-2010'!N368</f>
        <v>0</v>
      </c>
      <c r="O368" s="42">
        <f>+' (1) Cap Res.2009-2010'!O368</f>
        <v>0</v>
      </c>
      <c r="P368" s="42">
        <f>+' (1) Cap Res.2009-2010'!P368</f>
        <v>0</v>
      </c>
      <c r="Q368" s="42">
        <f>+' (1) Cap Res.2009-2010'!Q368</f>
        <v>0</v>
      </c>
      <c r="R368" s="42">
        <f>+' (1) Cap Res.2009-2010'!R368</f>
        <v>0</v>
      </c>
      <c r="S368" s="42">
        <f>+' (1) Cap Res.2009-2010'!S368</f>
        <v>0</v>
      </c>
      <c r="T368" s="42">
        <f>+' (1) Cap Res.2009-2010'!T368</f>
        <v>0</v>
      </c>
      <c r="U368" s="42">
        <f>+' (1) Cap Res.2009-2010'!U368</f>
        <v>0</v>
      </c>
      <c r="V368" s="42">
        <f>+' (1) Cap Res.2009-2010'!V368</f>
        <v>0</v>
      </c>
      <c r="W368" s="42">
        <f>+' (1) Cap Res.2009-2010'!W368</f>
        <v>0</v>
      </c>
      <c r="X368" s="42">
        <f>+' (1) Cap Res.2009-2010'!X368</f>
        <v>0</v>
      </c>
      <c r="Y368" s="42">
        <f>+' (1) Cap Res.2009-2010'!Y368</f>
        <v>0</v>
      </c>
      <c r="Z368" s="42">
        <f>+' (1) Cap Res.2009-2010'!Z368</f>
        <v>0</v>
      </c>
      <c r="AA368" s="42">
        <f>+' (1) Cap Res.2009-2010'!AA368</f>
        <v>0</v>
      </c>
      <c r="AB368" s="42">
        <f>+' (1) Cap Res.2009-2010'!AB368</f>
        <v>0</v>
      </c>
      <c r="AC368" s="42">
        <f>+' (1) Cap Res.2009-2010'!AC368</f>
        <v>0</v>
      </c>
      <c r="AD368" s="42">
        <f>+' (1) Cap Res.2009-2010'!AD368</f>
        <v>-23210</v>
      </c>
      <c r="AE368" s="42">
        <f>+' (1) Cap Res.2009-2010'!AE368</f>
        <v>0</v>
      </c>
      <c r="AF368" s="42">
        <f>+' (1) Cap Res.2009-2010'!AF368</f>
        <v>0</v>
      </c>
      <c r="AG368" s="42">
        <f>+' (1) Cap Res.2009-2010'!AG368</f>
        <v>0</v>
      </c>
      <c r="AH368" s="42">
        <f>+' (1) Cap Res.2009-2010'!AH368</f>
        <v>0</v>
      </c>
      <c r="AI368" s="42">
        <f>+' (1) Cap Res.2009-2010'!AI368</f>
        <v>0</v>
      </c>
      <c r="AJ368" s="42">
        <f>+' (1) Cap Res.2009-2010'!AJ368</f>
        <v>0</v>
      </c>
      <c r="AK368" s="42">
        <f>+' (1) Cap Res.2009-2010'!AK368</f>
        <v>0</v>
      </c>
      <c r="AL368" s="42">
        <f>+' (1) Cap Res.2009-2010'!AL368</f>
        <v>0</v>
      </c>
      <c r="AM368" s="42">
        <f>+' (1) Cap Res.2009-2010'!AM368</f>
        <v>0</v>
      </c>
      <c r="AN368" s="42">
        <f>+' (1) Cap Res.2009-2010'!AN368</f>
        <v>0</v>
      </c>
      <c r="AO368" s="42">
        <f>+' (1) Cap Res.2009-2010'!AO368</f>
        <v>0</v>
      </c>
      <c r="AP368" s="42">
        <f>+' (1) Cap Res.2009-2010'!AP368</f>
        <v>0</v>
      </c>
      <c r="AQ368" s="42">
        <f>+' (1) Cap Res.2009-2010'!AQ368</f>
        <v>0</v>
      </c>
      <c r="AR368" s="42">
        <f>+' (1) Cap Res.2009-2010'!AR368</f>
        <v>0</v>
      </c>
      <c r="AS368" s="42">
        <f>+' (1) Cap Res.2009-2010'!AS368</f>
        <v>0</v>
      </c>
      <c r="AT368" s="42">
        <f>+' (1) Cap Res.2009-2010'!AT368</f>
        <v>0</v>
      </c>
      <c r="AU368" s="42">
        <f>+' (1) Cap Res.2009-2010'!AU368</f>
        <v>0</v>
      </c>
      <c r="AV368" s="42"/>
      <c r="AW368" s="42"/>
      <c r="AX368" s="42"/>
      <c r="AY368" s="42"/>
      <c r="AZ368" s="42"/>
      <c r="BA368" s="42"/>
      <c r="BB368" s="42"/>
    </row>
    <row r="369" spans="1:54" ht="13.5" hidden="1">
      <c r="A369" s="177">
        <f>+' (1) Cap Res.2009-2010'!BF369</f>
        <v>38636</v>
      </c>
      <c r="B369" s="42">
        <f>+' (1) Cap Res.2009-2010'!B369</f>
        <v>0</v>
      </c>
      <c r="C369" s="42">
        <f>+' (1) Cap Res.2009-2010'!C369</f>
        <v>0</v>
      </c>
      <c r="D369" s="42">
        <f>+' (1) Cap Res.2009-2010'!D369</f>
        <v>0</v>
      </c>
      <c r="E369" s="42">
        <f>+' (1) Cap Res.2009-2010'!E369</f>
        <v>0</v>
      </c>
      <c r="F369" s="42">
        <f>+' (1) Cap Res.2009-2010'!F369</f>
        <v>0</v>
      </c>
      <c r="G369" s="42">
        <f>+' (1) Cap Res.2009-2010'!G369</f>
        <v>0</v>
      </c>
      <c r="H369" s="42">
        <f>+' (1) Cap Res.2009-2010'!H369</f>
        <v>0</v>
      </c>
      <c r="I369" s="42">
        <f>+' (1) Cap Res.2009-2010'!I369</f>
        <v>0</v>
      </c>
      <c r="J369" s="42">
        <f>+' (1) Cap Res.2009-2010'!J369</f>
        <v>0</v>
      </c>
      <c r="K369" s="42">
        <f>+' (1) Cap Res.2009-2010'!K369</f>
        <v>0</v>
      </c>
      <c r="L369" s="42">
        <f>+' (1) Cap Res.2009-2010'!L369</f>
        <v>0</v>
      </c>
      <c r="M369" s="42">
        <f>+' (1) Cap Res.2009-2010'!M369</f>
        <v>0</v>
      </c>
      <c r="N369" s="42">
        <f>+' (1) Cap Res.2009-2010'!N369</f>
        <v>0</v>
      </c>
      <c r="O369" s="42">
        <f>+' (1) Cap Res.2009-2010'!O369</f>
        <v>0</v>
      </c>
      <c r="P369" s="42">
        <f>+' (1) Cap Res.2009-2010'!P369</f>
        <v>0</v>
      </c>
      <c r="Q369" s="42">
        <f>+' (1) Cap Res.2009-2010'!Q369</f>
        <v>0</v>
      </c>
      <c r="R369" s="42">
        <f>+' (1) Cap Res.2009-2010'!R369</f>
        <v>0</v>
      </c>
      <c r="S369" s="42">
        <f>+' (1) Cap Res.2009-2010'!S369</f>
        <v>0</v>
      </c>
      <c r="T369" s="42">
        <f>+' (1) Cap Res.2009-2010'!T369</f>
        <v>0</v>
      </c>
      <c r="U369" s="42">
        <f>+' (1) Cap Res.2009-2010'!U369</f>
        <v>0</v>
      </c>
      <c r="V369" s="42">
        <f>+' (1) Cap Res.2009-2010'!V369</f>
        <v>0</v>
      </c>
      <c r="W369" s="42">
        <f>+' (1) Cap Res.2009-2010'!W369</f>
        <v>0</v>
      </c>
      <c r="X369" s="42">
        <f>+' (1) Cap Res.2009-2010'!X369</f>
        <v>0</v>
      </c>
      <c r="Y369" s="42">
        <f>+' (1) Cap Res.2009-2010'!Y369</f>
        <v>0</v>
      </c>
      <c r="Z369" s="42">
        <f>+' (1) Cap Res.2009-2010'!Z369</f>
        <v>0</v>
      </c>
      <c r="AA369" s="42">
        <f>+' (1) Cap Res.2009-2010'!AA369</f>
        <v>0</v>
      </c>
      <c r="AB369" s="42">
        <f>+' (1) Cap Res.2009-2010'!AB369</f>
        <v>0</v>
      </c>
      <c r="AC369" s="42">
        <f>+' (1) Cap Res.2009-2010'!AC369</f>
        <v>0</v>
      </c>
      <c r="AD369" s="42">
        <f>+' (1) Cap Res.2009-2010'!AD369</f>
        <v>0</v>
      </c>
      <c r="AE369" s="42">
        <f>+' (1) Cap Res.2009-2010'!AE369</f>
        <v>0</v>
      </c>
      <c r="AF369" s="42">
        <f>+' (1) Cap Res.2009-2010'!AF369</f>
        <v>0</v>
      </c>
      <c r="AG369" s="42">
        <f>+' (1) Cap Res.2009-2010'!AG369</f>
        <v>0</v>
      </c>
      <c r="AH369" s="42">
        <f>+' (1) Cap Res.2009-2010'!AH369</f>
        <v>0</v>
      </c>
      <c r="AI369" s="42">
        <f>+' (1) Cap Res.2009-2010'!AI369</f>
        <v>-927.95</v>
      </c>
      <c r="AJ369" s="42">
        <f>+' (1) Cap Res.2009-2010'!AJ369</f>
        <v>0</v>
      </c>
      <c r="AK369" s="42">
        <f>+' (1) Cap Res.2009-2010'!AK369</f>
        <v>0</v>
      </c>
      <c r="AL369" s="42">
        <f>+' (1) Cap Res.2009-2010'!AL369</f>
        <v>0</v>
      </c>
      <c r="AM369" s="42">
        <f>+' (1) Cap Res.2009-2010'!AM369</f>
        <v>0</v>
      </c>
      <c r="AN369" s="42">
        <f>+' (1) Cap Res.2009-2010'!AN369</f>
        <v>0</v>
      </c>
      <c r="AO369" s="42">
        <f>+' (1) Cap Res.2009-2010'!AO369</f>
        <v>0</v>
      </c>
      <c r="AP369" s="42">
        <f>+' (1) Cap Res.2009-2010'!AP369</f>
        <v>0</v>
      </c>
      <c r="AQ369" s="42">
        <f>+' (1) Cap Res.2009-2010'!AQ369</f>
        <v>0</v>
      </c>
      <c r="AR369" s="42">
        <f>+' (1) Cap Res.2009-2010'!AR369</f>
        <v>0</v>
      </c>
      <c r="AS369" s="42">
        <f>+' (1) Cap Res.2009-2010'!AS369</f>
        <v>0</v>
      </c>
      <c r="AT369" s="42">
        <f>+' (1) Cap Res.2009-2010'!AT369</f>
        <v>0</v>
      </c>
      <c r="AU369" s="42">
        <f>+' (1) Cap Res.2009-2010'!AU369</f>
        <v>0</v>
      </c>
      <c r="AV369" s="42"/>
      <c r="AW369" s="42"/>
      <c r="AX369" s="42"/>
      <c r="AY369" s="42"/>
      <c r="AZ369" s="42"/>
      <c r="BA369" s="42"/>
      <c r="BB369" s="42"/>
    </row>
    <row r="370" spans="1:54" ht="13.5" hidden="1">
      <c r="A370" s="177">
        <f>+' (1) Cap Res.2009-2010'!BF370</f>
        <v>38644</v>
      </c>
      <c r="B370" s="42">
        <f>+' (1) Cap Res.2009-2010'!B370</f>
        <v>0</v>
      </c>
      <c r="C370" s="42">
        <f>+' (1) Cap Res.2009-2010'!C370</f>
        <v>0</v>
      </c>
      <c r="D370" s="42">
        <f>+' (1) Cap Res.2009-2010'!D370</f>
        <v>0</v>
      </c>
      <c r="E370" s="42">
        <f>+' (1) Cap Res.2009-2010'!E370</f>
        <v>0</v>
      </c>
      <c r="F370" s="42">
        <f>+' (1) Cap Res.2009-2010'!F370</f>
        <v>0</v>
      </c>
      <c r="G370" s="42">
        <f>+' (1) Cap Res.2009-2010'!G370</f>
        <v>0</v>
      </c>
      <c r="H370" s="42">
        <f>+' (1) Cap Res.2009-2010'!H370</f>
        <v>0</v>
      </c>
      <c r="I370" s="42">
        <f>+' (1) Cap Res.2009-2010'!I370</f>
        <v>0</v>
      </c>
      <c r="J370" s="42">
        <f>+' (1) Cap Res.2009-2010'!J370</f>
        <v>0</v>
      </c>
      <c r="K370" s="42">
        <f>+' (1) Cap Res.2009-2010'!K370</f>
        <v>0</v>
      </c>
      <c r="L370" s="42">
        <f>+' (1) Cap Res.2009-2010'!L370</f>
        <v>0</v>
      </c>
      <c r="M370" s="42">
        <f>+' (1) Cap Res.2009-2010'!M370</f>
        <v>0</v>
      </c>
      <c r="N370" s="42">
        <f>+' (1) Cap Res.2009-2010'!N370</f>
        <v>0</v>
      </c>
      <c r="O370" s="42">
        <f>+' (1) Cap Res.2009-2010'!O370</f>
        <v>0</v>
      </c>
      <c r="P370" s="42">
        <f>+' (1) Cap Res.2009-2010'!P370</f>
        <v>0</v>
      </c>
      <c r="Q370" s="42">
        <f>+' (1) Cap Res.2009-2010'!Q370</f>
        <v>0</v>
      </c>
      <c r="R370" s="42">
        <f>+' (1) Cap Res.2009-2010'!R370</f>
        <v>0</v>
      </c>
      <c r="S370" s="42">
        <f>+' (1) Cap Res.2009-2010'!S370</f>
        <v>0</v>
      </c>
      <c r="T370" s="42">
        <f>+' (1) Cap Res.2009-2010'!T370</f>
        <v>0</v>
      </c>
      <c r="U370" s="42">
        <f>+' (1) Cap Res.2009-2010'!U370</f>
        <v>0</v>
      </c>
      <c r="V370" s="42">
        <f>+' (1) Cap Res.2009-2010'!V370</f>
        <v>0</v>
      </c>
      <c r="W370" s="42">
        <f>+' (1) Cap Res.2009-2010'!W370</f>
        <v>0</v>
      </c>
      <c r="X370" s="42">
        <f>+' (1) Cap Res.2009-2010'!X370</f>
        <v>0</v>
      </c>
      <c r="Y370" s="42">
        <f>+' (1) Cap Res.2009-2010'!Y370</f>
        <v>0</v>
      </c>
      <c r="Z370" s="42">
        <f>+' (1) Cap Res.2009-2010'!Z370</f>
        <v>0</v>
      </c>
      <c r="AA370" s="42">
        <f>+' (1) Cap Res.2009-2010'!AA370</f>
        <v>0</v>
      </c>
      <c r="AB370" s="42">
        <f>+' (1) Cap Res.2009-2010'!AB370</f>
        <v>0</v>
      </c>
      <c r="AC370" s="42">
        <f>+' (1) Cap Res.2009-2010'!AC370</f>
        <v>0</v>
      </c>
      <c r="AD370" s="42">
        <f>+' (1) Cap Res.2009-2010'!AD370</f>
        <v>0</v>
      </c>
      <c r="AE370" s="42">
        <f>+' (1) Cap Res.2009-2010'!AE370</f>
        <v>0</v>
      </c>
      <c r="AF370" s="42">
        <f>+' (1) Cap Res.2009-2010'!AF370</f>
        <v>0</v>
      </c>
      <c r="AG370" s="42">
        <f>+' (1) Cap Res.2009-2010'!AG370</f>
        <v>0</v>
      </c>
      <c r="AH370" s="42">
        <f>+' (1) Cap Res.2009-2010'!AH370</f>
        <v>0</v>
      </c>
      <c r="AI370" s="42">
        <f>+' (1) Cap Res.2009-2010'!AI370</f>
        <v>-107.93</v>
      </c>
      <c r="AJ370" s="42">
        <f>+' (1) Cap Res.2009-2010'!AJ370</f>
        <v>0</v>
      </c>
      <c r="AK370" s="42">
        <f>+' (1) Cap Res.2009-2010'!AK370</f>
        <v>0</v>
      </c>
      <c r="AL370" s="42">
        <f>+' (1) Cap Res.2009-2010'!AL370</f>
        <v>0</v>
      </c>
      <c r="AM370" s="42">
        <f>+' (1) Cap Res.2009-2010'!AM370</f>
        <v>0</v>
      </c>
      <c r="AN370" s="42">
        <f>+' (1) Cap Res.2009-2010'!AN370</f>
        <v>0</v>
      </c>
      <c r="AO370" s="42">
        <f>+' (1) Cap Res.2009-2010'!AO370</f>
        <v>0</v>
      </c>
      <c r="AP370" s="42">
        <f>+' (1) Cap Res.2009-2010'!AP370</f>
        <v>0</v>
      </c>
      <c r="AQ370" s="42">
        <f>+' (1) Cap Res.2009-2010'!AQ370</f>
        <v>0</v>
      </c>
      <c r="AR370" s="42">
        <f>+' (1) Cap Res.2009-2010'!AR370</f>
        <v>0</v>
      </c>
      <c r="AS370" s="42">
        <f>+' (1) Cap Res.2009-2010'!AS370</f>
        <v>0</v>
      </c>
      <c r="AT370" s="42">
        <f>+' (1) Cap Res.2009-2010'!AT370</f>
        <v>0</v>
      </c>
      <c r="AU370" s="42">
        <f>+' (1) Cap Res.2009-2010'!AU370</f>
        <v>0</v>
      </c>
      <c r="AV370" s="42"/>
      <c r="AW370" s="42"/>
      <c r="AX370" s="42"/>
      <c r="AY370" s="42"/>
      <c r="AZ370" s="42"/>
      <c r="BA370" s="42"/>
      <c r="BB370" s="42"/>
    </row>
    <row r="371" spans="1:54" ht="13.5" hidden="1">
      <c r="A371" s="177">
        <f>+' (1) Cap Res.2009-2010'!BF371</f>
        <v>38644</v>
      </c>
      <c r="B371" s="42">
        <f>+' (1) Cap Res.2009-2010'!B371</f>
        <v>0</v>
      </c>
      <c r="C371" s="42">
        <f>+' (1) Cap Res.2009-2010'!C371</f>
        <v>0</v>
      </c>
      <c r="D371" s="42">
        <f>+' (1) Cap Res.2009-2010'!D371</f>
        <v>0</v>
      </c>
      <c r="E371" s="42">
        <f>+' (1) Cap Res.2009-2010'!E371</f>
        <v>0</v>
      </c>
      <c r="F371" s="42">
        <f>+' (1) Cap Res.2009-2010'!F371</f>
        <v>0</v>
      </c>
      <c r="G371" s="42">
        <f>+' (1) Cap Res.2009-2010'!G371</f>
        <v>0</v>
      </c>
      <c r="H371" s="42">
        <f>+' (1) Cap Res.2009-2010'!H371</f>
        <v>0</v>
      </c>
      <c r="I371" s="42">
        <f>+' (1) Cap Res.2009-2010'!I371</f>
        <v>0</v>
      </c>
      <c r="J371" s="42">
        <f>+' (1) Cap Res.2009-2010'!J371</f>
        <v>0</v>
      </c>
      <c r="K371" s="42">
        <f>+' (1) Cap Res.2009-2010'!K371</f>
        <v>0</v>
      </c>
      <c r="L371" s="42">
        <f>+' (1) Cap Res.2009-2010'!L371</f>
        <v>0</v>
      </c>
      <c r="M371" s="42">
        <f>+' (1) Cap Res.2009-2010'!M371</f>
        <v>0</v>
      </c>
      <c r="N371" s="42">
        <f>+' (1) Cap Res.2009-2010'!N371</f>
        <v>0</v>
      </c>
      <c r="O371" s="42">
        <f>+' (1) Cap Res.2009-2010'!O371</f>
        <v>0</v>
      </c>
      <c r="P371" s="42">
        <f>+' (1) Cap Res.2009-2010'!P371</f>
        <v>0</v>
      </c>
      <c r="Q371" s="42">
        <f>+' (1) Cap Res.2009-2010'!Q371</f>
        <v>0</v>
      </c>
      <c r="R371" s="42">
        <f>+' (1) Cap Res.2009-2010'!R371</f>
        <v>0</v>
      </c>
      <c r="S371" s="42">
        <f>+' (1) Cap Res.2009-2010'!S371</f>
        <v>0</v>
      </c>
      <c r="T371" s="42">
        <f>+' (1) Cap Res.2009-2010'!T371</f>
        <v>0</v>
      </c>
      <c r="U371" s="42">
        <f>+' (1) Cap Res.2009-2010'!U371</f>
        <v>0</v>
      </c>
      <c r="V371" s="42">
        <f>+' (1) Cap Res.2009-2010'!V371</f>
        <v>0</v>
      </c>
      <c r="W371" s="42">
        <f>+' (1) Cap Res.2009-2010'!W371</f>
        <v>0</v>
      </c>
      <c r="X371" s="42">
        <f>+' (1) Cap Res.2009-2010'!X371</f>
        <v>0</v>
      </c>
      <c r="Y371" s="42">
        <f>+' (1) Cap Res.2009-2010'!Y371</f>
        <v>0</v>
      </c>
      <c r="Z371" s="42">
        <f>+' (1) Cap Res.2009-2010'!Z371</f>
        <v>0</v>
      </c>
      <c r="AA371" s="42">
        <f>+' (1) Cap Res.2009-2010'!AA371</f>
        <v>0</v>
      </c>
      <c r="AB371" s="42">
        <f>+' (1) Cap Res.2009-2010'!AB371</f>
        <v>0</v>
      </c>
      <c r="AC371" s="42">
        <f>+' (1) Cap Res.2009-2010'!AC371</f>
        <v>0</v>
      </c>
      <c r="AD371" s="42">
        <f>+' (1) Cap Res.2009-2010'!AD371</f>
        <v>0</v>
      </c>
      <c r="AE371" s="42">
        <f>+' (1) Cap Res.2009-2010'!AE371</f>
        <v>0</v>
      </c>
      <c r="AF371" s="42">
        <f>+' (1) Cap Res.2009-2010'!AF371</f>
        <v>0</v>
      </c>
      <c r="AG371" s="42">
        <f>+' (1) Cap Res.2009-2010'!AG371</f>
        <v>0</v>
      </c>
      <c r="AH371" s="42">
        <f>+' (1) Cap Res.2009-2010'!AH371</f>
        <v>0</v>
      </c>
      <c r="AI371" s="42">
        <f>+' (1) Cap Res.2009-2010'!AI371</f>
        <v>-20250</v>
      </c>
      <c r="AJ371" s="42">
        <f>+' (1) Cap Res.2009-2010'!AJ371</f>
        <v>0</v>
      </c>
      <c r="AK371" s="42">
        <f>+' (1) Cap Res.2009-2010'!AK371</f>
        <v>0</v>
      </c>
      <c r="AL371" s="42">
        <f>+' (1) Cap Res.2009-2010'!AL371</f>
        <v>0</v>
      </c>
      <c r="AM371" s="42">
        <f>+' (1) Cap Res.2009-2010'!AM371</f>
        <v>0</v>
      </c>
      <c r="AN371" s="42">
        <f>+' (1) Cap Res.2009-2010'!AN371</f>
        <v>0</v>
      </c>
      <c r="AO371" s="42">
        <f>+' (1) Cap Res.2009-2010'!AO371</f>
        <v>0</v>
      </c>
      <c r="AP371" s="42">
        <f>+' (1) Cap Res.2009-2010'!AP371</f>
        <v>0</v>
      </c>
      <c r="AQ371" s="42">
        <f>+' (1) Cap Res.2009-2010'!AQ371</f>
        <v>0</v>
      </c>
      <c r="AR371" s="42">
        <f>+' (1) Cap Res.2009-2010'!AR371</f>
        <v>0</v>
      </c>
      <c r="AS371" s="42">
        <f>+' (1) Cap Res.2009-2010'!AS371</f>
        <v>0</v>
      </c>
      <c r="AT371" s="42">
        <f>+' (1) Cap Res.2009-2010'!AT371</f>
        <v>0</v>
      </c>
      <c r="AU371" s="42">
        <f>+' (1) Cap Res.2009-2010'!AU371</f>
        <v>0</v>
      </c>
      <c r="AV371" s="42"/>
      <c r="AW371" s="42"/>
      <c r="AX371" s="42"/>
      <c r="AY371" s="42"/>
      <c r="AZ371" s="42"/>
      <c r="BA371" s="42"/>
      <c r="BB371" s="42"/>
    </row>
    <row r="372" spans="1:54" ht="13.5" hidden="1">
      <c r="A372" s="177">
        <f>+' (1) Cap Res.2009-2010'!BF372</f>
        <v>38644</v>
      </c>
      <c r="B372" s="42">
        <f>+' (1) Cap Res.2009-2010'!B372</f>
        <v>0</v>
      </c>
      <c r="C372" s="42">
        <f>+' (1) Cap Res.2009-2010'!C372</f>
        <v>0</v>
      </c>
      <c r="D372" s="42">
        <f>+' (1) Cap Res.2009-2010'!D372</f>
        <v>0</v>
      </c>
      <c r="E372" s="42">
        <f>+' (1) Cap Res.2009-2010'!E372</f>
        <v>0</v>
      </c>
      <c r="F372" s="42">
        <f>+' (1) Cap Res.2009-2010'!F372</f>
        <v>0</v>
      </c>
      <c r="G372" s="42">
        <f>+' (1) Cap Res.2009-2010'!G372</f>
        <v>0</v>
      </c>
      <c r="H372" s="42">
        <f>+' (1) Cap Res.2009-2010'!H372</f>
        <v>0</v>
      </c>
      <c r="I372" s="42">
        <f>+' (1) Cap Res.2009-2010'!I372</f>
        <v>0</v>
      </c>
      <c r="J372" s="42">
        <f>+' (1) Cap Res.2009-2010'!J372</f>
        <v>0</v>
      </c>
      <c r="K372" s="42">
        <f>+' (1) Cap Res.2009-2010'!K372</f>
        <v>0</v>
      </c>
      <c r="L372" s="42">
        <f>+' (1) Cap Res.2009-2010'!L372</f>
        <v>0</v>
      </c>
      <c r="M372" s="42">
        <f>+' (1) Cap Res.2009-2010'!M372</f>
        <v>0</v>
      </c>
      <c r="N372" s="42">
        <f>+' (1) Cap Res.2009-2010'!N372</f>
        <v>0</v>
      </c>
      <c r="O372" s="42">
        <f>+' (1) Cap Res.2009-2010'!O372</f>
        <v>0</v>
      </c>
      <c r="P372" s="42">
        <f>+' (1) Cap Res.2009-2010'!P372</f>
        <v>0</v>
      </c>
      <c r="Q372" s="42">
        <f>+' (1) Cap Res.2009-2010'!Q372</f>
        <v>0</v>
      </c>
      <c r="R372" s="42">
        <f>+' (1) Cap Res.2009-2010'!R372</f>
        <v>0</v>
      </c>
      <c r="S372" s="42">
        <f>+' (1) Cap Res.2009-2010'!S372</f>
        <v>0</v>
      </c>
      <c r="T372" s="42">
        <f>+' (1) Cap Res.2009-2010'!T372</f>
        <v>0</v>
      </c>
      <c r="U372" s="42">
        <f>+' (1) Cap Res.2009-2010'!U372</f>
        <v>0</v>
      </c>
      <c r="V372" s="42">
        <f>+' (1) Cap Res.2009-2010'!V372</f>
        <v>0</v>
      </c>
      <c r="W372" s="42">
        <f>+' (1) Cap Res.2009-2010'!W372</f>
        <v>0</v>
      </c>
      <c r="X372" s="42">
        <f>+' (1) Cap Res.2009-2010'!X372</f>
        <v>0</v>
      </c>
      <c r="Y372" s="42">
        <f>+' (1) Cap Res.2009-2010'!Y372</f>
        <v>0</v>
      </c>
      <c r="Z372" s="42">
        <f>+' (1) Cap Res.2009-2010'!Z372</f>
        <v>0</v>
      </c>
      <c r="AA372" s="42">
        <f>+' (1) Cap Res.2009-2010'!AA372</f>
        <v>0</v>
      </c>
      <c r="AB372" s="42">
        <f>+' (1) Cap Res.2009-2010'!AB372</f>
        <v>0</v>
      </c>
      <c r="AC372" s="42">
        <f>+' (1) Cap Res.2009-2010'!AC372</f>
        <v>0</v>
      </c>
      <c r="AD372" s="42">
        <f>+' (1) Cap Res.2009-2010'!AD372</f>
        <v>0</v>
      </c>
      <c r="AE372" s="42">
        <f>+' (1) Cap Res.2009-2010'!AE372</f>
        <v>0</v>
      </c>
      <c r="AF372" s="42">
        <f>+' (1) Cap Res.2009-2010'!AF372</f>
        <v>0</v>
      </c>
      <c r="AG372" s="42">
        <f>+' (1) Cap Res.2009-2010'!AG372</f>
        <v>0</v>
      </c>
      <c r="AH372" s="42">
        <f>+' (1) Cap Res.2009-2010'!AH372</f>
        <v>0</v>
      </c>
      <c r="AI372" s="42">
        <f>+' (1) Cap Res.2009-2010'!AI372</f>
        <v>-759.88</v>
      </c>
      <c r="AJ372" s="42">
        <f>+' (1) Cap Res.2009-2010'!AJ372</f>
        <v>0</v>
      </c>
      <c r="AK372" s="42">
        <f>+' (1) Cap Res.2009-2010'!AK372</f>
        <v>0</v>
      </c>
      <c r="AL372" s="42">
        <f>+' (1) Cap Res.2009-2010'!AL372</f>
        <v>0</v>
      </c>
      <c r="AM372" s="42">
        <f>+' (1) Cap Res.2009-2010'!AM372</f>
        <v>0</v>
      </c>
      <c r="AN372" s="42">
        <f>+' (1) Cap Res.2009-2010'!AN372</f>
        <v>0</v>
      </c>
      <c r="AO372" s="42">
        <f>+' (1) Cap Res.2009-2010'!AO372</f>
        <v>0</v>
      </c>
      <c r="AP372" s="42">
        <f>+' (1) Cap Res.2009-2010'!AP372</f>
        <v>0</v>
      </c>
      <c r="AQ372" s="42">
        <f>+' (1) Cap Res.2009-2010'!AQ372</f>
        <v>0</v>
      </c>
      <c r="AR372" s="42">
        <f>+' (1) Cap Res.2009-2010'!AR372</f>
        <v>0</v>
      </c>
      <c r="AS372" s="42">
        <f>+' (1) Cap Res.2009-2010'!AS372</f>
        <v>0</v>
      </c>
      <c r="AT372" s="42">
        <f>+' (1) Cap Res.2009-2010'!AT372</f>
        <v>0</v>
      </c>
      <c r="AU372" s="42">
        <f>+' (1) Cap Res.2009-2010'!AU372</f>
        <v>0</v>
      </c>
      <c r="AV372" s="42"/>
      <c r="AW372" s="42"/>
      <c r="AX372" s="42"/>
      <c r="AY372" s="42"/>
      <c r="AZ372" s="42"/>
      <c r="BA372" s="42"/>
      <c r="BB372" s="42"/>
    </row>
    <row r="373" spans="1:54" ht="13.5" hidden="1">
      <c r="A373" s="177">
        <f>+' (1) Cap Res.2009-2010'!BF373</f>
        <v>38650</v>
      </c>
      <c r="B373" s="42">
        <f>+' (1) Cap Res.2009-2010'!B373</f>
        <v>0</v>
      </c>
      <c r="C373" s="42">
        <f>+' (1) Cap Res.2009-2010'!C373</f>
        <v>0</v>
      </c>
      <c r="D373" s="42">
        <f>+' (1) Cap Res.2009-2010'!D373</f>
        <v>0</v>
      </c>
      <c r="E373" s="42">
        <f>+' (1) Cap Res.2009-2010'!E373</f>
        <v>0</v>
      </c>
      <c r="F373" s="42">
        <f>+' (1) Cap Res.2009-2010'!F373</f>
        <v>0</v>
      </c>
      <c r="G373" s="42">
        <f>+' (1) Cap Res.2009-2010'!G373</f>
        <v>0</v>
      </c>
      <c r="H373" s="42">
        <f>+' (1) Cap Res.2009-2010'!H373</f>
        <v>0</v>
      </c>
      <c r="I373" s="42">
        <f>+' (1) Cap Res.2009-2010'!I373</f>
        <v>0</v>
      </c>
      <c r="J373" s="42">
        <f>+' (1) Cap Res.2009-2010'!J373</f>
        <v>0</v>
      </c>
      <c r="K373" s="42">
        <f>+' (1) Cap Res.2009-2010'!K373</f>
        <v>0</v>
      </c>
      <c r="L373" s="42">
        <f>+' (1) Cap Res.2009-2010'!L373</f>
        <v>0</v>
      </c>
      <c r="M373" s="42">
        <f>+' (1) Cap Res.2009-2010'!M373</f>
        <v>0</v>
      </c>
      <c r="N373" s="42">
        <f>+' (1) Cap Res.2009-2010'!N373</f>
        <v>0</v>
      </c>
      <c r="O373" s="42">
        <f>+' (1) Cap Res.2009-2010'!O373</f>
        <v>0</v>
      </c>
      <c r="P373" s="42">
        <f>+' (1) Cap Res.2009-2010'!P373</f>
        <v>0</v>
      </c>
      <c r="Q373" s="42">
        <f>+' (1) Cap Res.2009-2010'!Q373</f>
        <v>0</v>
      </c>
      <c r="R373" s="42">
        <f>+' (1) Cap Res.2009-2010'!R373</f>
        <v>0</v>
      </c>
      <c r="S373" s="42">
        <f>+' (1) Cap Res.2009-2010'!S373</f>
        <v>0</v>
      </c>
      <c r="T373" s="42">
        <f>+' (1) Cap Res.2009-2010'!T373</f>
        <v>0</v>
      </c>
      <c r="U373" s="42">
        <f>+' (1) Cap Res.2009-2010'!U373</f>
        <v>0</v>
      </c>
      <c r="V373" s="42">
        <f>+' (1) Cap Res.2009-2010'!V373</f>
        <v>0</v>
      </c>
      <c r="W373" s="42">
        <f>+' (1) Cap Res.2009-2010'!W373</f>
        <v>0</v>
      </c>
      <c r="X373" s="42">
        <f>+' (1) Cap Res.2009-2010'!X373</f>
        <v>0</v>
      </c>
      <c r="Y373" s="42">
        <f>+' (1) Cap Res.2009-2010'!Y373</f>
        <v>0</v>
      </c>
      <c r="Z373" s="42">
        <f>+' (1) Cap Res.2009-2010'!Z373</f>
        <v>0</v>
      </c>
      <c r="AA373" s="42">
        <f>+' (1) Cap Res.2009-2010'!AA373</f>
        <v>0</v>
      </c>
      <c r="AB373" s="42">
        <f>+' (1) Cap Res.2009-2010'!AB373</f>
        <v>0</v>
      </c>
      <c r="AC373" s="42">
        <f>+' (1) Cap Res.2009-2010'!AC373</f>
        <v>0</v>
      </c>
      <c r="AD373" s="42">
        <f>+' (1) Cap Res.2009-2010'!AD373</f>
        <v>-95</v>
      </c>
      <c r="AE373" s="42">
        <f>+' (1) Cap Res.2009-2010'!AE373</f>
        <v>0</v>
      </c>
      <c r="AF373" s="42">
        <f>+' (1) Cap Res.2009-2010'!AF373</f>
        <v>0</v>
      </c>
      <c r="AG373" s="42">
        <f>+' (1) Cap Res.2009-2010'!AG373</f>
        <v>0</v>
      </c>
      <c r="AH373" s="42">
        <f>+' (1) Cap Res.2009-2010'!AH373</f>
        <v>0</v>
      </c>
      <c r="AI373" s="42">
        <f>+' (1) Cap Res.2009-2010'!AI373</f>
        <v>0</v>
      </c>
      <c r="AJ373" s="42">
        <f>+' (1) Cap Res.2009-2010'!AJ373</f>
        <v>0</v>
      </c>
      <c r="AK373" s="42">
        <f>+' (1) Cap Res.2009-2010'!AK373</f>
        <v>0</v>
      </c>
      <c r="AL373" s="42">
        <f>+' (1) Cap Res.2009-2010'!AL373</f>
        <v>0</v>
      </c>
      <c r="AM373" s="42">
        <f>+' (1) Cap Res.2009-2010'!AM373</f>
        <v>0</v>
      </c>
      <c r="AN373" s="42">
        <f>+' (1) Cap Res.2009-2010'!AN373</f>
        <v>0</v>
      </c>
      <c r="AO373" s="42">
        <f>+' (1) Cap Res.2009-2010'!AO373</f>
        <v>0</v>
      </c>
      <c r="AP373" s="42">
        <f>+' (1) Cap Res.2009-2010'!AP373</f>
        <v>0</v>
      </c>
      <c r="AQ373" s="42">
        <f>+' (1) Cap Res.2009-2010'!AQ373</f>
        <v>0</v>
      </c>
      <c r="AR373" s="42">
        <f>+' (1) Cap Res.2009-2010'!AR373</f>
        <v>0</v>
      </c>
      <c r="AS373" s="42">
        <f>+' (1) Cap Res.2009-2010'!AS373</f>
        <v>0</v>
      </c>
      <c r="AT373" s="42">
        <f>+' (1) Cap Res.2009-2010'!AT373</f>
        <v>0</v>
      </c>
      <c r="AU373" s="42">
        <f>+' (1) Cap Res.2009-2010'!AU373</f>
        <v>0</v>
      </c>
      <c r="AV373" s="42"/>
      <c r="AW373" s="42"/>
      <c r="AX373" s="42"/>
      <c r="AY373" s="42"/>
      <c r="AZ373" s="42"/>
      <c r="BA373" s="42"/>
      <c r="BB373" s="42"/>
    </row>
    <row r="374" spans="1:54" ht="13.5" hidden="1">
      <c r="A374" s="177">
        <f>+' (1) Cap Res.2009-2010'!BF374</f>
        <v>38650</v>
      </c>
      <c r="B374" s="42">
        <f>+' (1) Cap Res.2009-2010'!B374</f>
        <v>0</v>
      </c>
      <c r="C374" s="42">
        <f>+' (1) Cap Res.2009-2010'!C374</f>
        <v>0</v>
      </c>
      <c r="D374" s="42">
        <f>+' (1) Cap Res.2009-2010'!D374</f>
        <v>0</v>
      </c>
      <c r="E374" s="42">
        <f>+' (1) Cap Res.2009-2010'!E374</f>
        <v>0</v>
      </c>
      <c r="F374" s="42">
        <f>+' (1) Cap Res.2009-2010'!F374</f>
        <v>0</v>
      </c>
      <c r="G374" s="42">
        <f>+' (1) Cap Res.2009-2010'!G374</f>
        <v>0</v>
      </c>
      <c r="H374" s="42">
        <f>+' (1) Cap Res.2009-2010'!H374</f>
        <v>0</v>
      </c>
      <c r="I374" s="42">
        <f>+' (1) Cap Res.2009-2010'!I374</f>
        <v>0</v>
      </c>
      <c r="J374" s="42">
        <f>+' (1) Cap Res.2009-2010'!J374</f>
        <v>0</v>
      </c>
      <c r="K374" s="42">
        <f>+' (1) Cap Res.2009-2010'!K374</f>
        <v>0</v>
      </c>
      <c r="L374" s="42">
        <f>+' (1) Cap Res.2009-2010'!L374</f>
        <v>0</v>
      </c>
      <c r="M374" s="42">
        <f>+' (1) Cap Res.2009-2010'!M374</f>
        <v>0</v>
      </c>
      <c r="N374" s="42">
        <f>+' (1) Cap Res.2009-2010'!N374</f>
        <v>0</v>
      </c>
      <c r="O374" s="42">
        <f>+' (1) Cap Res.2009-2010'!O374</f>
        <v>0</v>
      </c>
      <c r="P374" s="42">
        <f>+' (1) Cap Res.2009-2010'!P374</f>
        <v>0</v>
      </c>
      <c r="Q374" s="42">
        <f>+' (1) Cap Res.2009-2010'!Q374</f>
        <v>0</v>
      </c>
      <c r="R374" s="42">
        <f>+' (1) Cap Res.2009-2010'!R374</f>
        <v>0</v>
      </c>
      <c r="S374" s="42">
        <f>+' (1) Cap Res.2009-2010'!S374</f>
        <v>0</v>
      </c>
      <c r="T374" s="42">
        <f>+' (1) Cap Res.2009-2010'!T374</f>
        <v>0</v>
      </c>
      <c r="U374" s="42">
        <f>+' (1) Cap Res.2009-2010'!U374</f>
        <v>0</v>
      </c>
      <c r="V374" s="42">
        <f>+' (1) Cap Res.2009-2010'!V374</f>
        <v>0</v>
      </c>
      <c r="W374" s="42">
        <f>+' (1) Cap Res.2009-2010'!W374</f>
        <v>0</v>
      </c>
      <c r="X374" s="42">
        <f>+' (1) Cap Res.2009-2010'!X374</f>
        <v>0</v>
      </c>
      <c r="Y374" s="42">
        <f>+' (1) Cap Res.2009-2010'!Y374</f>
        <v>0</v>
      </c>
      <c r="Z374" s="42">
        <f>+' (1) Cap Res.2009-2010'!Z374</f>
        <v>0</v>
      </c>
      <c r="AA374" s="42">
        <f>+' (1) Cap Res.2009-2010'!AA374</f>
        <v>0</v>
      </c>
      <c r="AB374" s="42">
        <f>+' (1) Cap Res.2009-2010'!AB374</f>
        <v>0</v>
      </c>
      <c r="AC374" s="42">
        <f>+' (1) Cap Res.2009-2010'!AC374</f>
        <v>0</v>
      </c>
      <c r="AD374" s="42">
        <f>+' (1) Cap Res.2009-2010'!AD374</f>
        <v>0</v>
      </c>
      <c r="AE374" s="42">
        <f>+' (1) Cap Res.2009-2010'!AE374</f>
        <v>0</v>
      </c>
      <c r="AF374" s="42">
        <f>+' (1) Cap Res.2009-2010'!AF374</f>
        <v>0</v>
      </c>
      <c r="AG374" s="42">
        <f>+' (1) Cap Res.2009-2010'!AG374</f>
        <v>0</v>
      </c>
      <c r="AH374" s="42">
        <f>+' (1) Cap Res.2009-2010'!AH374</f>
        <v>0</v>
      </c>
      <c r="AI374" s="42">
        <f>+' (1) Cap Res.2009-2010'!AI374</f>
        <v>-2100</v>
      </c>
      <c r="AJ374" s="42">
        <f>+' (1) Cap Res.2009-2010'!AJ374</f>
        <v>0</v>
      </c>
      <c r="AK374" s="42">
        <f>+' (1) Cap Res.2009-2010'!AK374</f>
        <v>0</v>
      </c>
      <c r="AL374" s="42">
        <f>+' (1) Cap Res.2009-2010'!AL374</f>
        <v>0</v>
      </c>
      <c r="AM374" s="42">
        <f>+' (1) Cap Res.2009-2010'!AM374</f>
        <v>0</v>
      </c>
      <c r="AN374" s="42">
        <f>+' (1) Cap Res.2009-2010'!AN374</f>
        <v>0</v>
      </c>
      <c r="AO374" s="42">
        <f>+' (1) Cap Res.2009-2010'!AO374</f>
        <v>0</v>
      </c>
      <c r="AP374" s="42">
        <f>+' (1) Cap Res.2009-2010'!AP374</f>
        <v>0</v>
      </c>
      <c r="AQ374" s="42">
        <f>+' (1) Cap Res.2009-2010'!AQ374</f>
        <v>0</v>
      </c>
      <c r="AR374" s="42">
        <f>+' (1) Cap Res.2009-2010'!AR374</f>
        <v>0</v>
      </c>
      <c r="AS374" s="42">
        <f>+' (1) Cap Res.2009-2010'!AS374</f>
        <v>0</v>
      </c>
      <c r="AT374" s="42">
        <f>+' (1) Cap Res.2009-2010'!AT374</f>
        <v>0</v>
      </c>
      <c r="AU374" s="42">
        <f>+' (1) Cap Res.2009-2010'!AU374</f>
        <v>0</v>
      </c>
      <c r="AV374" s="42"/>
      <c r="AW374" s="42"/>
      <c r="AX374" s="42"/>
      <c r="AY374" s="42"/>
      <c r="AZ374" s="42"/>
      <c r="BA374" s="42"/>
      <c r="BB374" s="42"/>
    </row>
    <row r="375" spans="1:54" ht="13.5" hidden="1">
      <c r="A375" s="177">
        <f>+' (1) Cap Res.2009-2010'!BF375</f>
        <v>38650</v>
      </c>
      <c r="B375" s="42">
        <f>+' (1) Cap Res.2009-2010'!B375</f>
        <v>0</v>
      </c>
      <c r="C375" s="42">
        <f>+' (1) Cap Res.2009-2010'!C375</f>
        <v>0</v>
      </c>
      <c r="D375" s="42">
        <f>+' (1) Cap Res.2009-2010'!D375</f>
        <v>0</v>
      </c>
      <c r="E375" s="42">
        <f>+' (1) Cap Res.2009-2010'!E375</f>
        <v>0</v>
      </c>
      <c r="F375" s="42">
        <f>+' (1) Cap Res.2009-2010'!F375</f>
        <v>0</v>
      </c>
      <c r="G375" s="42">
        <f>+' (1) Cap Res.2009-2010'!G375</f>
        <v>0</v>
      </c>
      <c r="H375" s="42">
        <f>+' (1) Cap Res.2009-2010'!H375</f>
        <v>0</v>
      </c>
      <c r="I375" s="42">
        <f>+' (1) Cap Res.2009-2010'!I375</f>
        <v>0</v>
      </c>
      <c r="J375" s="42">
        <f>+' (1) Cap Res.2009-2010'!J375</f>
        <v>0</v>
      </c>
      <c r="K375" s="42">
        <f>+' (1) Cap Res.2009-2010'!K375</f>
        <v>0</v>
      </c>
      <c r="L375" s="42">
        <f>+' (1) Cap Res.2009-2010'!L375</f>
        <v>0</v>
      </c>
      <c r="M375" s="42">
        <f>+' (1) Cap Res.2009-2010'!M375</f>
        <v>0</v>
      </c>
      <c r="N375" s="42">
        <f>+' (1) Cap Res.2009-2010'!N375</f>
        <v>0</v>
      </c>
      <c r="O375" s="42">
        <f>+' (1) Cap Res.2009-2010'!O375</f>
        <v>0</v>
      </c>
      <c r="P375" s="42">
        <f>+' (1) Cap Res.2009-2010'!P375</f>
        <v>0</v>
      </c>
      <c r="Q375" s="42">
        <f>+' (1) Cap Res.2009-2010'!Q375</f>
        <v>0</v>
      </c>
      <c r="R375" s="42">
        <f>+' (1) Cap Res.2009-2010'!R375</f>
        <v>0</v>
      </c>
      <c r="S375" s="42">
        <f>+' (1) Cap Res.2009-2010'!S375</f>
        <v>0</v>
      </c>
      <c r="T375" s="42">
        <f>+' (1) Cap Res.2009-2010'!T375</f>
        <v>-5281.25</v>
      </c>
      <c r="U375" s="42">
        <f>+' (1) Cap Res.2009-2010'!U375</f>
        <v>0</v>
      </c>
      <c r="V375" s="42">
        <f>+' (1) Cap Res.2009-2010'!V375</f>
        <v>0</v>
      </c>
      <c r="W375" s="42">
        <f>+' (1) Cap Res.2009-2010'!W375</f>
        <v>0</v>
      </c>
      <c r="X375" s="42">
        <f>+' (1) Cap Res.2009-2010'!X375</f>
        <v>0</v>
      </c>
      <c r="Y375" s="42">
        <f>+' (1) Cap Res.2009-2010'!Y375</f>
        <v>0</v>
      </c>
      <c r="Z375" s="42">
        <f>+' (1) Cap Res.2009-2010'!Z375</f>
        <v>0</v>
      </c>
      <c r="AA375" s="42">
        <f>+' (1) Cap Res.2009-2010'!AA375</f>
        <v>0</v>
      </c>
      <c r="AB375" s="42">
        <f>+' (1) Cap Res.2009-2010'!AB375</f>
        <v>0</v>
      </c>
      <c r="AC375" s="42">
        <f>+' (1) Cap Res.2009-2010'!AC375</f>
        <v>0</v>
      </c>
      <c r="AD375" s="42">
        <f>+' (1) Cap Res.2009-2010'!AD375</f>
        <v>0</v>
      </c>
      <c r="AE375" s="42">
        <f>+' (1) Cap Res.2009-2010'!AE375</f>
        <v>0</v>
      </c>
      <c r="AF375" s="42">
        <f>+' (1) Cap Res.2009-2010'!AF375</f>
        <v>0</v>
      </c>
      <c r="AG375" s="42">
        <f>+' (1) Cap Res.2009-2010'!AG375</f>
        <v>0</v>
      </c>
      <c r="AH375" s="42">
        <f>+' (1) Cap Res.2009-2010'!AH375</f>
        <v>0</v>
      </c>
      <c r="AI375" s="42">
        <f>+' (1) Cap Res.2009-2010'!AI375</f>
        <v>0</v>
      </c>
      <c r="AJ375" s="42">
        <f>+' (1) Cap Res.2009-2010'!AJ375</f>
        <v>0</v>
      </c>
      <c r="AK375" s="42">
        <f>+' (1) Cap Res.2009-2010'!AK375</f>
        <v>0</v>
      </c>
      <c r="AL375" s="42">
        <f>+' (1) Cap Res.2009-2010'!AL375</f>
        <v>0</v>
      </c>
      <c r="AM375" s="42">
        <f>+' (1) Cap Res.2009-2010'!AM375</f>
        <v>0</v>
      </c>
      <c r="AN375" s="42">
        <f>+' (1) Cap Res.2009-2010'!AN375</f>
        <v>0</v>
      </c>
      <c r="AO375" s="42">
        <f>+' (1) Cap Res.2009-2010'!AO375</f>
        <v>0</v>
      </c>
      <c r="AP375" s="42">
        <f>+' (1) Cap Res.2009-2010'!AP375</f>
        <v>0</v>
      </c>
      <c r="AQ375" s="42">
        <f>+' (1) Cap Res.2009-2010'!AQ375</f>
        <v>0</v>
      </c>
      <c r="AR375" s="42">
        <f>+' (1) Cap Res.2009-2010'!AR375</f>
        <v>0</v>
      </c>
      <c r="AS375" s="42">
        <f>+' (1) Cap Res.2009-2010'!AS375</f>
        <v>0</v>
      </c>
      <c r="AT375" s="42">
        <f>+' (1) Cap Res.2009-2010'!AT375</f>
        <v>0</v>
      </c>
      <c r="AU375" s="42">
        <f>+' (1) Cap Res.2009-2010'!AU375</f>
        <v>0</v>
      </c>
      <c r="AV375" s="42"/>
      <c r="AW375" s="42"/>
      <c r="AX375" s="42"/>
      <c r="AY375" s="42"/>
      <c r="AZ375" s="42"/>
      <c r="BA375" s="42"/>
      <c r="BB375" s="42"/>
    </row>
    <row r="376" spans="1:54" ht="13.5" hidden="1">
      <c r="A376" s="177">
        <f>+' (1) Cap Res.2009-2010'!BF376</f>
        <v>38650</v>
      </c>
      <c r="B376" s="42">
        <f>+' (1) Cap Res.2009-2010'!B376</f>
        <v>0</v>
      </c>
      <c r="C376" s="42">
        <f>+' (1) Cap Res.2009-2010'!C376</f>
        <v>0</v>
      </c>
      <c r="D376" s="42">
        <f>+' (1) Cap Res.2009-2010'!D376</f>
        <v>0</v>
      </c>
      <c r="E376" s="42">
        <f>+' (1) Cap Res.2009-2010'!E376</f>
        <v>0</v>
      </c>
      <c r="F376" s="42">
        <f>+' (1) Cap Res.2009-2010'!F376</f>
        <v>0</v>
      </c>
      <c r="G376" s="42">
        <f>+' (1) Cap Res.2009-2010'!G376</f>
        <v>0</v>
      </c>
      <c r="H376" s="42">
        <f>+' (1) Cap Res.2009-2010'!H376</f>
        <v>0</v>
      </c>
      <c r="I376" s="42">
        <f>+' (1) Cap Res.2009-2010'!I376</f>
        <v>0</v>
      </c>
      <c r="J376" s="42">
        <f>+' (1) Cap Res.2009-2010'!J376</f>
        <v>0</v>
      </c>
      <c r="K376" s="42">
        <f>+' (1) Cap Res.2009-2010'!K376</f>
        <v>0</v>
      </c>
      <c r="L376" s="42">
        <f>+' (1) Cap Res.2009-2010'!L376</f>
        <v>0</v>
      </c>
      <c r="M376" s="42">
        <f>+' (1) Cap Res.2009-2010'!M376</f>
        <v>0</v>
      </c>
      <c r="N376" s="42">
        <f>+' (1) Cap Res.2009-2010'!N376</f>
        <v>0</v>
      </c>
      <c r="O376" s="42">
        <f>+' (1) Cap Res.2009-2010'!O376</f>
        <v>0</v>
      </c>
      <c r="P376" s="42">
        <f>+' (1) Cap Res.2009-2010'!P376</f>
        <v>0</v>
      </c>
      <c r="Q376" s="42">
        <f>+' (1) Cap Res.2009-2010'!Q376</f>
        <v>0</v>
      </c>
      <c r="R376" s="42">
        <f>+' (1) Cap Res.2009-2010'!R376</f>
        <v>0</v>
      </c>
      <c r="S376" s="42">
        <f>+' (1) Cap Res.2009-2010'!S376</f>
        <v>0</v>
      </c>
      <c r="T376" s="42">
        <f>+' (1) Cap Res.2009-2010'!T376</f>
        <v>-1183</v>
      </c>
      <c r="U376" s="42">
        <f>+' (1) Cap Res.2009-2010'!U376</f>
        <v>0</v>
      </c>
      <c r="V376" s="42">
        <f>+' (1) Cap Res.2009-2010'!V376</f>
        <v>0</v>
      </c>
      <c r="W376" s="42">
        <f>+' (1) Cap Res.2009-2010'!W376</f>
        <v>0</v>
      </c>
      <c r="X376" s="42">
        <f>+' (1) Cap Res.2009-2010'!X376</f>
        <v>0</v>
      </c>
      <c r="Y376" s="42">
        <f>+' (1) Cap Res.2009-2010'!Y376</f>
        <v>0</v>
      </c>
      <c r="Z376" s="42">
        <f>+' (1) Cap Res.2009-2010'!Z376</f>
        <v>0</v>
      </c>
      <c r="AA376" s="42">
        <f>+' (1) Cap Res.2009-2010'!AA376</f>
        <v>0</v>
      </c>
      <c r="AB376" s="42">
        <f>+' (1) Cap Res.2009-2010'!AB376</f>
        <v>0</v>
      </c>
      <c r="AC376" s="42">
        <f>+' (1) Cap Res.2009-2010'!AC376</f>
        <v>0</v>
      </c>
      <c r="AD376" s="42">
        <f>+' (1) Cap Res.2009-2010'!AD376</f>
        <v>0</v>
      </c>
      <c r="AE376" s="42">
        <f>+' (1) Cap Res.2009-2010'!AE376</f>
        <v>0</v>
      </c>
      <c r="AF376" s="42">
        <f>+' (1) Cap Res.2009-2010'!AF376</f>
        <v>0</v>
      </c>
      <c r="AG376" s="42">
        <f>+' (1) Cap Res.2009-2010'!AG376</f>
        <v>0</v>
      </c>
      <c r="AH376" s="42">
        <f>+' (1) Cap Res.2009-2010'!AH376</f>
        <v>0</v>
      </c>
      <c r="AI376" s="42">
        <f>+' (1) Cap Res.2009-2010'!AI376</f>
        <v>0</v>
      </c>
      <c r="AJ376" s="42">
        <f>+' (1) Cap Res.2009-2010'!AJ376</f>
        <v>0</v>
      </c>
      <c r="AK376" s="42">
        <f>+' (1) Cap Res.2009-2010'!AK376</f>
        <v>0</v>
      </c>
      <c r="AL376" s="42">
        <f>+' (1) Cap Res.2009-2010'!AL376</f>
        <v>0</v>
      </c>
      <c r="AM376" s="42">
        <f>+' (1) Cap Res.2009-2010'!AM376</f>
        <v>0</v>
      </c>
      <c r="AN376" s="42">
        <f>+' (1) Cap Res.2009-2010'!AN376</f>
        <v>0</v>
      </c>
      <c r="AO376" s="42">
        <f>+' (1) Cap Res.2009-2010'!AO376</f>
        <v>0</v>
      </c>
      <c r="AP376" s="42">
        <f>+' (1) Cap Res.2009-2010'!AP376</f>
        <v>0</v>
      </c>
      <c r="AQ376" s="42">
        <f>+' (1) Cap Res.2009-2010'!AQ376</f>
        <v>0</v>
      </c>
      <c r="AR376" s="42">
        <f>+' (1) Cap Res.2009-2010'!AR376</f>
        <v>0</v>
      </c>
      <c r="AS376" s="42">
        <f>+' (1) Cap Res.2009-2010'!AS376</f>
        <v>0</v>
      </c>
      <c r="AT376" s="42">
        <f>+' (1) Cap Res.2009-2010'!AT376</f>
        <v>0</v>
      </c>
      <c r="AU376" s="42">
        <f>+' (1) Cap Res.2009-2010'!AU376</f>
        <v>0</v>
      </c>
      <c r="AV376" s="42"/>
      <c r="AW376" s="42"/>
      <c r="AX376" s="42"/>
      <c r="AY376" s="42"/>
      <c r="AZ376" s="42"/>
      <c r="BA376" s="42"/>
      <c r="BB376" s="42"/>
    </row>
    <row r="377" spans="1:54" ht="13.5" hidden="1">
      <c r="A377" s="177">
        <f>+' (1) Cap Res.2009-2010'!BF377</f>
        <v>38654</v>
      </c>
      <c r="B377" s="42">
        <f>+' (1) Cap Res.2009-2010'!B377</f>
        <v>0</v>
      </c>
      <c r="C377" s="42">
        <f>+' (1) Cap Res.2009-2010'!C377</f>
        <v>0</v>
      </c>
      <c r="D377" s="42">
        <f>+' (1) Cap Res.2009-2010'!D377</f>
        <v>0</v>
      </c>
      <c r="E377" s="42">
        <f>+' (1) Cap Res.2009-2010'!E377</f>
        <v>0</v>
      </c>
      <c r="F377" s="42">
        <f>+' (1) Cap Res.2009-2010'!F377</f>
        <v>0</v>
      </c>
      <c r="G377" s="42">
        <f>+' (1) Cap Res.2009-2010'!G377</f>
        <v>0</v>
      </c>
      <c r="H377" s="42">
        <f>+' (1) Cap Res.2009-2010'!H377</f>
        <v>0</v>
      </c>
      <c r="I377" s="42">
        <f>+' (1) Cap Res.2009-2010'!I377</f>
        <v>0</v>
      </c>
      <c r="J377" s="42">
        <f>+' (1) Cap Res.2009-2010'!J377</f>
        <v>0</v>
      </c>
      <c r="K377" s="42">
        <f>+' (1) Cap Res.2009-2010'!K377</f>
        <v>0</v>
      </c>
      <c r="L377" s="42">
        <f>+' (1) Cap Res.2009-2010'!L377</f>
        <v>0</v>
      </c>
      <c r="M377" s="42">
        <f>+' (1) Cap Res.2009-2010'!M377</f>
        <v>0</v>
      </c>
      <c r="N377" s="42">
        <f>+' (1) Cap Res.2009-2010'!N377</f>
        <v>0</v>
      </c>
      <c r="O377" s="42">
        <f>+' (1) Cap Res.2009-2010'!O377</f>
        <v>0</v>
      </c>
      <c r="P377" s="42">
        <f>+' (1) Cap Res.2009-2010'!P377</f>
        <v>0</v>
      </c>
      <c r="Q377" s="42">
        <f>+' (1) Cap Res.2009-2010'!Q377</f>
        <v>0</v>
      </c>
      <c r="R377" s="42">
        <f>+' (1) Cap Res.2009-2010'!R377</f>
        <v>0</v>
      </c>
      <c r="S377" s="42">
        <f>+' (1) Cap Res.2009-2010'!S377</f>
        <v>0</v>
      </c>
      <c r="T377" s="42">
        <f>+' (1) Cap Res.2009-2010'!T377</f>
        <v>0</v>
      </c>
      <c r="U377" s="42">
        <f>+' (1) Cap Res.2009-2010'!U377</f>
        <v>0</v>
      </c>
      <c r="V377" s="42">
        <f>+' (1) Cap Res.2009-2010'!V377</f>
        <v>0</v>
      </c>
      <c r="W377" s="42">
        <f>+' (1) Cap Res.2009-2010'!W377</f>
        <v>0</v>
      </c>
      <c r="X377" s="42">
        <f>+' (1) Cap Res.2009-2010'!X377</f>
        <v>0</v>
      </c>
      <c r="Y377" s="42">
        <f>+' (1) Cap Res.2009-2010'!Y377</f>
        <v>0</v>
      </c>
      <c r="Z377" s="42">
        <f>+' (1) Cap Res.2009-2010'!Z377</f>
        <v>0</v>
      </c>
      <c r="AA377" s="42">
        <f>+' (1) Cap Res.2009-2010'!AA377</f>
        <v>0</v>
      </c>
      <c r="AB377" s="42">
        <f>+' (1) Cap Res.2009-2010'!AB377</f>
        <v>0</v>
      </c>
      <c r="AC377" s="42">
        <f>+' (1) Cap Res.2009-2010'!AC377</f>
        <v>0</v>
      </c>
      <c r="AD377" s="42">
        <f>+' (1) Cap Res.2009-2010'!AD377</f>
        <v>0</v>
      </c>
      <c r="AE377" s="42">
        <f>+' (1) Cap Res.2009-2010'!AE377</f>
        <v>0</v>
      </c>
      <c r="AF377" s="42">
        <f>+' (1) Cap Res.2009-2010'!AF377</f>
        <v>0</v>
      </c>
      <c r="AG377" s="42">
        <f>+' (1) Cap Res.2009-2010'!AG377</f>
        <v>0</v>
      </c>
      <c r="AH377" s="42">
        <f>+' (1) Cap Res.2009-2010'!AH377</f>
        <v>0</v>
      </c>
      <c r="AI377" s="42">
        <f>+' (1) Cap Res.2009-2010'!AI377</f>
        <v>0</v>
      </c>
      <c r="AJ377" s="42">
        <f>+' (1) Cap Res.2009-2010'!AJ377</f>
        <v>0</v>
      </c>
      <c r="AK377" s="42">
        <f>+' (1) Cap Res.2009-2010'!AK377</f>
        <v>0</v>
      </c>
      <c r="AL377" s="42">
        <f>+' (1) Cap Res.2009-2010'!AL377</f>
        <v>0</v>
      </c>
      <c r="AM377" s="42">
        <f>+' (1) Cap Res.2009-2010'!AM377</f>
        <v>0</v>
      </c>
      <c r="AN377" s="42">
        <f>+' (1) Cap Res.2009-2010'!AN377</f>
        <v>0</v>
      </c>
      <c r="AO377" s="42">
        <f>+' (1) Cap Res.2009-2010'!AO377</f>
        <v>0</v>
      </c>
      <c r="AP377" s="42">
        <f>+' (1) Cap Res.2009-2010'!AP377</f>
        <v>0</v>
      </c>
      <c r="AQ377" s="42">
        <f>+' (1) Cap Res.2009-2010'!AQ377</f>
        <v>0</v>
      </c>
      <c r="AR377" s="42">
        <f>+' (1) Cap Res.2009-2010'!AR377</f>
        <v>0</v>
      </c>
      <c r="AS377" s="42">
        <f>+' (1) Cap Res.2009-2010'!AS377</f>
        <v>0</v>
      </c>
      <c r="AT377" s="42">
        <f>+' (1) Cap Res.2009-2010'!AT377</f>
        <v>0</v>
      </c>
      <c r="AU377" s="42">
        <f>+' (1) Cap Res.2009-2010'!AU377</f>
        <v>0</v>
      </c>
      <c r="AV377" s="42"/>
      <c r="AW377" s="42"/>
      <c r="AX377" s="42"/>
      <c r="AY377" s="42"/>
      <c r="AZ377" s="42"/>
      <c r="BA377" s="42"/>
      <c r="BB377" s="42"/>
    </row>
    <row r="378" spans="1:54" ht="13.5" hidden="1">
      <c r="A378" s="177">
        <f>+' (1) Cap Res.2009-2010'!BF378</f>
        <v>38654</v>
      </c>
      <c r="B378" s="42">
        <f>+' (1) Cap Res.2009-2010'!B378</f>
        <v>0</v>
      </c>
      <c r="C378" s="42">
        <f>+' (1) Cap Res.2009-2010'!C378</f>
        <v>0</v>
      </c>
      <c r="D378" s="42">
        <f>+' (1) Cap Res.2009-2010'!D378</f>
        <v>0</v>
      </c>
      <c r="E378" s="42">
        <f>+' (1) Cap Res.2009-2010'!E378</f>
        <v>0</v>
      </c>
      <c r="F378" s="42">
        <f>+' (1) Cap Res.2009-2010'!F378</f>
        <v>0</v>
      </c>
      <c r="G378" s="42">
        <f>+' (1) Cap Res.2009-2010'!G378</f>
        <v>0</v>
      </c>
      <c r="H378" s="42">
        <f>+' (1) Cap Res.2009-2010'!H378</f>
        <v>0</v>
      </c>
      <c r="I378" s="42">
        <f>+' (1) Cap Res.2009-2010'!I378</f>
        <v>0</v>
      </c>
      <c r="J378" s="42">
        <f>+' (1) Cap Res.2009-2010'!J378</f>
        <v>0</v>
      </c>
      <c r="K378" s="42">
        <f>+' (1) Cap Res.2009-2010'!K378</f>
        <v>0</v>
      </c>
      <c r="L378" s="42">
        <f>+' (1) Cap Res.2009-2010'!L378</f>
        <v>0</v>
      </c>
      <c r="M378" s="42">
        <f>+' (1) Cap Res.2009-2010'!M378</f>
        <v>0</v>
      </c>
      <c r="N378" s="42">
        <f>+' (1) Cap Res.2009-2010'!N378</f>
        <v>0</v>
      </c>
      <c r="O378" s="42">
        <f>+' (1) Cap Res.2009-2010'!O378</f>
        <v>0</v>
      </c>
      <c r="P378" s="42">
        <f>+' (1) Cap Res.2009-2010'!P378</f>
        <v>0</v>
      </c>
      <c r="Q378" s="42">
        <f>+' (1) Cap Res.2009-2010'!Q378</f>
        <v>0</v>
      </c>
      <c r="R378" s="42">
        <f>+' (1) Cap Res.2009-2010'!R378</f>
        <v>0</v>
      </c>
      <c r="S378" s="42">
        <f>+' (1) Cap Res.2009-2010'!S378</f>
        <v>0</v>
      </c>
      <c r="T378" s="42">
        <f>+' (1) Cap Res.2009-2010'!T378</f>
        <v>0</v>
      </c>
      <c r="U378" s="42">
        <f>+' (1) Cap Res.2009-2010'!U378</f>
        <v>0</v>
      </c>
      <c r="V378" s="42">
        <f>+' (1) Cap Res.2009-2010'!V378</f>
        <v>0</v>
      </c>
      <c r="W378" s="42">
        <f>+' (1) Cap Res.2009-2010'!W378</f>
        <v>0</v>
      </c>
      <c r="X378" s="42">
        <f>+' (1) Cap Res.2009-2010'!X378</f>
        <v>0</v>
      </c>
      <c r="Y378" s="42">
        <f>+' (1) Cap Res.2009-2010'!Y378</f>
        <v>0</v>
      </c>
      <c r="Z378" s="42">
        <f>+' (1) Cap Res.2009-2010'!Z378</f>
        <v>0</v>
      </c>
      <c r="AA378" s="42">
        <f>+' (1) Cap Res.2009-2010'!AA378</f>
        <v>0</v>
      </c>
      <c r="AB378" s="42">
        <f>+' (1) Cap Res.2009-2010'!AB378</f>
        <v>0</v>
      </c>
      <c r="AC378" s="42">
        <f>+' (1) Cap Res.2009-2010'!AC378</f>
        <v>0</v>
      </c>
      <c r="AD378" s="42">
        <f>+' (1) Cap Res.2009-2010'!AD378</f>
        <v>0</v>
      </c>
      <c r="AE378" s="42">
        <f>+' (1) Cap Res.2009-2010'!AE378</f>
        <v>0</v>
      </c>
      <c r="AF378" s="42">
        <f>+' (1) Cap Res.2009-2010'!AF378</f>
        <v>0</v>
      </c>
      <c r="AG378" s="42">
        <f>+' (1) Cap Res.2009-2010'!AG378</f>
        <v>0</v>
      </c>
      <c r="AH378" s="42">
        <f>+' (1) Cap Res.2009-2010'!AH378</f>
        <v>0</v>
      </c>
      <c r="AI378" s="42">
        <f>+' (1) Cap Res.2009-2010'!AI378</f>
        <v>0</v>
      </c>
      <c r="AJ378" s="42">
        <f>+' (1) Cap Res.2009-2010'!AJ378</f>
        <v>0</v>
      </c>
      <c r="AK378" s="42">
        <f>+' (1) Cap Res.2009-2010'!AK378</f>
        <v>0</v>
      </c>
      <c r="AL378" s="42">
        <f>+' (1) Cap Res.2009-2010'!AL378</f>
        <v>0</v>
      </c>
      <c r="AM378" s="42">
        <f>+' (1) Cap Res.2009-2010'!AM378</f>
        <v>0</v>
      </c>
      <c r="AN378" s="42">
        <f>+' (1) Cap Res.2009-2010'!AN378</f>
        <v>0</v>
      </c>
      <c r="AO378" s="42">
        <f>+' (1) Cap Res.2009-2010'!AO378</f>
        <v>0</v>
      </c>
      <c r="AP378" s="42">
        <f>+' (1) Cap Res.2009-2010'!AP378</f>
        <v>0</v>
      </c>
      <c r="AQ378" s="42">
        <f>+' (1) Cap Res.2009-2010'!AQ378</f>
        <v>0</v>
      </c>
      <c r="AR378" s="42">
        <f>+' (1) Cap Res.2009-2010'!AR378</f>
        <v>0</v>
      </c>
      <c r="AS378" s="42">
        <f>+' (1) Cap Res.2009-2010'!AS378</f>
        <v>0</v>
      </c>
      <c r="AT378" s="42">
        <f>+' (1) Cap Res.2009-2010'!AT378</f>
        <v>0</v>
      </c>
      <c r="AU378" s="42">
        <f>+' (1) Cap Res.2009-2010'!AU378</f>
        <v>0</v>
      </c>
      <c r="AV378" s="42"/>
      <c r="AW378" s="42"/>
      <c r="AX378" s="42"/>
      <c r="AY378" s="42"/>
      <c r="AZ378" s="42"/>
      <c r="BA378" s="42"/>
      <c r="BB378" s="42"/>
    </row>
    <row r="379" spans="1:54" ht="13.5" hidden="1">
      <c r="A379" s="177">
        <f>+' (1) Cap Res.2009-2010'!BF379</f>
        <v>38654</v>
      </c>
      <c r="B379" s="42">
        <f>+' (1) Cap Res.2009-2010'!B379</f>
        <v>0</v>
      </c>
      <c r="C379" s="42">
        <f>+' (1) Cap Res.2009-2010'!C379</f>
        <v>0</v>
      </c>
      <c r="D379" s="42">
        <f>+' (1) Cap Res.2009-2010'!D379</f>
        <v>0</v>
      </c>
      <c r="E379" s="42">
        <f>+' (1) Cap Res.2009-2010'!E379</f>
        <v>0</v>
      </c>
      <c r="F379" s="42">
        <f>+' (1) Cap Res.2009-2010'!F379</f>
        <v>0</v>
      </c>
      <c r="G379" s="42">
        <f>+' (1) Cap Res.2009-2010'!G379</f>
        <v>0</v>
      </c>
      <c r="H379" s="42">
        <f>+' (1) Cap Res.2009-2010'!H379</f>
        <v>0</v>
      </c>
      <c r="I379" s="42">
        <f>+' (1) Cap Res.2009-2010'!I379</f>
        <v>0</v>
      </c>
      <c r="J379" s="42">
        <f>+' (1) Cap Res.2009-2010'!J379</f>
        <v>0</v>
      </c>
      <c r="K379" s="42">
        <f>+' (1) Cap Res.2009-2010'!K379</f>
        <v>0</v>
      </c>
      <c r="L379" s="42">
        <f>+' (1) Cap Res.2009-2010'!L379</f>
        <v>0</v>
      </c>
      <c r="M379" s="42">
        <f>+' (1) Cap Res.2009-2010'!M379</f>
        <v>0</v>
      </c>
      <c r="N379" s="42">
        <f>+' (1) Cap Res.2009-2010'!N379</f>
        <v>0</v>
      </c>
      <c r="O379" s="42">
        <f>+' (1) Cap Res.2009-2010'!O379</f>
        <v>0</v>
      </c>
      <c r="P379" s="42">
        <f>+' (1) Cap Res.2009-2010'!P379</f>
        <v>0</v>
      </c>
      <c r="Q379" s="42">
        <f>+' (1) Cap Res.2009-2010'!Q379</f>
        <v>0</v>
      </c>
      <c r="R379" s="42">
        <f>+' (1) Cap Res.2009-2010'!R379</f>
        <v>0</v>
      </c>
      <c r="S379" s="42">
        <f>+' (1) Cap Res.2009-2010'!S379</f>
        <v>0</v>
      </c>
      <c r="T379" s="42">
        <f>+' (1) Cap Res.2009-2010'!T379</f>
        <v>0</v>
      </c>
      <c r="U379" s="42">
        <f>+' (1) Cap Res.2009-2010'!U379</f>
        <v>0</v>
      </c>
      <c r="V379" s="42">
        <f>+' (1) Cap Res.2009-2010'!V379</f>
        <v>0</v>
      </c>
      <c r="W379" s="42">
        <f>+' (1) Cap Res.2009-2010'!W379</f>
        <v>0</v>
      </c>
      <c r="X379" s="42">
        <f>+' (1) Cap Res.2009-2010'!X379</f>
        <v>0</v>
      </c>
      <c r="Y379" s="42">
        <f>+' (1) Cap Res.2009-2010'!Y379</f>
        <v>0</v>
      </c>
      <c r="Z379" s="42">
        <f>+' (1) Cap Res.2009-2010'!Z379</f>
        <v>0</v>
      </c>
      <c r="AA379" s="42">
        <f>+' (1) Cap Res.2009-2010'!AA379</f>
        <v>0</v>
      </c>
      <c r="AB379" s="42">
        <f>+' (1) Cap Res.2009-2010'!AB379</f>
        <v>0</v>
      </c>
      <c r="AC379" s="42">
        <f>+' (1) Cap Res.2009-2010'!AC379</f>
        <v>0</v>
      </c>
      <c r="AD379" s="42">
        <f>+' (1) Cap Res.2009-2010'!AD379</f>
        <v>0</v>
      </c>
      <c r="AE379" s="42">
        <f>+' (1) Cap Res.2009-2010'!AE379</f>
        <v>0</v>
      </c>
      <c r="AF379" s="42">
        <f>+' (1) Cap Res.2009-2010'!AF379</f>
        <v>0</v>
      </c>
      <c r="AG379" s="42">
        <f>+' (1) Cap Res.2009-2010'!AG379</f>
        <v>0</v>
      </c>
      <c r="AH379" s="42">
        <f>+' (1) Cap Res.2009-2010'!AH379</f>
        <v>0</v>
      </c>
      <c r="AI379" s="42">
        <f>+' (1) Cap Res.2009-2010'!AI379</f>
        <v>0</v>
      </c>
      <c r="AJ379" s="42">
        <f>+' (1) Cap Res.2009-2010'!AJ379</f>
        <v>0</v>
      </c>
      <c r="AK379" s="42">
        <f>+' (1) Cap Res.2009-2010'!AK379</f>
        <v>0</v>
      </c>
      <c r="AL379" s="42">
        <f>+' (1) Cap Res.2009-2010'!AL379</f>
        <v>0</v>
      </c>
      <c r="AM379" s="42">
        <f>+' (1) Cap Res.2009-2010'!AM379</f>
        <v>0</v>
      </c>
      <c r="AN379" s="42">
        <f>+' (1) Cap Res.2009-2010'!AN379</f>
        <v>0</v>
      </c>
      <c r="AO379" s="42">
        <f>+' (1) Cap Res.2009-2010'!AO379</f>
        <v>0</v>
      </c>
      <c r="AP379" s="42">
        <f>+' (1) Cap Res.2009-2010'!AP379</f>
        <v>0</v>
      </c>
      <c r="AQ379" s="42">
        <f>+' (1) Cap Res.2009-2010'!AQ379</f>
        <v>0</v>
      </c>
      <c r="AR379" s="42">
        <f>+' (1) Cap Res.2009-2010'!AR379</f>
        <v>0</v>
      </c>
      <c r="AS379" s="42">
        <f>+' (1) Cap Res.2009-2010'!AS379</f>
        <v>0</v>
      </c>
      <c r="AT379" s="42">
        <f>+' (1) Cap Res.2009-2010'!AT379</f>
        <v>0</v>
      </c>
      <c r="AU379" s="42">
        <f>+' (1) Cap Res.2009-2010'!AU379</f>
        <v>0</v>
      </c>
      <c r="AV379" s="42"/>
      <c r="AW379" s="42"/>
      <c r="AX379" s="42"/>
      <c r="AY379" s="42"/>
      <c r="AZ379" s="42"/>
      <c r="BA379" s="42"/>
      <c r="BB379" s="42"/>
    </row>
    <row r="380" spans="1:54" ht="13.5" hidden="1">
      <c r="A380" s="177">
        <f>+' (1) Cap Res.2009-2010'!BF380</f>
        <v>38654</v>
      </c>
      <c r="B380" s="42">
        <f>+' (1) Cap Res.2009-2010'!B380</f>
        <v>0</v>
      </c>
      <c r="C380" s="42">
        <f>+' (1) Cap Res.2009-2010'!C380</f>
        <v>0</v>
      </c>
      <c r="D380" s="42">
        <f>+' (1) Cap Res.2009-2010'!D380</f>
        <v>0</v>
      </c>
      <c r="E380" s="42">
        <f>+' (1) Cap Res.2009-2010'!E380</f>
        <v>0</v>
      </c>
      <c r="F380" s="42">
        <f>+' (1) Cap Res.2009-2010'!F380</f>
        <v>0</v>
      </c>
      <c r="G380" s="42">
        <f>+' (1) Cap Res.2009-2010'!G380</f>
        <v>0</v>
      </c>
      <c r="H380" s="42">
        <f>+' (1) Cap Res.2009-2010'!H380</f>
        <v>0</v>
      </c>
      <c r="I380" s="42">
        <f>+' (1) Cap Res.2009-2010'!I380</f>
        <v>0</v>
      </c>
      <c r="J380" s="42">
        <f>+' (1) Cap Res.2009-2010'!J380</f>
        <v>0</v>
      </c>
      <c r="K380" s="42">
        <f>+' (1) Cap Res.2009-2010'!K380</f>
        <v>0</v>
      </c>
      <c r="L380" s="42">
        <f>+' (1) Cap Res.2009-2010'!L380</f>
        <v>0</v>
      </c>
      <c r="M380" s="42">
        <f>+' (1) Cap Res.2009-2010'!M380</f>
        <v>0</v>
      </c>
      <c r="N380" s="42">
        <f>+' (1) Cap Res.2009-2010'!N380</f>
        <v>0</v>
      </c>
      <c r="O380" s="42">
        <f>+' (1) Cap Res.2009-2010'!O380</f>
        <v>0</v>
      </c>
      <c r="P380" s="42">
        <f>+' (1) Cap Res.2009-2010'!P380</f>
        <v>0</v>
      </c>
      <c r="Q380" s="42">
        <f>+' (1) Cap Res.2009-2010'!Q380</f>
        <v>0</v>
      </c>
      <c r="R380" s="42">
        <f>+' (1) Cap Res.2009-2010'!R380</f>
        <v>0</v>
      </c>
      <c r="S380" s="42">
        <f>+' (1) Cap Res.2009-2010'!S380</f>
        <v>0</v>
      </c>
      <c r="T380" s="42">
        <f>+' (1) Cap Res.2009-2010'!T380</f>
        <v>0</v>
      </c>
      <c r="U380" s="42">
        <f>+' (1) Cap Res.2009-2010'!U380</f>
        <v>0</v>
      </c>
      <c r="V380" s="42">
        <f>+' (1) Cap Res.2009-2010'!V380</f>
        <v>0</v>
      </c>
      <c r="W380" s="42">
        <f>+' (1) Cap Res.2009-2010'!W380</f>
        <v>0</v>
      </c>
      <c r="X380" s="42">
        <f>+' (1) Cap Res.2009-2010'!X380</f>
        <v>0</v>
      </c>
      <c r="Y380" s="42">
        <f>+' (1) Cap Res.2009-2010'!Y380</f>
        <v>0</v>
      </c>
      <c r="Z380" s="42">
        <f>+' (1) Cap Res.2009-2010'!Z380</f>
        <v>0</v>
      </c>
      <c r="AA380" s="42">
        <f>+' (1) Cap Res.2009-2010'!AA380</f>
        <v>0</v>
      </c>
      <c r="AB380" s="42">
        <f>+' (1) Cap Res.2009-2010'!AB380</f>
        <v>0</v>
      </c>
      <c r="AC380" s="42">
        <f>+' (1) Cap Res.2009-2010'!AC380</f>
        <v>0</v>
      </c>
      <c r="AD380" s="42">
        <f>+' (1) Cap Res.2009-2010'!AD380</f>
        <v>0</v>
      </c>
      <c r="AE380" s="42">
        <f>+' (1) Cap Res.2009-2010'!AE380</f>
        <v>0</v>
      </c>
      <c r="AF380" s="42">
        <f>+' (1) Cap Res.2009-2010'!AF380</f>
        <v>0</v>
      </c>
      <c r="AG380" s="42">
        <f>+' (1) Cap Res.2009-2010'!AG380</f>
        <v>0</v>
      </c>
      <c r="AH380" s="42">
        <f>+' (1) Cap Res.2009-2010'!AH380</f>
        <v>0</v>
      </c>
      <c r="AI380" s="42">
        <f>+' (1) Cap Res.2009-2010'!AI380</f>
        <v>0</v>
      </c>
      <c r="AJ380" s="42">
        <f>+' (1) Cap Res.2009-2010'!AJ380</f>
        <v>0</v>
      </c>
      <c r="AK380" s="42">
        <f>+' (1) Cap Res.2009-2010'!AK380</f>
        <v>0</v>
      </c>
      <c r="AL380" s="42">
        <f>+' (1) Cap Res.2009-2010'!AL380</f>
        <v>0</v>
      </c>
      <c r="AM380" s="42">
        <f>+' (1) Cap Res.2009-2010'!AM380</f>
        <v>0</v>
      </c>
      <c r="AN380" s="42">
        <f>+' (1) Cap Res.2009-2010'!AN380</f>
        <v>0</v>
      </c>
      <c r="AO380" s="42">
        <f>+' (1) Cap Res.2009-2010'!AO380</f>
        <v>0</v>
      </c>
      <c r="AP380" s="42">
        <f>+' (1) Cap Res.2009-2010'!AP380</f>
        <v>0</v>
      </c>
      <c r="AQ380" s="42">
        <f>+' (1) Cap Res.2009-2010'!AQ380</f>
        <v>0</v>
      </c>
      <c r="AR380" s="42">
        <f>+' (1) Cap Res.2009-2010'!AR380</f>
        <v>0</v>
      </c>
      <c r="AS380" s="42">
        <f>+' (1) Cap Res.2009-2010'!AS380</f>
        <v>0</v>
      </c>
      <c r="AT380" s="42">
        <f>+' (1) Cap Res.2009-2010'!AT380</f>
        <v>0</v>
      </c>
      <c r="AU380" s="42">
        <f>+' (1) Cap Res.2009-2010'!AU380</f>
        <v>0</v>
      </c>
      <c r="AV380" s="42"/>
      <c r="AW380" s="42"/>
      <c r="AX380" s="42"/>
      <c r="AY380" s="42"/>
      <c r="AZ380" s="42"/>
      <c r="BA380" s="42"/>
      <c r="BB380" s="42"/>
    </row>
    <row r="381" spans="1:54" ht="13.5" hidden="1">
      <c r="A381" s="177">
        <f>+' (1) Cap Res.2009-2010'!BF381</f>
        <v>38658</v>
      </c>
      <c r="B381" s="42">
        <f>+' (1) Cap Res.2009-2010'!B381</f>
        <v>0</v>
      </c>
      <c r="C381" s="42">
        <f>+' (1) Cap Res.2009-2010'!C381</f>
        <v>0</v>
      </c>
      <c r="D381" s="42">
        <f>+' (1) Cap Res.2009-2010'!D381</f>
        <v>0</v>
      </c>
      <c r="E381" s="42">
        <f>+' (1) Cap Res.2009-2010'!E381</f>
        <v>0</v>
      </c>
      <c r="F381" s="42">
        <f>+' (1) Cap Res.2009-2010'!F381</f>
        <v>0</v>
      </c>
      <c r="G381" s="42">
        <f>+' (1) Cap Res.2009-2010'!G381</f>
        <v>0</v>
      </c>
      <c r="H381" s="42">
        <f>+' (1) Cap Res.2009-2010'!H381</f>
        <v>0</v>
      </c>
      <c r="I381" s="42">
        <f>+' (1) Cap Res.2009-2010'!I381</f>
        <v>0</v>
      </c>
      <c r="J381" s="42">
        <f>+' (1) Cap Res.2009-2010'!J381</f>
        <v>0</v>
      </c>
      <c r="K381" s="42">
        <f>+' (1) Cap Res.2009-2010'!K381</f>
        <v>0</v>
      </c>
      <c r="L381" s="42">
        <f>+' (1) Cap Res.2009-2010'!L381</f>
        <v>0</v>
      </c>
      <c r="M381" s="42">
        <f>+' (1) Cap Res.2009-2010'!M381</f>
        <v>0</v>
      </c>
      <c r="N381" s="42">
        <f>+' (1) Cap Res.2009-2010'!N381</f>
        <v>0</v>
      </c>
      <c r="O381" s="42">
        <f>+' (1) Cap Res.2009-2010'!O381</f>
        <v>0</v>
      </c>
      <c r="P381" s="42">
        <f>+' (1) Cap Res.2009-2010'!P381</f>
        <v>0</v>
      </c>
      <c r="Q381" s="42">
        <f>+' (1) Cap Res.2009-2010'!Q381</f>
        <v>0</v>
      </c>
      <c r="R381" s="42">
        <f>+' (1) Cap Res.2009-2010'!R381</f>
        <v>0</v>
      </c>
      <c r="S381" s="42">
        <f>+' (1) Cap Res.2009-2010'!S381</f>
        <v>0</v>
      </c>
      <c r="T381" s="42">
        <f>+' (1) Cap Res.2009-2010'!T381</f>
        <v>0</v>
      </c>
      <c r="U381" s="42">
        <f>+' (1) Cap Res.2009-2010'!U381</f>
        <v>0</v>
      </c>
      <c r="V381" s="42">
        <f>+' (1) Cap Res.2009-2010'!V381</f>
        <v>0</v>
      </c>
      <c r="W381" s="42">
        <f>+' (1) Cap Res.2009-2010'!W381</f>
        <v>0</v>
      </c>
      <c r="X381" s="42">
        <f>+' (1) Cap Res.2009-2010'!X381</f>
        <v>0</v>
      </c>
      <c r="Y381" s="42">
        <f>+' (1) Cap Res.2009-2010'!Y381</f>
        <v>0</v>
      </c>
      <c r="Z381" s="42">
        <f>+' (1) Cap Res.2009-2010'!Z381</f>
        <v>0</v>
      </c>
      <c r="AA381" s="42">
        <f>+' (1) Cap Res.2009-2010'!AA381</f>
        <v>0</v>
      </c>
      <c r="AB381" s="42">
        <f>+' (1) Cap Res.2009-2010'!AB381</f>
        <v>0</v>
      </c>
      <c r="AC381" s="42">
        <f>+' (1) Cap Res.2009-2010'!AC381</f>
        <v>0</v>
      </c>
      <c r="AD381" s="42">
        <f>+' (1) Cap Res.2009-2010'!AD381</f>
        <v>0</v>
      </c>
      <c r="AE381" s="42">
        <f>+' (1) Cap Res.2009-2010'!AE381</f>
        <v>0</v>
      </c>
      <c r="AF381" s="42">
        <f>+' (1) Cap Res.2009-2010'!AF381</f>
        <v>0</v>
      </c>
      <c r="AG381" s="42">
        <f>+' (1) Cap Res.2009-2010'!AG381</f>
        <v>0</v>
      </c>
      <c r="AH381" s="42">
        <f>+' (1) Cap Res.2009-2010'!AH381</f>
        <v>0</v>
      </c>
      <c r="AI381" s="42">
        <f>+' (1) Cap Res.2009-2010'!AI381</f>
        <v>0</v>
      </c>
      <c r="AJ381" s="42">
        <f>+' (1) Cap Res.2009-2010'!AJ381</f>
        <v>-8303.5</v>
      </c>
      <c r="AK381" s="42">
        <f>+' (1) Cap Res.2009-2010'!AK381</f>
        <v>0</v>
      </c>
      <c r="AL381" s="42">
        <f>+' (1) Cap Res.2009-2010'!AL381</f>
        <v>0</v>
      </c>
      <c r="AM381" s="42">
        <f>+' (1) Cap Res.2009-2010'!AM381</f>
        <v>0</v>
      </c>
      <c r="AN381" s="42">
        <f>+' (1) Cap Res.2009-2010'!AN381</f>
        <v>0</v>
      </c>
      <c r="AO381" s="42">
        <f>+' (1) Cap Res.2009-2010'!AO381</f>
        <v>0</v>
      </c>
      <c r="AP381" s="42">
        <f>+' (1) Cap Res.2009-2010'!AP381</f>
        <v>0</v>
      </c>
      <c r="AQ381" s="42">
        <f>+' (1) Cap Res.2009-2010'!AQ381</f>
        <v>0</v>
      </c>
      <c r="AR381" s="42">
        <f>+' (1) Cap Res.2009-2010'!AR381</f>
        <v>0</v>
      </c>
      <c r="AS381" s="42">
        <f>+' (1) Cap Res.2009-2010'!AS381</f>
        <v>0</v>
      </c>
      <c r="AT381" s="42">
        <f>+' (1) Cap Res.2009-2010'!AT381</f>
        <v>0</v>
      </c>
      <c r="AU381" s="42">
        <f>+' (1) Cap Res.2009-2010'!AU381</f>
        <v>0</v>
      </c>
      <c r="AV381" s="42"/>
      <c r="AW381" s="42"/>
      <c r="AX381" s="42"/>
      <c r="AY381" s="42"/>
      <c r="AZ381" s="42"/>
      <c r="BA381" s="42"/>
      <c r="BB381" s="42"/>
    </row>
    <row r="382" spans="1:54" ht="13.5" hidden="1">
      <c r="A382" s="177">
        <f>+' (1) Cap Res.2009-2010'!BF382</f>
        <v>38658</v>
      </c>
      <c r="B382" s="42">
        <f>+' (1) Cap Res.2009-2010'!B382</f>
        <v>0</v>
      </c>
      <c r="C382" s="42">
        <f>+' (1) Cap Res.2009-2010'!C382</f>
        <v>0</v>
      </c>
      <c r="D382" s="42">
        <f>+' (1) Cap Res.2009-2010'!D382</f>
        <v>0</v>
      </c>
      <c r="E382" s="42">
        <f>+' (1) Cap Res.2009-2010'!E382</f>
        <v>0</v>
      </c>
      <c r="F382" s="42">
        <f>+' (1) Cap Res.2009-2010'!F382</f>
        <v>0</v>
      </c>
      <c r="G382" s="42">
        <f>+' (1) Cap Res.2009-2010'!G382</f>
        <v>0</v>
      </c>
      <c r="H382" s="42">
        <f>+' (1) Cap Res.2009-2010'!H382</f>
        <v>0</v>
      </c>
      <c r="I382" s="42">
        <f>+' (1) Cap Res.2009-2010'!I382</f>
        <v>0</v>
      </c>
      <c r="J382" s="42">
        <f>+' (1) Cap Res.2009-2010'!J382</f>
        <v>0</v>
      </c>
      <c r="K382" s="42">
        <f>+' (1) Cap Res.2009-2010'!K382</f>
        <v>0</v>
      </c>
      <c r="L382" s="42">
        <f>+' (1) Cap Res.2009-2010'!L382</f>
        <v>0</v>
      </c>
      <c r="M382" s="42">
        <f>+' (1) Cap Res.2009-2010'!M382</f>
        <v>0</v>
      </c>
      <c r="N382" s="42">
        <f>+' (1) Cap Res.2009-2010'!N382</f>
        <v>0</v>
      </c>
      <c r="O382" s="42">
        <f>+' (1) Cap Res.2009-2010'!O382</f>
        <v>0</v>
      </c>
      <c r="P382" s="42">
        <f>+' (1) Cap Res.2009-2010'!P382</f>
        <v>0</v>
      </c>
      <c r="Q382" s="42">
        <f>+' (1) Cap Res.2009-2010'!Q382</f>
        <v>0</v>
      </c>
      <c r="R382" s="42">
        <f>+' (1) Cap Res.2009-2010'!R382</f>
        <v>0</v>
      </c>
      <c r="S382" s="42">
        <f>+' (1) Cap Res.2009-2010'!S382</f>
        <v>0</v>
      </c>
      <c r="T382" s="42">
        <f>+' (1) Cap Res.2009-2010'!T382</f>
        <v>0</v>
      </c>
      <c r="U382" s="42">
        <f>+' (1) Cap Res.2009-2010'!U382</f>
        <v>0</v>
      </c>
      <c r="V382" s="42">
        <f>+' (1) Cap Res.2009-2010'!V382</f>
        <v>0</v>
      </c>
      <c r="W382" s="42">
        <f>+' (1) Cap Res.2009-2010'!W382</f>
        <v>0</v>
      </c>
      <c r="X382" s="42">
        <f>+' (1) Cap Res.2009-2010'!X382</f>
        <v>0</v>
      </c>
      <c r="Y382" s="42">
        <f>+' (1) Cap Res.2009-2010'!Y382</f>
        <v>0</v>
      </c>
      <c r="Z382" s="42">
        <f>+' (1) Cap Res.2009-2010'!Z382</f>
        <v>0</v>
      </c>
      <c r="AA382" s="42">
        <f>+' (1) Cap Res.2009-2010'!AA382</f>
        <v>0</v>
      </c>
      <c r="AB382" s="42">
        <f>+' (1) Cap Res.2009-2010'!AB382</f>
        <v>0</v>
      </c>
      <c r="AC382" s="42">
        <f>+' (1) Cap Res.2009-2010'!AC382</f>
        <v>0</v>
      </c>
      <c r="AD382" s="42">
        <f>+' (1) Cap Res.2009-2010'!AD382</f>
        <v>-25060</v>
      </c>
      <c r="AE382" s="42">
        <f>+' (1) Cap Res.2009-2010'!AE382</f>
        <v>0</v>
      </c>
      <c r="AF382" s="42">
        <f>+' (1) Cap Res.2009-2010'!AF382</f>
        <v>0</v>
      </c>
      <c r="AG382" s="42">
        <f>+' (1) Cap Res.2009-2010'!AG382</f>
        <v>0</v>
      </c>
      <c r="AH382" s="42">
        <f>+' (1) Cap Res.2009-2010'!AH382</f>
        <v>0</v>
      </c>
      <c r="AI382" s="42">
        <f>+' (1) Cap Res.2009-2010'!AI382</f>
        <v>0</v>
      </c>
      <c r="AJ382" s="42">
        <f>+' (1) Cap Res.2009-2010'!AJ382</f>
        <v>0</v>
      </c>
      <c r="AK382" s="42">
        <f>+' (1) Cap Res.2009-2010'!AK382</f>
        <v>0</v>
      </c>
      <c r="AL382" s="42">
        <f>+' (1) Cap Res.2009-2010'!AL382</f>
        <v>0</v>
      </c>
      <c r="AM382" s="42">
        <f>+' (1) Cap Res.2009-2010'!AM382</f>
        <v>0</v>
      </c>
      <c r="AN382" s="42">
        <f>+' (1) Cap Res.2009-2010'!AN382</f>
        <v>0</v>
      </c>
      <c r="AO382" s="42">
        <f>+' (1) Cap Res.2009-2010'!AO382</f>
        <v>0</v>
      </c>
      <c r="AP382" s="42">
        <f>+' (1) Cap Res.2009-2010'!AP382</f>
        <v>0</v>
      </c>
      <c r="AQ382" s="42">
        <f>+' (1) Cap Res.2009-2010'!AQ382</f>
        <v>0</v>
      </c>
      <c r="AR382" s="42">
        <f>+' (1) Cap Res.2009-2010'!AR382</f>
        <v>0</v>
      </c>
      <c r="AS382" s="42">
        <f>+' (1) Cap Res.2009-2010'!AS382</f>
        <v>0</v>
      </c>
      <c r="AT382" s="42">
        <f>+' (1) Cap Res.2009-2010'!AT382</f>
        <v>0</v>
      </c>
      <c r="AU382" s="42">
        <f>+' (1) Cap Res.2009-2010'!AU382</f>
        <v>0</v>
      </c>
      <c r="AV382" s="42"/>
      <c r="AW382" s="42"/>
      <c r="AX382" s="42"/>
      <c r="AY382" s="42"/>
      <c r="AZ382" s="42"/>
      <c r="BA382" s="42"/>
      <c r="BB382" s="42"/>
    </row>
    <row r="383" spans="1:54" ht="13.5" hidden="1">
      <c r="A383" s="177">
        <f>+' (1) Cap Res.2009-2010'!BF383</f>
        <v>38658</v>
      </c>
      <c r="B383" s="42">
        <f>+' (1) Cap Res.2009-2010'!B383</f>
        <v>0</v>
      </c>
      <c r="C383" s="42">
        <f>+' (1) Cap Res.2009-2010'!C383</f>
        <v>0</v>
      </c>
      <c r="D383" s="42">
        <f>+' (1) Cap Res.2009-2010'!D383</f>
        <v>0</v>
      </c>
      <c r="E383" s="42">
        <f>+' (1) Cap Res.2009-2010'!E383</f>
        <v>0</v>
      </c>
      <c r="F383" s="42">
        <f>+' (1) Cap Res.2009-2010'!F383</f>
        <v>0</v>
      </c>
      <c r="G383" s="42">
        <f>+' (1) Cap Res.2009-2010'!G383</f>
        <v>0</v>
      </c>
      <c r="H383" s="42">
        <f>+' (1) Cap Res.2009-2010'!H383</f>
        <v>0</v>
      </c>
      <c r="I383" s="42">
        <f>+' (1) Cap Res.2009-2010'!I383</f>
        <v>0</v>
      </c>
      <c r="J383" s="42">
        <f>+' (1) Cap Res.2009-2010'!J383</f>
        <v>0</v>
      </c>
      <c r="K383" s="42">
        <f>+' (1) Cap Res.2009-2010'!K383</f>
        <v>0</v>
      </c>
      <c r="L383" s="42">
        <f>+' (1) Cap Res.2009-2010'!L383</f>
        <v>0</v>
      </c>
      <c r="M383" s="42">
        <f>+' (1) Cap Res.2009-2010'!M383</f>
        <v>0</v>
      </c>
      <c r="N383" s="42">
        <f>+' (1) Cap Res.2009-2010'!N383</f>
        <v>0</v>
      </c>
      <c r="O383" s="42">
        <f>+' (1) Cap Res.2009-2010'!O383</f>
        <v>0</v>
      </c>
      <c r="P383" s="42">
        <f>+' (1) Cap Res.2009-2010'!P383</f>
        <v>0</v>
      </c>
      <c r="Q383" s="42">
        <f>+' (1) Cap Res.2009-2010'!Q383</f>
        <v>0</v>
      </c>
      <c r="R383" s="42">
        <f>+' (1) Cap Res.2009-2010'!R383</f>
        <v>0</v>
      </c>
      <c r="S383" s="42">
        <f>+' (1) Cap Res.2009-2010'!S383</f>
        <v>0</v>
      </c>
      <c r="T383" s="42">
        <f>+' (1) Cap Res.2009-2010'!T383</f>
        <v>0</v>
      </c>
      <c r="U383" s="42">
        <f>+' (1) Cap Res.2009-2010'!U383</f>
        <v>0</v>
      </c>
      <c r="V383" s="42">
        <f>+' (1) Cap Res.2009-2010'!V383</f>
        <v>0</v>
      </c>
      <c r="W383" s="42">
        <f>+' (1) Cap Res.2009-2010'!W383</f>
        <v>0</v>
      </c>
      <c r="X383" s="42">
        <f>+' (1) Cap Res.2009-2010'!X383</f>
        <v>0</v>
      </c>
      <c r="Y383" s="42">
        <f>+' (1) Cap Res.2009-2010'!Y383</f>
        <v>0</v>
      </c>
      <c r="Z383" s="42">
        <f>+' (1) Cap Res.2009-2010'!Z383</f>
        <v>0</v>
      </c>
      <c r="AA383" s="42">
        <f>+' (1) Cap Res.2009-2010'!AA383</f>
        <v>0</v>
      </c>
      <c r="AB383" s="42">
        <f>+' (1) Cap Res.2009-2010'!AB383</f>
        <v>0</v>
      </c>
      <c r="AC383" s="42">
        <f>+' (1) Cap Res.2009-2010'!AC383</f>
        <v>0</v>
      </c>
      <c r="AD383" s="42">
        <f>+' (1) Cap Res.2009-2010'!AD383</f>
        <v>-121815</v>
      </c>
      <c r="AE383" s="42">
        <f>+' (1) Cap Res.2009-2010'!AE383</f>
        <v>0</v>
      </c>
      <c r="AF383" s="42">
        <f>+' (1) Cap Res.2009-2010'!AF383</f>
        <v>0</v>
      </c>
      <c r="AG383" s="42">
        <f>+' (1) Cap Res.2009-2010'!AG383</f>
        <v>0</v>
      </c>
      <c r="AH383" s="42">
        <f>+' (1) Cap Res.2009-2010'!AH383</f>
        <v>0</v>
      </c>
      <c r="AI383" s="42">
        <f>+' (1) Cap Res.2009-2010'!AI383</f>
        <v>0</v>
      </c>
      <c r="AJ383" s="42">
        <f>+' (1) Cap Res.2009-2010'!AJ383</f>
        <v>0</v>
      </c>
      <c r="AK383" s="42">
        <f>+' (1) Cap Res.2009-2010'!AK383</f>
        <v>0</v>
      </c>
      <c r="AL383" s="42">
        <f>+' (1) Cap Res.2009-2010'!AL383</f>
        <v>0</v>
      </c>
      <c r="AM383" s="42">
        <f>+' (1) Cap Res.2009-2010'!AM383</f>
        <v>0</v>
      </c>
      <c r="AN383" s="42">
        <f>+' (1) Cap Res.2009-2010'!AN383</f>
        <v>0</v>
      </c>
      <c r="AO383" s="42">
        <f>+' (1) Cap Res.2009-2010'!AO383</f>
        <v>0</v>
      </c>
      <c r="AP383" s="42">
        <f>+' (1) Cap Res.2009-2010'!AP383</f>
        <v>0</v>
      </c>
      <c r="AQ383" s="42">
        <f>+' (1) Cap Res.2009-2010'!AQ383</f>
        <v>0</v>
      </c>
      <c r="AR383" s="42">
        <f>+' (1) Cap Res.2009-2010'!AR383</f>
        <v>0</v>
      </c>
      <c r="AS383" s="42">
        <f>+' (1) Cap Res.2009-2010'!AS383</f>
        <v>0</v>
      </c>
      <c r="AT383" s="42">
        <f>+' (1) Cap Res.2009-2010'!AT383</f>
        <v>0</v>
      </c>
      <c r="AU383" s="42">
        <f>+' (1) Cap Res.2009-2010'!AU383</f>
        <v>0</v>
      </c>
      <c r="AV383" s="42"/>
      <c r="AW383" s="42"/>
      <c r="AX383" s="42"/>
      <c r="AY383" s="42"/>
      <c r="AZ383" s="42"/>
      <c r="BA383" s="42"/>
      <c r="BB383" s="42"/>
    </row>
    <row r="384" spans="1:54" ht="13.5" hidden="1">
      <c r="A384" s="177">
        <f>+' (1) Cap Res.2009-2010'!BF384</f>
        <v>38658</v>
      </c>
      <c r="B384" s="42">
        <f>+' (1) Cap Res.2009-2010'!B384</f>
        <v>0</v>
      </c>
      <c r="C384" s="42">
        <f>+' (1) Cap Res.2009-2010'!C384</f>
        <v>0</v>
      </c>
      <c r="D384" s="42">
        <f>+' (1) Cap Res.2009-2010'!D384</f>
        <v>0</v>
      </c>
      <c r="E384" s="42">
        <f>+' (1) Cap Res.2009-2010'!E384</f>
        <v>0</v>
      </c>
      <c r="F384" s="42">
        <f>+' (1) Cap Res.2009-2010'!F384</f>
        <v>0</v>
      </c>
      <c r="G384" s="42">
        <f>+' (1) Cap Res.2009-2010'!G384</f>
        <v>0</v>
      </c>
      <c r="H384" s="42">
        <f>+' (1) Cap Res.2009-2010'!H384</f>
        <v>0</v>
      </c>
      <c r="I384" s="42">
        <f>+' (1) Cap Res.2009-2010'!I384</f>
        <v>0</v>
      </c>
      <c r="J384" s="42">
        <f>+' (1) Cap Res.2009-2010'!J384</f>
        <v>0</v>
      </c>
      <c r="K384" s="42">
        <f>+' (1) Cap Res.2009-2010'!K384</f>
        <v>0</v>
      </c>
      <c r="L384" s="42">
        <f>+' (1) Cap Res.2009-2010'!L384</f>
        <v>0</v>
      </c>
      <c r="M384" s="42">
        <f>+' (1) Cap Res.2009-2010'!M384</f>
        <v>0</v>
      </c>
      <c r="N384" s="42">
        <f>+' (1) Cap Res.2009-2010'!N384</f>
        <v>0</v>
      </c>
      <c r="O384" s="42">
        <f>+' (1) Cap Res.2009-2010'!O384</f>
        <v>0</v>
      </c>
      <c r="P384" s="42">
        <f>+' (1) Cap Res.2009-2010'!P384</f>
        <v>0</v>
      </c>
      <c r="Q384" s="42">
        <f>+' (1) Cap Res.2009-2010'!Q384</f>
        <v>0</v>
      </c>
      <c r="R384" s="42">
        <f>+' (1) Cap Res.2009-2010'!R384</f>
        <v>0</v>
      </c>
      <c r="S384" s="42">
        <f>+' (1) Cap Res.2009-2010'!S384</f>
        <v>0</v>
      </c>
      <c r="T384" s="42">
        <f>+' (1) Cap Res.2009-2010'!T384</f>
        <v>0</v>
      </c>
      <c r="U384" s="42">
        <f>+' (1) Cap Res.2009-2010'!U384</f>
        <v>0</v>
      </c>
      <c r="V384" s="42">
        <f>+' (1) Cap Res.2009-2010'!V384</f>
        <v>0</v>
      </c>
      <c r="W384" s="42">
        <f>+' (1) Cap Res.2009-2010'!W384</f>
        <v>0</v>
      </c>
      <c r="X384" s="42">
        <f>+' (1) Cap Res.2009-2010'!X384</f>
        <v>0</v>
      </c>
      <c r="Y384" s="42">
        <f>+' (1) Cap Res.2009-2010'!Y384</f>
        <v>0</v>
      </c>
      <c r="Z384" s="42">
        <f>+' (1) Cap Res.2009-2010'!Z384</f>
        <v>0</v>
      </c>
      <c r="AA384" s="42">
        <f>+' (1) Cap Res.2009-2010'!AA384</f>
        <v>-20506</v>
      </c>
      <c r="AB384" s="42">
        <f>+' (1) Cap Res.2009-2010'!AB384</f>
        <v>0</v>
      </c>
      <c r="AC384" s="42">
        <f>+' (1) Cap Res.2009-2010'!AC384</f>
        <v>0</v>
      </c>
      <c r="AD384" s="42">
        <f>+' (1) Cap Res.2009-2010'!AD384</f>
        <v>0</v>
      </c>
      <c r="AE384" s="42">
        <f>+' (1) Cap Res.2009-2010'!AE384</f>
        <v>0</v>
      </c>
      <c r="AF384" s="42">
        <f>+' (1) Cap Res.2009-2010'!AF384</f>
        <v>0</v>
      </c>
      <c r="AG384" s="42">
        <f>+' (1) Cap Res.2009-2010'!AG384</f>
        <v>0</v>
      </c>
      <c r="AH384" s="42">
        <f>+' (1) Cap Res.2009-2010'!AH384</f>
        <v>0</v>
      </c>
      <c r="AI384" s="42">
        <f>+' (1) Cap Res.2009-2010'!AI384</f>
        <v>0</v>
      </c>
      <c r="AJ384" s="42">
        <f>+' (1) Cap Res.2009-2010'!AJ384</f>
        <v>0</v>
      </c>
      <c r="AK384" s="42">
        <f>+' (1) Cap Res.2009-2010'!AK384</f>
        <v>0</v>
      </c>
      <c r="AL384" s="42">
        <f>+' (1) Cap Res.2009-2010'!AL384</f>
        <v>0</v>
      </c>
      <c r="AM384" s="42">
        <f>+' (1) Cap Res.2009-2010'!AM384</f>
        <v>0</v>
      </c>
      <c r="AN384" s="42">
        <f>+' (1) Cap Res.2009-2010'!AN384</f>
        <v>0</v>
      </c>
      <c r="AO384" s="42">
        <f>+' (1) Cap Res.2009-2010'!AO384</f>
        <v>0</v>
      </c>
      <c r="AP384" s="42">
        <f>+' (1) Cap Res.2009-2010'!AP384</f>
        <v>0</v>
      </c>
      <c r="AQ384" s="42">
        <f>+' (1) Cap Res.2009-2010'!AQ384</f>
        <v>0</v>
      </c>
      <c r="AR384" s="42">
        <f>+' (1) Cap Res.2009-2010'!AR384</f>
        <v>0</v>
      </c>
      <c r="AS384" s="42">
        <f>+' (1) Cap Res.2009-2010'!AS384</f>
        <v>0</v>
      </c>
      <c r="AT384" s="42">
        <f>+' (1) Cap Res.2009-2010'!AT384</f>
        <v>0</v>
      </c>
      <c r="AU384" s="42">
        <f>+' (1) Cap Res.2009-2010'!AU384</f>
        <v>0</v>
      </c>
      <c r="AV384" s="42"/>
      <c r="AW384" s="42"/>
      <c r="AX384" s="42"/>
      <c r="AY384" s="42"/>
      <c r="AZ384" s="42"/>
      <c r="BA384" s="42"/>
      <c r="BB384" s="42"/>
    </row>
    <row r="385" spans="1:54" ht="13.5" hidden="1">
      <c r="A385" s="177">
        <f>+' (1) Cap Res.2009-2010'!BF385</f>
        <v>38660</v>
      </c>
      <c r="B385" s="42">
        <f>+' (1) Cap Res.2009-2010'!B385</f>
        <v>0</v>
      </c>
      <c r="C385" s="42">
        <f>+' (1) Cap Res.2009-2010'!C385</f>
        <v>0</v>
      </c>
      <c r="D385" s="42">
        <f>+' (1) Cap Res.2009-2010'!D385</f>
        <v>0</v>
      </c>
      <c r="E385" s="42">
        <f>+' (1) Cap Res.2009-2010'!E385</f>
        <v>0</v>
      </c>
      <c r="F385" s="42">
        <f>+' (1) Cap Res.2009-2010'!F385</f>
        <v>0</v>
      </c>
      <c r="G385" s="42">
        <f>+' (1) Cap Res.2009-2010'!G385</f>
        <v>0</v>
      </c>
      <c r="H385" s="42">
        <f>+' (1) Cap Res.2009-2010'!H385</f>
        <v>0</v>
      </c>
      <c r="I385" s="42">
        <f>+' (1) Cap Res.2009-2010'!I385</f>
        <v>0</v>
      </c>
      <c r="J385" s="42">
        <f>+' (1) Cap Res.2009-2010'!J385</f>
        <v>0</v>
      </c>
      <c r="K385" s="42">
        <f>+' (1) Cap Res.2009-2010'!K385</f>
        <v>0</v>
      </c>
      <c r="L385" s="42">
        <f>+' (1) Cap Res.2009-2010'!L385</f>
        <v>0</v>
      </c>
      <c r="M385" s="42">
        <f>+' (1) Cap Res.2009-2010'!M385</f>
        <v>0</v>
      </c>
      <c r="N385" s="42">
        <f>+' (1) Cap Res.2009-2010'!N385</f>
        <v>0</v>
      </c>
      <c r="O385" s="42">
        <f>+' (1) Cap Res.2009-2010'!O385</f>
        <v>0</v>
      </c>
      <c r="P385" s="42">
        <f>+' (1) Cap Res.2009-2010'!P385</f>
        <v>0</v>
      </c>
      <c r="Q385" s="42">
        <f>+' (1) Cap Res.2009-2010'!Q385</f>
        <v>0</v>
      </c>
      <c r="R385" s="42">
        <f>+' (1) Cap Res.2009-2010'!R385</f>
        <v>0</v>
      </c>
      <c r="S385" s="42">
        <f>+' (1) Cap Res.2009-2010'!S385</f>
        <v>0</v>
      </c>
      <c r="T385" s="42">
        <f>+' (1) Cap Res.2009-2010'!T385</f>
        <v>0</v>
      </c>
      <c r="U385" s="42">
        <f>+' (1) Cap Res.2009-2010'!U385</f>
        <v>0</v>
      </c>
      <c r="V385" s="42">
        <f>+' (1) Cap Res.2009-2010'!V385</f>
        <v>0</v>
      </c>
      <c r="W385" s="42">
        <f>+' (1) Cap Res.2009-2010'!W385</f>
        <v>0</v>
      </c>
      <c r="X385" s="42">
        <f>+' (1) Cap Res.2009-2010'!X385</f>
        <v>0</v>
      </c>
      <c r="Y385" s="42">
        <f>+' (1) Cap Res.2009-2010'!Y385</f>
        <v>0</v>
      </c>
      <c r="Z385" s="42">
        <f>+' (1) Cap Res.2009-2010'!Z385</f>
        <v>0</v>
      </c>
      <c r="AA385" s="42">
        <f>+' (1) Cap Res.2009-2010'!AA385</f>
        <v>0</v>
      </c>
      <c r="AB385" s="42">
        <f>+' (1) Cap Res.2009-2010'!AB385</f>
        <v>0</v>
      </c>
      <c r="AC385" s="42">
        <f>+' (1) Cap Res.2009-2010'!AC385</f>
        <v>0</v>
      </c>
      <c r="AD385" s="42">
        <f>+' (1) Cap Res.2009-2010'!AD385</f>
        <v>0</v>
      </c>
      <c r="AE385" s="42">
        <f>+' (1) Cap Res.2009-2010'!AE385</f>
        <v>0</v>
      </c>
      <c r="AF385" s="42">
        <f>+' (1) Cap Res.2009-2010'!AF385</f>
        <v>0</v>
      </c>
      <c r="AG385" s="42">
        <f>+' (1) Cap Res.2009-2010'!AG385</f>
        <v>0</v>
      </c>
      <c r="AH385" s="42">
        <f>+' (1) Cap Res.2009-2010'!AH385</f>
        <v>0</v>
      </c>
      <c r="AI385" s="42">
        <f>+' (1) Cap Res.2009-2010'!AI385</f>
        <v>0</v>
      </c>
      <c r="AJ385" s="42">
        <f>+' (1) Cap Res.2009-2010'!AJ385</f>
        <v>0</v>
      </c>
      <c r="AK385" s="42">
        <f>+' (1) Cap Res.2009-2010'!AK385</f>
        <v>0</v>
      </c>
      <c r="AL385" s="42">
        <f>+' (1) Cap Res.2009-2010'!AL385</f>
        <v>0</v>
      </c>
      <c r="AM385" s="42">
        <f>+' (1) Cap Res.2009-2010'!AM385</f>
        <v>0</v>
      </c>
      <c r="AN385" s="42">
        <f>+' (1) Cap Res.2009-2010'!AN385</f>
        <v>0</v>
      </c>
      <c r="AO385" s="42">
        <f>+' (1) Cap Res.2009-2010'!AO385</f>
        <v>0</v>
      </c>
      <c r="AP385" s="42">
        <f>+' (1) Cap Res.2009-2010'!AP385</f>
        <v>0</v>
      </c>
      <c r="AQ385" s="42">
        <f>+' (1) Cap Res.2009-2010'!AQ385</f>
        <v>0</v>
      </c>
      <c r="AR385" s="42">
        <f>+' (1) Cap Res.2009-2010'!AR385</f>
        <v>0</v>
      </c>
      <c r="AS385" s="42">
        <f>+' (1) Cap Res.2009-2010'!AS385</f>
        <v>0</v>
      </c>
      <c r="AT385" s="42">
        <f>+' (1) Cap Res.2009-2010'!AT385</f>
        <v>0</v>
      </c>
      <c r="AU385" s="42">
        <f>+' (1) Cap Res.2009-2010'!AU385</f>
        <v>0</v>
      </c>
      <c r="AV385" s="42"/>
      <c r="AW385" s="42"/>
      <c r="AX385" s="42"/>
      <c r="AY385" s="42"/>
      <c r="AZ385" s="42"/>
      <c r="BA385" s="42"/>
      <c r="BB385" s="42"/>
    </row>
    <row r="386" spans="1:54" ht="13.5" hidden="1">
      <c r="A386" s="177">
        <f>+' (1) Cap Res.2009-2010'!BF386</f>
        <v>38664</v>
      </c>
      <c r="B386" s="42">
        <f>+' (1) Cap Res.2009-2010'!B386</f>
        <v>0</v>
      </c>
      <c r="C386" s="42">
        <f>+' (1) Cap Res.2009-2010'!C386</f>
        <v>0</v>
      </c>
      <c r="D386" s="42">
        <f>+' (1) Cap Res.2009-2010'!D386</f>
        <v>0</v>
      </c>
      <c r="E386" s="42">
        <f>+' (1) Cap Res.2009-2010'!E386</f>
        <v>0</v>
      </c>
      <c r="F386" s="42">
        <f>+' (1) Cap Res.2009-2010'!F386</f>
        <v>0</v>
      </c>
      <c r="G386" s="42">
        <f>+' (1) Cap Res.2009-2010'!G386</f>
        <v>0</v>
      </c>
      <c r="H386" s="42">
        <f>+' (1) Cap Res.2009-2010'!H386</f>
        <v>0</v>
      </c>
      <c r="I386" s="42">
        <f>+' (1) Cap Res.2009-2010'!I386</f>
        <v>0</v>
      </c>
      <c r="J386" s="42">
        <f>+' (1) Cap Res.2009-2010'!J386</f>
        <v>0</v>
      </c>
      <c r="K386" s="42">
        <f>+' (1) Cap Res.2009-2010'!K386</f>
        <v>0</v>
      </c>
      <c r="L386" s="42">
        <f>+' (1) Cap Res.2009-2010'!L386</f>
        <v>0</v>
      </c>
      <c r="M386" s="42">
        <f>+' (1) Cap Res.2009-2010'!M386</f>
        <v>0</v>
      </c>
      <c r="N386" s="42">
        <f>+' (1) Cap Res.2009-2010'!N386</f>
        <v>0</v>
      </c>
      <c r="O386" s="42">
        <f>+' (1) Cap Res.2009-2010'!O386</f>
        <v>0</v>
      </c>
      <c r="P386" s="42">
        <f>+' (1) Cap Res.2009-2010'!P386</f>
        <v>0</v>
      </c>
      <c r="Q386" s="42">
        <f>+' (1) Cap Res.2009-2010'!Q386</f>
        <v>0</v>
      </c>
      <c r="R386" s="42">
        <f>+' (1) Cap Res.2009-2010'!R386</f>
        <v>0</v>
      </c>
      <c r="S386" s="42">
        <f>+' (1) Cap Res.2009-2010'!S386</f>
        <v>0</v>
      </c>
      <c r="T386" s="42">
        <f>+' (1) Cap Res.2009-2010'!T386</f>
        <v>0</v>
      </c>
      <c r="U386" s="42">
        <f>+' (1) Cap Res.2009-2010'!U386</f>
        <v>0</v>
      </c>
      <c r="V386" s="42">
        <f>+' (1) Cap Res.2009-2010'!V386</f>
        <v>0</v>
      </c>
      <c r="W386" s="42">
        <f>+' (1) Cap Res.2009-2010'!W386</f>
        <v>0</v>
      </c>
      <c r="X386" s="42">
        <f>+' (1) Cap Res.2009-2010'!X386</f>
        <v>0</v>
      </c>
      <c r="Y386" s="42">
        <f>+' (1) Cap Res.2009-2010'!Y386</f>
        <v>0</v>
      </c>
      <c r="Z386" s="42">
        <f>+' (1) Cap Res.2009-2010'!Z386</f>
        <v>0</v>
      </c>
      <c r="AA386" s="42">
        <f>+' (1) Cap Res.2009-2010'!AA386</f>
        <v>0</v>
      </c>
      <c r="AB386" s="42">
        <f>+' (1) Cap Res.2009-2010'!AB386</f>
        <v>0</v>
      </c>
      <c r="AC386" s="42">
        <f>+' (1) Cap Res.2009-2010'!AC386</f>
        <v>0</v>
      </c>
      <c r="AD386" s="42">
        <f>+' (1) Cap Res.2009-2010'!AD386</f>
        <v>-415</v>
      </c>
      <c r="AE386" s="42">
        <f>+' (1) Cap Res.2009-2010'!AE386</f>
        <v>0</v>
      </c>
      <c r="AF386" s="42">
        <f>+' (1) Cap Res.2009-2010'!AF386</f>
        <v>0</v>
      </c>
      <c r="AG386" s="42">
        <f>+' (1) Cap Res.2009-2010'!AG386</f>
        <v>0</v>
      </c>
      <c r="AH386" s="42">
        <f>+' (1) Cap Res.2009-2010'!AH386</f>
        <v>0</v>
      </c>
      <c r="AI386" s="42">
        <f>+' (1) Cap Res.2009-2010'!AI386</f>
        <v>0</v>
      </c>
      <c r="AJ386" s="42">
        <f>+' (1) Cap Res.2009-2010'!AJ386</f>
        <v>0</v>
      </c>
      <c r="AK386" s="42">
        <f>+' (1) Cap Res.2009-2010'!AK386</f>
        <v>0</v>
      </c>
      <c r="AL386" s="42">
        <f>+' (1) Cap Res.2009-2010'!AL386</f>
        <v>0</v>
      </c>
      <c r="AM386" s="42">
        <f>+' (1) Cap Res.2009-2010'!AM386</f>
        <v>0</v>
      </c>
      <c r="AN386" s="42">
        <f>+' (1) Cap Res.2009-2010'!AN386</f>
        <v>0</v>
      </c>
      <c r="AO386" s="42">
        <f>+' (1) Cap Res.2009-2010'!AO386</f>
        <v>0</v>
      </c>
      <c r="AP386" s="42">
        <f>+' (1) Cap Res.2009-2010'!AP386</f>
        <v>0</v>
      </c>
      <c r="AQ386" s="42">
        <f>+' (1) Cap Res.2009-2010'!AQ386</f>
        <v>0</v>
      </c>
      <c r="AR386" s="42">
        <f>+' (1) Cap Res.2009-2010'!AR386</f>
        <v>0</v>
      </c>
      <c r="AS386" s="42">
        <f>+' (1) Cap Res.2009-2010'!AS386</f>
        <v>0</v>
      </c>
      <c r="AT386" s="42">
        <f>+' (1) Cap Res.2009-2010'!AT386</f>
        <v>0</v>
      </c>
      <c r="AU386" s="42">
        <f>+' (1) Cap Res.2009-2010'!AU386</f>
        <v>0</v>
      </c>
      <c r="AV386" s="42"/>
      <c r="AW386" s="42"/>
      <c r="AX386" s="42"/>
      <c r="AY386" s="42"/>
      <c r="AZ386" s="42"/>
      <c r="BA386" s="42"/>
      <c r="BB386" s="42"/>
    </row>
    <row r="387" spans="1:54" ht="13.5" hidden="1">
      <c r="A387" s="177">
        <f>+' (1) Cap Res.2009-2010'!BF387</f>
        <v>38664</v>
      </c>
      <c r="B387" s="42">
        <f>+' (1) Cap Res.2009-2010'!B387</f>
        <v>0</v>
      </c>
      <c r="C387" s="42">
        <f>+' (1) Cap Res.2009-2010'!C387</f>
        <v>0</v>
      </c>
      <c r="D387" s="42">
        <f>+' (1) Cap Res.2009-2010'!D387</f>
        <v>0</v>
      </c>
      <c r="E387" s="42">
        <f>+' (1) Cap Res.2009-2010'!E387</f>
        <v>0</v>
      </c>
      <c r="F387" s="42">
        <f>+' (1) Cap Res.2009-2010'!F387</f>
        <v>0</v>
      </c>
      <c r="G387" s="42">
        <f>+' (1) Cap Res.2009-2010'!G387</f>
        <v>0</v>
      </c>
      <c r="H387" s="42">
        <f>+' (1) Cap Res.2009-2010'!H387</f>
        <v>0</v>
      </c>
      <c r="I387" s="42">
        <f>+' (1) Cap Res.2009-2010'!I387</f>
        <v>0</v>
      </c>
      <c r="J387" s="42">
        <f>+' (1) Cap Res.2009-2010'!J387</f>
        <v>0</v>
      </c>
      <c r="K387" s="42">
        <f>+' (1) Cap Res.2009-2010'!K387</f>
        <v>0</v>
      </c>
      <c r="L387" s="42">
        <f>+' (1) Cap Res.2009-2010'!L387</f>
        <v>0</v>
      </c>
      <c r="M387" s="42">
        <f>+' (1) Cap Res.2009-2010'!M387</f>
        <v>0</v>
      </c>
      <c r="N387" s="42">
        <f>+' (1) Cap Res.2009-2010'!N387</f>
        <v>0</v>
      </c>
      <c r="O387" s="42">
        <f>+' (1) Cap Res.2009-2010'!O387</f>
        <v>0</v>
      </c>
      <c r="P387" s="42">
        <f>+' (1) Cap Res.2009-2010'!P387</f>
        <v>0</v>
      </c>
      <c r="Q387" s="42">
        <f>+' (1) Cap Res.2009-2010'!Q387</f>
        <v>0</v>
      </c>
      <c r="R387" s="42">
        <f>+' (1) Cap Res.2009-2010'!R387</f>
        <v>0</v>
      </c>
      <c r="S387" s="42">
        <f>+' (1) Cap Res.2009-2010'!S387</f>
        <v>0</v>
      </c>
      <c r="T387" s="42">
        <f>+' (1) Cap Res.2009-2010'!T387</f>
        <v>-5000</v>
      </c>
      <c r="U387" s="42">
        <f>+' (1) Cap Res.2009-2010'!U387</f>
        <v>0</v>
      </c>
      <c r="V387" s="42">
        <f>+' (1) Cap Res.2009-2010'!V387</f>
        <v>0</v>
      </c>
      <c r="W387" s="42">
        <f>+' (1) Cap Res.2009-2010'!W387</f>
        <v>0</v>
      </c>
      <c r="X387" s="42">
        <f>+' (1) Cap Res.2009-2010'!X387</f>
        <v>0</v>
      </c>
      <c r="Y387" s="42">
        <f>+' (1) Cap Res.2009-2010'!Y387</f>
        <v>0</v>
      </c>
      <c r="Z387" s="42">
        <f>+' (1) Cap Res.2009-2010'!Z387</f>
        <v>0</v>
      </c>
      <c r="AA387" s="42">
        <f>+' (1) Cap Res.2009-2010'!AA387</f>
        <v>0</v>
      </c>
      <c r="AB387" s="42">
        <f>+' (1) Cap Res.2009-2010'!AB387</f>
        <v>0</v>
      </c>
      <c r="AC387" s="42">
        <f>+' (1) Cap Res.2009-2010'!AC387</f>
        <v>0</v>
      </c>
      <c r="AD387" s="42">
        <f>+' (1) Cap Res.2009-2010'!AD387</f>
        <v>0</v>
      </c>
      <c r="AE387" s="42">
        <f>+' (1) Cap Res.2009-2010'!AE387</f>
        <v>0</v>
      </c>
      <c r="AF387" s="42">
        <f>+' (1) Cap Res.2009-2010'!AF387</f>
        <v>0</v>
      </c>
      <c r="AG387" s="42">
        <f>+' (1) Cap Res.2009-2010'!AG387</f>
        <v>0</v>
      </c>
      <c r="AH387" s="42">
        <f>+' (1) Cap Res.2009-2010'!AH387</f>
        <v>0</v>
      </c>
      <c r="AI387" s="42">
        <f>+' (1) Cap Res.2009-2010'!AI387</f>
        <v>0</v>
      </c>
      <c r="AJ387" s="42">
        <f>+' (1) Cap Res.2009-2010'!AJ387</f>
        <v>0</v>
      </c>
      <c r="AK387" s="42">
        <f>+' (1) Cap Res.2009-2010'!AK387</f>
        <v>0</v>
      </c>
      <c r="AL387" s="42">
        <f>+' (1) Cap Res.2009-2010'!AL387</f>
        <v>0</v>
      </c>
      <c r="AM387" s="42">
        <f>+' (1) Cap Res.2009-2010'!AM387</f>
        <v>0</v>
      </c>
      <c r="AN387" s="42">
        <f>+' (1) Cap Res.2009-2010'!AN387</f>
        <v>0</v>
      </c>
      <c r="AO387" s="42">
        <f>+' (1) Cap Res.2009-2010'!AO387</f>
        <v>0</v>
      </c>
      <c r="AP387" s="42">
        <f>+' (1) Cap Res.2009-2010'!AP387</f>
        <v>0</v>
      </c>
      <c r="AQ387" s="42">
        <f>+' (1) Cap Res.2009-2010'!AQ387</f>
        <v>0</v>
      </c>
      <c r="AR387" s="42">
        <f>+' (1) Cap Res.2009-2010'!AR387</f>
        <v>0</v>
      </c>
      <c r="AS387" s="42">
        <f>+' (1) Cap Res.2009-2010'!AS387</f>
        <v>0</v>
      </c>
      <c r="AT387" s="42">
        <f>+' (1) Cap Res.2009-2010'!AT387</f>
        <v>0</v>
      </c>
      <c r="AU387" s="42">
        <f>+' (1) Cap Res.2009-2010'!AU387</f>
        <v>0</v>
      </c>
      <c r="AV387" s="42"/>
      <c r="AW387" s="42"/>
      <c r="AX387" s="42"/>
      <c r="AY387" s="42"/>
      <c r="AZ387" s="42"/>
      <c r="BA387" s="42"/>
      <c r="BB387" s="42"/>
    </row>
    <row r="388" spans="1:54" ht="13.5" hidden="1">
      <c r="A388" s="177">
        <f>+' (1) Cap Res.2009-2010'!BF388</f>
        <v>38664</v>
      </c>
      <c r="B388" s="42">
        <f>+' (1) Cap Res.2009-2010'!B388</f>
        <v>0</v>
      </c>
      <c r="C388" s="42">
        <f>+' (1) Cap Res.2009-2010'!C388</f>
        <v>0</v>
      </c>
      <c r="D388" s="42">
        <f>+' (1) Cap Res.2009-2010'!D388</f>
        <v>0</v>
      </c>
      <c r="E388" s="42">
        <f>+' (1) Cap Res.2009-2010'!E388</f>
        <v>0</v>
      </c>
      <c r="F388" s="42">
        <f>+' (1) Cap Res.2009-2010'!F388</f>
        <v>0</v>
      </c>
      <c r="G388" s="42">
        <f>+' (1) Cap Res.2009-2010'!G388</f>
        <v>0</v>
      </c>
      <c r="H388" s="42">
        <f>+' (1) Cap Res.2009-2010'!H388</f>
        <v>0</v>
      </c>
      <c r="I388" s="42">
        <f>+' (1) Cap Res.2009-2010'!I388</f>
        <v>0</v>
      </c>
      <c r="J388" s="42">
        <f>+' (1) Cap Res.2009-2010'!J388</f>
        <v>0</v>
      </c>
      <c r="K388" s="42">
        <f>+' (1) Cap Res.2009-2010'!K388</f>
        <v>0</v>
      </c>
      <c r="L388" s="42">
        <f>+' (1) Cap Res.2009-2010'!L388</f>
        <v>0</v>
      </c>
      <c r="M388" s="42">
        <f>+' (1) Cap Res.2009-2010'!M388</f>
        <v>0</v>
      </c>
      <c r="N388" s="42">
        <f>+' (1) Cap Res.2009-2010'!N388</f>
        <v>0</v>
      </c>
      <c r="O388" s="42">
        <f>+' (1) Cap Res.2009-2010'!O388</f>
        <v>0</v>
      </c>
      <c r="P388" s="42">
        <f>+' (1) Cap Res.2009-2010'!P388</f>
        <v>0</v>
      </c>
      <c r="Q388" s="42">
        <f>+' (1) Cap Res.2009-2010'!Q388</f>
        <v>0</v>
      </c>
      <c r="R388" s="42">
        <f>+' (1) Cap Res.2009-2010'!R388</f>
        <v>0</v>
      </c>
      <c r="S388" s="42">
        <f>+' (1) Cap Res.2009-2010'!S388</f>
        <v>0</v>
      </c>
      <c r="T388" s="42">
        <f>+' (1) Cap Res.2009-2010'!T388</f>
        <v>0</v>
      </c>
      <c r="U388" s="42">
        <f>+' (1) Cap Res.2009-2010'!U388</f>
        <v>0</v>
      </c>
      <c r="V388" s="42">
        <f>+' (1) Cap Res.2009-2010'!V388</f>
        <v>0</v>
      </c>
      <c r="W388" s="42">
        <f>+' (1) Cap Res.2009-2010'!W388</f>
        <v>0</v>
      </c>
      <c r="X388" s="42">
        <f>+' (1) Cap Res.2009-2010'!X388</f>
        <v>0</v>
      </c>
      <c r="Y388" s="42">
        <f>+' (1) Cap Res.2009-2010'!Y388</f>
        <v>0</v>
      </c>
      <c r="Z388" s="42">
        <f>+' (1) Cap Res.2009-2010'!Z388</f>
        <v>0</v>
      </c>
      <c r="AA388" s="42">
        <f>+' (1) Cap Res.2009-2010'!AA388</f>
        <v>0</v>
      </c>
      <c r="AB388" s="42">
        <f>+' (1) Cap Res.2009-2010'!AB388</f>
        <v>0</v>
      </c>
      <c r="AC388" s="42">
        <f>+' (1) Cap Res.2009-2010'!AC388</f>
        <v>0</v>
      </c>
      <c r="AD388" s="42">
        <f>+' (1) Cap Res.2009-2010'!AD388</f>
        <v>-71550</v>
      </c>
      <c r="AE388" s="42">
        <f>+' (1) Cap Res.2009-2010'!AE388</f>
        <v>0</v>
      </c>
      <c r="AF388" s="42">
        <f>+' (1) Cap Res.2009-2010'!AF388</f>
        <v>0</v>
      </c>
      <c r="AG388" s="42">
        <f>+' (1) Cap Res.2009-2010'!AG388</f>
        <v>0</v>
      </c>
      <c r="AH388" s="42">
        <f>+' (1) Cap Res.2009-2010'!AH388</f>
        <v>0</v>
      </c>
      <c r="AI388" s="42">
        <f>+' (1) Cap Res.2009-2010'!AI388</f>
        <v>0</v>
      </c>
      <c r="AJ388" s="42">
        <f>+' (1) Cap Res.2009-2010'!AJ388</f>
        <v>0</v>
      </c>
      <c r="AK388" s="42">
        <f>+' (1) Cap Res.2009-2010'!AK388</f>
        <v>0</v>
      </c>
      <c r="AL388" s="42">
        <f>+' (1) Cap Res.2009-2010'!AL388</f>
        <v>0</v>
      </c>
      <c r="AM388" s="42">
        <f>+' (1) Cap Res.2009-2010'!AM388</f>
        <v>0</v>
      </c>
      <c r="AN388" s="42">
        <f>+' (1) Cap Res.2009-2010'!AN388</f>
        <v>0</v>
      </c>
      <c r="AO388" s="42">
        <f>+' (1) Cap Res.2009-2010'!AO388</f>
        <v>0</v>
      </c>
      <c r="AP388" s="42">
        <f>+' (1) Cap Res.2009-2010'!AP388</f>
        <v>0</v>
      </c>
      <c r="AQ388" s="42">
        <f>+' (1) Cap Res.2009-2010'!AQ388</f>
        <v>0</v>
      </c>
      <c r="AR388" s="42">
        <f>+' (1) Cap Res.2009-2010'!AR388</f>
        <v>0</v>
      </c>
      <c r="AS388" s="42">
        <f>+' (1) Cap Res.2009-2010'!AS388</f>
        <v>0</v>
      </c>
      <c r="AT388" s="42">
        <f>+' (1) Cap Res.2009-2010'!AT388</f>
        <v>0</v>
      </c>
      <c r="AU388" s="42">
        <f>+' (1) Cap Res.2009-2010'!AU388</f>
        <v>0</v>
      </c>
      <c r="AV388" s="42"/>
      <c r="AW388" s="42"/>
      <c r="AX388" s="42"/>
      <c r="AY388" s="42"/>
      <c r="AZ388" s="42"/>
      <c r="BA388" s="42"/>
      <c r="BB388" s="42"/>
    </row>
    <row r="389" spans="1:54" ht="13.5" hidden="1">
      <c r="A389" s="177">
        <f>+' (1) Cap Res.2009-2010'!BF389</f>
        <v>38666</v>
      </c>
      <c r="B389" s="42">
        <f>+' (1) Cap Res.2009-2010'!B389</f>
        <v>0</v>
      </c>
      <c r="C389" s="42">
        <f>+' (1) Cap Res.2009-2010'!C389</f>
        <v>0</v>
      </c>
      <c r="D389" s="42">
        <f>+' (1) Cap Res.2009-2010'!D389</f>
        <v>0</v>
      </c>
      <c r="E389" s="42">
        <f>+' (1) Cap Res.2009-2010'!E389</f>
        <v>0</v>
      </c>
      <c r="F389" s="42">
        <f>+' (1) Cap Res.2009-2010'!F389</f>
        <v>0</v>
      </c>
      <c r="G389" s="42">
        <f>+' (1) Cap Res.2009-2010'!G389</f>
        <v>0</v>
      </c>
      <c r="H389" s="42">
        <f>+' (1) Cap Res.2009-2010'!H389</f>
        <v>0</v>
      </c>
      <c r="I389" s="42">
        <f>+' (1) Cap Res.2009-2010'!I389</f>
        <v>0</v>
      </c>
      <c r="J389" s="42">
        <f>+' (1) Cap Res.2009-2010'!J389</f>
        <v>0</v>
      </c>
      <c r="K389" s="42">
        <f>+' (1) Cap Res.2009-2010'!K389</f>
        <v>0</v>
      </c>
      <c r="L389" s="42">
        <f>+' (1) Cap Res.2009-2010'!L389</f>
        <v>0</v>
      </c>
      <c r="M389" s="42">
        <f>+' (1) Cap Res.2009-2010'!M389</f>
        <v>0</v>
      </c>
      <c r="N389" s="42">
        <f>+' (1) Cap Res.2009-2010'!N389</f>
        <v>0</v>
      </c>
      <c r="O389" s="42">
        <f>+' (1) Cap Res.2009-2010'!O389</f>
        <v>0</v>
      </c>
      <c r="P389" s="42">
        <f>+' (1) Cap Res.2009-2010'!P389</f>
        <v>0</v>
      </c>
      <c r="Q389" s="42">
        <f>+' (1) Cap Res.2009-2010'!Q389</f>
        <v>0</v>
      </c>
      <c r="R389" s="42">
        <f>+' (1) Cap Res.2009-2010'!R389</f>
        <v>0</v>
      </c>
      <c r="S389" s="42">
        <f>+' (1) Cap Res.2009-2010'!S389</f>
        <v>0</v>
      </c>
      <c r="T389" s="42">
        <f>+' (1) Cap Res.2009-2010'!T389</f>
        <v>-2178.98</v>
      </c>
      <c r="U389" s="42">
        <f>+' (1) Cap Res.2009-2010'!U389</f>
        <v>0</v>
      </c>
      <c r="V389" s="42">
        <f>+' (1) Cap Res.2009-2010'!V389</f>
        <v>0</v>
      </c>
      <c r="W389" s="42">
        <f>+' (1) Cap Res.2009-2010'!W389</f>
        <v>0</v>
      </c>
      <c r="X389" s="42">
        <f>+' (1) Cap Res.2009-2010'!X389</f>
        <v>0</v>
      </c>
      <c r="Y389" s="42">
        <f>+' (1) Cap Res.2009-2010'!Y389</f>
        <v>0</v>
      </c>
      <c r="Z389" s="42">
        <f>+' (1) Cap Res.2009-2010'!Z389</f>
        <v>0</v>
      </c>
      <c r="AA389" s="42">
        <f>+' (1) Cap Res.2009-2010'!AA389</f>
        <v>0</v>
      </c>
      <c r="AB389" s="42">
        <f>+' (1) Cap Res.2009-2010'!AB389</f>
        <v>0</v>
      </c>
      <c r="AC389" s="42">
        <f>+' (1) Cap Res.2009-2010'!AC389</f>
        <v>0</v>
      </c>
      <c r="AD389" s="42">
        <f>+' (1) Cap Res.2009-2010'!AD389</f>
        <v>0</v>
      </c>
      <c r="AE389" s="42">
        <f>+' (1) Cap Res.2009-2010'!AE389</f>
        <v>0</v>
      </c>
      <c r="AF389" s="42">
        <f>+' (1) Cap Res.2009-2010'!AF389</f>
        <v>0</v>
      </c>
      <c r="AG389" s="42">
        <f>+' (1) Cap Res.2009-2010'!AG389</f>
        <v>0</v>
      </c>
      <c r="AH389" s="42">
        <f>+' (1) Cap Res.2009-2010'!AH389</f>
        <v>0</v>
      </c>
      <c r="AI389" s="42">
        <f>+' (1) Cap Res.2009-2010'!AI389</f>
        <v>0</v>
      </c>
      <c r="AJ389" s="42">
        <f>+' (1) Cap Res.2009-2010'!AJ389</f>
        <v>0</v>
      </c>
      <c r="AK389" s="42">
        <f>+' (1) Cap Res.2009-2010'!AK389</f>
        <v>0</v>
      </c>
      <c r="AL389" s="42">
        <f>+' (1) Cap Res.2009-2010'!AL389</f>
        <v>0</v>
      </c>
      <c r="AM389" s="42">
        <f>+' (1) Cap Res.2009-2010'!AM389</f>
        <v>0</v>
      </c>
      <c r="AN389" s="42">
        <f>+' (1) Cap Res.2009-2010'!AN389</f>
        <v>0</v>
      </c>
      <c r="AO389" s="42">
        <f>+' (1) Cap Res.2009-2010'!AO389</f>
        <v>0</v>
      </c>
      <c r="AP389" s="42">
        <f>+' (1) Cap Res.2009-2010'!AP389</f>
        <v>0</v>
      </c>
      <c r="AQ389" s="42">
        <f>+' (1) Cap Res.2009-2010'!AQ389</f>
        <v>0</v>
      </c>
      <c r="AR389" s="42">
        <f>+' (1) Cap Res.2009-2010'!AR389</f>
        <v>0</v>
      </c>
      <c r="AS389" s="42">
        <f>+' (1) Cap Res.2009-2010'!AS389</f>
        <v>0</v>
      </c>
      <c r="AT389" s="42">
        <f>+' (1) Cap Res.2009-2010'!AT389</f>
        <v>0</v>
      </c>
      <c r="AU389" s="42">
        <f>+' (1) Cap Res.2009-2010'!AU389</f>
        <v>0</v>
      </c>
      <c r="AV389" s="42"/>
      <c r="AW389" s="42"/>
      <c r="AX389" s="42"/>
      <c r="AY389" s="42"/>
      <c r="AZ389" s="42"/>
      <c r="BA389" s="42"/>
      <c r="BB389" s="42"/>
    </row>
    <row r="390" spans="1:54" ht="13.5" hidden="1">
      <c r="A390" s="177">
        <f>+' (1) Cap Res.2009-2010'!BF390</f>
        <v>38672</v>
      </c>
      <c r="B390" s="42">
        <f>+' (1) Cap Res.2009-2010'!B390</f>
        <v>0</v>
      </c>
      <c r="C390" s="42">
        <f>+' (1) Cap Res.2009-2010'!C390</f>
        <v>0</v>
      </c>
      <c r="D390" s="42">
        <f>+' (1) Cap Res.2009-2010'!D390</f>
        <v>0</v>
      </c>
      <c r="E390" s="42">
        <f>+' (1) Cap Res.2009-2010'!E390</f>
        <v>0</v>
      </c>
      <c r="F390" s="42">
        <f>+' (1) Cap Res.2009-2010'!F390</f>
        <v>0</v>
      </c>
      <c r="G390" s="42">
        <f>+' (1) Cap Res.2009-2010'!G390</f>
        <v>0</v>
      </c>
      <c r="H390" s="42">
        <f>+' (1) Cap Res.2009-2010'!H390</f>
        <v>0</v>
      </c>
      <c r="I390" s="42">
        <f>+' (1) Cap Res.2009-2010'!I390</f>
        <v>0</v>
      </c>
      <c r="J390" s="42">
        <f>+' (1) Cap Res.2009-2010'!J390</f>
        <v>0</v>
      </c>
      <c r="K390" s="42">
        <f>+' (1) Cap Res.2009-2010'!K390</f>
        <v>0</v>
      </c>
      <c r="L390" s="42">
        <f>+' (1) Cap Res.2009-2010'!L390</f>
        <v>0</v>
      </c>
      <c r="M390" s="42">
        <f>+' (1) Cap Res.2009-2010'!M390</f>
        <v>0</v>
      </c>
      <c r="N390" s="42">
        <f>+' (1) Cap Res.2009-2010'!N390</f>
        <v>0</v>
      </c>
      <c r="O390" s="42">
        <f>+' (1) Cap Res.2009-2010'!O390</f>
        <v>0</v>
      </c>
      <c r="P390" s="42">
        <f>+' (1) Cap Res.2009-2010'!P390</f>
        <v>0</v>
      </c>
      <c r="Q390" s="42">
        <f>+' (1) Cap Res.2009-2010'!Q390</f>
        <v>0</v>
      </c>
      <c r="R390" s="42">
        <f>+' (1) Cap Res.2009-2010'!R390</f>
        <v>0</v>
      </c>
      <c r="S390" s="42">
        <f>+' (1) Cap Res.2009-2010'!S390</f>
        <v>0</v>
      </c>
      <c r="T390" s="42">
        <f>+' (1) Cap Res.2009-2010'!T390</f>
        <v>0</v>
      </c>
      <c r="U390" s="42">
        <f>+' (1) Cap Res.2009-2010'!U390</f>
        <v>0</v>
      </c>
      <c r="V390" s="42">
        <f>+' (1) Cap Res.2009-2010'!V390</f>
        <v>0</v>
      </c>
      <c r="W390" s="42">
        <f>+' (1) Cap Res.2009-2010'!W390</f>
        <v>0</v>
      </c>
      <c r="X390" s="42">
        <f>+' (1) Cap Res.2009-2010'!X390</f>
        <v>0</v>
      </c>
      <c r="Y390" s="42">
        <f>+' (1) Cap Res.2009-2010'!Y390</f>
        <v>0</v>
      </c>
      <c r="Z390" s="42">
        <f>+' (1) Cap Res.2009-2010'!Z390</f>
        <v>0</v>
      </c>
      <c r="AA390" s="42">
        <f>+' (1) Cap Res.2009-2010'!AA390</f>
        <v>0</v>
      </c>
      <c r="AB390" s="42">
        <f>+' (1) Cap Res.2009-2010'!AB390</f>
        <v>0</v>
      </c>
      <c r="AC390" s="42">
        <f>+' (1) Cap Res.2009-2010'!AC390</f>
        <v>0</v>
      </c>
      <c r="AD390" s="42">
        <f>+' (1) Cap Res.2009-2010'!AD390</f>
        <v>0</v>
      </c>
      <c r="AE390" s="42">
        <f>+' (1) Cap Res.2009-2010'!AE390</f>
        <v>-143550</v>
      </c>
      <c r="AF390" s="42">
        <f>+' (1) Cap Res.2009-2010'!AF390</f>
        <v>0</v>
      </c>
      <c r="AG390" s="42">
        <f>+' (1) Cap Res.2009-2010'!AG390</f>
        <v>0</v>
      </c>
      <c r="AH390" s="42">
        <f>+' (1) Cap Res.2009-2010'!AH390</f>
        <v>0</v>
      </c>
      <c r="AI390" s="42">
        <f>+' (1) Cap Res.2009-2010'!AI390</f>
        <v>0</v>
      </c>
      <c r="AJ390" s="42">
        <f>+' (1) Cap Res.2009-2010'!AJ390</f>
        <v>0</v>
      </c>
      <c r="AK390" s="42">
        <f>+' (1) Cap Res.2009-2010'!AK390</f>
        <v>0</v>
      </c>
      <c r="AL390" s="42">
        <f>+' (1) Cap Res.2009-2010'!AL390</f>
        <v>0</v>
      </c>
      <c r="AM390" s="42">
        <f>+' (1) Cap Res.2009-2010'!AM390</f>
        <v>0</v>
      </c>
      <c r="AN390" s="42">
        <f>+' (1) Cap Res.2009-2010'!AN390</f>
        <v>0</v>
      </c>
      <c r="AO390" s="42">
        <f>+' (1) Cap Res.2009-2010'!AO390</f>
        <v>0</v>
      </c>
      <c r="AP390" s="42">
        <f>+' (1) Cap Res.2009-2010'!AP390</f>
        <v>0</v>
      </c>
      <c r="AQ390" s="42">
        <f>+' (1) Cap Res.2009-2010'!AQ390</f>
        <v>0</v>
      </c>
      <c r="AR390" s="42">
        <f>+' (1) Cap Res.2009-2010'!AR390</f>
        <v>0</v>
      </c>
      <c r="AS390" s="42">
        <f>+' (1) Cap Res.2009-2010'!AS390</f>
        <v>0</v>
      </c>
      <c r="AT390" s="42">
        <f>+' (1) Cap Res.2009-2010'!AT390</f>
        <v>0</v>
      </c>
      <c r="AU390" s="42">
        <f>+' (1) Cap Res.2009-2010'!AU390</f>
        <v>0</v>
      </c>
      <c r="AV390" s="42"/>
      <c r="AW390" s="42"/>
      <c r="AX390" s="42"/>
      <c r="AY390" s="42"/>
      <c r="AZ390" s="42"/>
      <c r="BA390" s="42"/>
      <c r="BB390" s="42"/>
    </row>
    <row r="391" spans="1:54" ht="13.5" hidden="1">
      <c r="A391" s="177">
        <f>+' (1) Cap Res.2009-2010'!BF391</f>
        <v>38672</v>
      </c>
      <c r="B391" s="42">
        <f>+' (1) Cap Res.2009-2010'!B391</f>
        <v>0</v>
      </c>
      <c r="C391" s="42">
        <f>+' (1) Cap Res.2009-2010'!C391</f>
        <v>0</v>
      </c>
      <c r="D391" s="42">
        <f>+' (1) Cap Res.2009-2010'!D391</f>
        <v>0</v>
      </c>
      <c r="E391" s="42">
        <f>+' (1) Cap Res.2009-2010'!E391</f>
        <v>0</v>
      </c>
      <c r="F391" s="42">
        <f>+' (1) Cap Res.2009-2010'!F391</f>
        <v>0</v>
      </c>
      <c r="G391" s="42">
        <f>+' (1) Cap Res.2009-2010'!G391</f>
        <v>0</v>
      </c>
      <c r="H391" s="42">
        <f>+' (1) Cap Res.2009-2010'!H391</f>
        <v>0</v>
      </c>
      <c r="I391" s="42">
        <f>+' (1) Cap Res.2009-2010'!I391</f>
        <v>0</v>
      </c>
      <c r="J391" s="42">
        <f>+' (1) Cap Res.2009-2010'!J391</f>
        <v>0</v>
      </c>
      <c r="K391" s="42">
        <f>+' (1) Cap Res.2009-2010'!K391</f>
        <v>0</v>
      </c>
      <c r="L391" s="42">
        <f>+' (1) Cap Res.2009-2010'!L391</f>
        <v>0</v>
      </c>
      <c r="M391" s="42">
        <f>+' (1) Cap Res.2009-2010'!M391</f>
        <v>0</v>
      </c>
      <c r="N391" s="42">
        <f>+' (1) Cap Res.2009-2010'!N391</f>
        <v>0</v>
      </c>
      <c r="O391" s="42">
        <f>+' (1) Cap Res.2009-2010'!O391</f>
        <v>0</v>
      </c>
      <c r="P391" s="42">
        <f>+' (1) Cap Res.2009-2010'!P391</f>
        <v>0</v>
      </c>
      <c r="Q391" s="42">
        <f>+' (1) Cap Res.2009-2010'!Q391</f>
        <v>0</v>
      </c>
      <c r="R391" s="42">
        <f>+' (1) Cap Res.2009-2010'!R391</f>
        <v>0</v>
      </c>
      <c r="S391" s="42">
        <f>+' (1) Cap Res.2009-2010'!S391</f>
        <v>0</v>
      </c>
      <c r="T391" s="42">
        <f>+' (1) Cap Res.2009-2010'!T391</f>
        <v>0</v>
      </c>
      <c r="U391" s="42">
        <f>+' (1) Cap Res.2009-2010'!U391</f>
        <v>0</v>
      </c>
      <c r="V391" s="42">
        <f>+' (1) Cap Res.2009-2010'!V391</f>
        <v>0</v>
      </c>
      <c r="W391" s="42">
        <f>+' (1) Cap Res.2009-2010'!W391</f>
        <v>0</v>
      </c>
      <c r="X391" s="42">
        <f>+' (1) Cap Res.2009-2010'!X391</f>
        <v>0</v>
      </c>
      <c r="Y391" s="42">
        <f>+' (1) Cap Res.2009-2010'!Y391</f>
        <v>0</v>
      </c>
      <c r="Z391" s="42">
        <f>+' (1) Cap Res.2009-2010'!Z391</f>
        <v>0</v>
      </c>
      <c r="AA391" s="42">
        <f>+' (1) Cap Res.2009-2010'!AA391</f>
        <v>0</v>
      </c>
      <c r="AB391" s="42">
        <f>+' (1) Cap Res.2009-2010'!AB391</f>
        <v>0</v>
      </c>
      <c r="AC391" s="42">
        <f>+' (1) Cap Res.2009-2010'!AC391</f>
        <v>0</v>
      </c>
      <c r="AD391" s="42">
        <f>+' (1) Cap Res.2009-2010'!AD391</f>
        <v>0</v>
      </c>
      <c r="AE391" s="42">
        <f>+' (1) Cap Res.2009-2010'!AE391</f>
        <v>0</v>
      </c>
      <c r="AF391" s="42">
        <f>+' (1) Cap Res.2009-2010'!AF391</f>
        <v>0</v>
      </c>
      <c r="AG391" s="42">
        <f>+' (1) Cap Res.2009-2010'!AG391</f>
        <v>0</v>
      </c>
      <c r="AH391" s="42">
        <f>+' (1) Cap Res.2009-2010'!AH391</f>
        <v>-1062</v>
      </c>
      <c r="AI391" s="42">
        <f>+' (1) Cap Res.2009-2010'!AI391</f>
        <v>0</v>
      </c>
      <c r="AJ391" s="42">
        <f>+' (1) Cap Res.2009-2010'!AJ391</f>
        <v>0</v>
      </c>
      <c r="AK391" s="42">
        <f>+' (1) Cap Res.2009-2010'!AK391</f>
        <v>0</v>
      </c>
      <c r="AL391" s="42">
        <f>+' (1) Cap Res.2009-2010'!AL391</f>
        <v>0</v>
      </c>
      <c r="AM391" s="42">
        <f>+' (1) Cap Res.2009-2010'!AM391</f>
        <v>0</v>
      </c>
      <c r="AN391" s="42">
        <f>+' (1) Cap Res.2009-2010'!AN391</f>
        <v>0</v>
      </c>
      <c r="AO391" s="42">
        <f>+' (1) Cap Res.2009-2010'!AO391</f>
        <v>0</v>
      </c>
      <c r="AP391" s="42">
        <f>+' (1) Cap Res.2009-2010'!AP391</f>
        <v>0</v>
      </c>
      <c r="AQ391" s="42">
        <f>+' (1) Cap Res.2009-2010'!AQ391</f>
        <v>0</v>
      </c>
      <c r="AR391" s="42">
        <f>+' (1) Cap Res.2009-2010'!AR391</f>
        <v>0</v>
      </c>
      <c r="AS391" s="42">
        <f>+' (1) Cap Res.2009-2010'!AS391</f>
        <v>0</v>
      </c>
      <c r="AT391" s="42">
        <f>+' (1) Cap Res.2009-2010'!AT391</f>
        <v>0</v>
      </c>
      <c r="AU391" s="42">
        <f>+' (1) Cap Res.2009-2010'!AU391</f>
        <v>0</v>
      </c>
      <c r="AV391" s="42"/>
      <c r="AW391" s="42"/>
      <c r="AX391" s="42"/>
      <c r="AY391" s="42"/>
      <c r="AZ391" s="42"/>
      <c r="BA391" s="42"/>
      <c r="BB391" s="42"/>
    </row>
    <row r="392" spans="1:54" ht="13.5" hidden="1">
      <c r="A392" s="177">
        <f>+' (1) Cap Res.2009-2010'!BF392</f>
        <v>38672</v>
      </c>
      <c r="B392" s="42">
        <f>+' (1) Cap Res.2009-2010'!B392</f>
        <v>0</v>
      </c>
      <c r="C392" s="42">
        <f>+' (1) Cap Res.2009-2010'!C392</f>
        <v>0</v>
      </c>
      <c r="D392" s="42">
        <f>+' (1) Cap Res.2009-2010'!D392</f>
        <v>0</v>
      </c>
      <c r="E392" s="42">
        <f>+' (1) Cap Res.2009-2010'!E392</f>
        <v>0</v>
      </c>
      <c r="F392" s="42">
        <f>+' (1) Cap Res.2009-2010'!F392</f>
        <v>0</v>
      </c>
      <c r="G392" s="42">
        <f>+' (1) Cap Res.2009-2010'!G392</f>
        <v>0</v>
      </c>
      <c r="H392" s="42">
        <f>+' (1) Cap Res.2009-2010'!H392</f>
        <v>0</v>
      </c>
      <c r="I392" s="42">
        <f>+' (1) Cap Res.2009-2010'!I392</f>
        <v>0</v>
      </c>
      <c r="J392" s="42">
        <f>+' (1) Cap Res.2009-2010'!J392</f>
        <v>0</v>
      </c>
      <c r="K392" s="42">
        <f>+' (1) Cap Res.2009-2010'!K392</f>
        <v>0</v>
      </c>
      <c r="L392" s="42">
        <f>+' (1) Cap Res.2009-2010'!L392</f>
        <v>0</v>
      </c>
      <c r="M392" s="42">
        <f>+' (1) Cap Res.2009-2010'!M392</f>
        <v>0</v>
      </c>
      <c r="N392" s="42">
        <f>+' (1) Cap Res.2009-2010'!N392</f>
        <v>0</v>
      </c>
      <c r="O392" s="42">
        <f>+' (1) Cap Res.2009-2010'!O392</f>
        <v>0</v>
      </c>
      <c r="P392" s="42">
        <f>+' (1) Cap Res.2009-2010'!P392</f>
        <v>0</v>
      </c>
      <c r="Q392" s="42">
        <f>+' (1) Cap Res.2009-2010'!Q392</f>
        <v>0</v>
      </c>
      <c r="R392" s="42">
        <f>+' (1) Cap Res.2009-2010'!R392</f>
        <v>0</v>
      </c>
      <c r="S392" s="42">
        <f>+' (1) Cap Res.2009-2010'!S392</f>
        <v>0</v>
      </c>
      <c r="T392" s="42">
        <f>+' (1) Cap Res.2009-2010'!T392</f>
        <v>0</v>
      </c>
      <c r="U392" s="42">
        <f>+' (1) Cap Res.2009-2010'!U392</f>
        <v>0</v>
      </c>
      <c r="V392" s="42">
        <f>+' (1) Cap Res.2009-2010'!V392</f>
        <v>0</v>
      </c>
      <c r="W392" s="42">
        <f>+' (1) Cap Res.2009-2010'!W392</f>
        <v>0</v>
      </c>
      <c r="X392" s="42">
        <f>+' (1) Cap Res.2009-2010'!X392</f>
        <v>0</v>
      </c>
      <c r="Y392" s="42">
        <f>+' (1) Cap Res.2009-2010'!Y392</f>
        <v>0</v>
      </c>
      <c r="Z392" s="42">
        <f>+' (1) Cap Res.2009-2010'!Z392</f>
        <v>0</v>
      </c>
      <c r="AA392" s="42">
        <f>+' (1) Cap Res.2009-2010'!AA392</f>
        <v>0</v>
      </c>
      <c r="AB392" s="42">
        <f>+' (1) Cap Res.2009-2010'!AB392</f>
        <v>0</v>
      </c>
      <c r="AC392" s="42">
        <f>+' (1) Cap Res.2009-2010'!AC392</f>
        <v>0</v>
      </c>
      <c r="AD392" s="42">
        <f>+' (1) Cap Res.2009-2010'!AD392</f>
        <v>0</v>
      </c>
      <c r="AE392" s="42">
        <f>+' (1) Cap Res.2009-2010'!AE392</f>
        <v>0</v>
      </c>
      <c r="AF392" s="42">
        <f>+' (1) Cap Res.2009-2010'!AF392</f>
        <v>0</v>
      </c>
      <c r="AG392" s="42">
        <f>+' (1) Cap Res.2009-2010'!AG392</f>
        <v>0</v>
      </c>
      <c r="AH392" s="42">
        <f>+' (1) Cap Res.2009-2010'!AH392</f>
        <v>-2000</v>
      </c>
      <c r="AI392" s="42">
        <f>+' (1) Cap Res.2009-2010'!AI392</f>
        <v>0</v>
      </c>
      <c r="AJ392" s="42">
        <f>+' (1) Cap Res.2009-2010'!AJ392</f>
        <v>0</v>
      </c>
      <c r="AK392" s="42">
        <f>+' (1) Cap Res.2009-2010'!AK392</f>
        <v>0</v>
      </c>
      <c r="AL392" s="42">
        <f>+' (1) Cap Res.2009-2010'!AL392</f>
        <v>0</v>
      </c>
      <c r="AM392" s="42">
        <f>+' (1) Cap Res.2009-2010'!AM392</f>
        <v>0</v>
      </c>
      <c r="AN392" s="42">
        <f>+' (1) Cap Res.2009-2010'!AN392</f>
        <v>0</v>
      </c>
      <c r="AO392" s="42">
        <f>+' (1) Cap Res.2009-2010'!AO392</f>
        <v>0</v>
      </c>
      <c r="AP392" s="42">
        <f>+' (1) Cap Res.2009-2010'!AP392</f>
        <v>0</v>
      </c>
      <c r="AQ392" s="42">
        <f>+' (1) Cap Res.2009-2010'!AQ392</f>
        <v>0</v>
      </c>
      <c r="AR392" s="42">
        <f>+' (1) Cap Res.2009-2010'!AR392</f>
        <v>0</v>
      </c>
      <c r="AS392" s="42">
        <f>+' (1) Cap Res.2009-2010'!AS392</f>
        <v>0</v>
      </c>
      <c r="AT392" s="42">
        <f>+' (1) Cap Res.2009-2010'!AT392</f>
        <v>0</v>
      </c>
      <c r="AU392" s="42">
        <f>+' (1) Cap Res.2009-2010'!AU392</f>
        <v>0</v>
      </c>
      <c r="AV392" s="42"/>
      <c r="AW392" s="42"/>
      <c r="AX392" s="42"/>
      <c r="AY392" s="42"/>
      <c r="AZ392" s="42"/>
      <c r="BA392" s="42"/>
      <c r="BB392" s="42"/>
    </row>
    <row r="393" spans="1:54" ht="13.5" hidden="1">
      <c r="A393" s="177">
        <f>+' (1) Cap Res.2009-2010'!BF393</f>
        <v>38672</v>
      </c>
      <c r="B393" s="42">
        <f>+' (1) Cap Res.2009-2010'!B393</f>
        <v>0</v>
      </c>
      <c r="C393" s="42">
        <f>+' (1) Cap Res.2009-2010'!C393</f>
        <v>0</v>
      </c>
      <c r="D393" s="42">
        <f>+' (1) Cap Res.2009-2010'!D393</f>
        <v>0</v>
      </c>
      <c r="E393" s="42">
        <f>+' (1) Cap Res.2009-2010'!E393</f>
        <v>0</v>
      </c>
      <c r="F393" s="42">
        <f>+' (1) Cap Res.2009-2010'!F393</f>
        <v>0</v>
      </c>
      <c r="G393" s="42">
        <f>+' (1) Cap Res.2009-2010'!G393</f>
        <v>0</v>
      </c>
      <c r="H393" s="42">
        <f>+' (1) Cap Res.2009-2010'!H393</f>
        <v>0</v>
      </c>
      <c r="I393" s="42">
        <f>+' (1) Cap Res.2009-2010'!I393</f>
        <v>0</v>
      </c>
      <c r="J393" s="42">
        <f>+' (1) Cap Res.2009-2010'!J393</f>
        <v>0</v>
      </c>
      <c r="K393" s="42">
        <f>+' (1) Cap Res.2009-2010'!K393</f>
        <v>0</v>
      </c>
      <c r="L393" s="42">
        <f>+' (1) Cap Res.2009-2010'!L393</f>
        <v>0</v>
      </c>
      <c r="M393" s="42">
        <f>+' (1) Cap Res.2009-2010'!M393</f>
        <v>0</v>
      </c>
      <c r="N393" s="42">
        <f>+' (1) Cap Res.2009-2010'!N393</f>
        <v>0</v>
      </c>
      <c r="O393" s="42">
        <f>+' (1) Cap Res.2009-2010'!O393</f>
        <v>0</v>
      </c>
      <c r="P393" s="42">
        <f>+' (1) Cap Res.2009-2010'!P393</f>
        <v>0</v>
      </c>
      <c r="Q393" s="42">
        <f>+' (1) Cap Res.2009-2010'!Q393</f>
        <v>0</v>
      </c>
      <c r="R393" s="42">
        <f>+' (1) Cap Res.2009-2010'!R393</f>
        <v>0</v>
      </c>
      <c r="S393" s="42">
        <f>+' (1) Cap Res.2009-2010'!S393</f>
        <v>0</v>
      </c>
      <c r="T393" s="42">
        <f>+' (1) Cap Res.2009-2010'!T393</f>
        <v>-5750</v>
      </c>
      <c r="U393" s="42">
        <f>+' (1) Cap Res.2009-2010'!U393</f>
        <v>0</v>
      </c>
      <c r="V393" s="42">
        <f>+' (1) Cap Res.2009-2010'!V393</f>
        <v>0</v>
      </c>
      <c r="W393" s="42">
        <f>+' (1) Cap Res.2009-2010'!W393</f>
        <v>0</v>
      </c>
      <c r="X393" s="42">
        <f>+' (1) Cap Res.2009-2010'!X393</f>
        <v>0</v>
      </c>
      <c r="Y393" s="42">
        <f>+' (1) Cap Res.2009-2010'!Y393</f>
        <v>0</v>
      </c>
      <c r="Z393" s="42">
        <f>+' (1) Cap Res.2009-2010'!Z393</f>
        <v>0</v>
      </c>
      <c r="AA393" s="42">
        <f>+' (1) Cap Res.2009-2010'!AA393</f>
        <v>0</v>
      </c>
      <c r="AB393" s="42">
        <f>+' (1) Cap Res.2009-2010'!AB393</f>
        <v>0</v>
      </c>
      <c r="AC393" s="42">
        <f>+' (1) Cap Res.2009-2010'!AC393</f>
        <v>0</v>
      </c>
      <c r="AD393" s="42">
        <f>+' (1) Cap Res.2009-2010'!AD393</f>
        <v>0</v>
      </c>
      <c r="AE393" s="42">
        <f>+' (1) Cap Res.2009-2010'!AE393</f>
        <v>0</v>
      </c>
      <c r="AF393" s="42">
        <f>+' (1) Cap Res.2009-2010'!AF393</f>
        <v>0</v>
      </c>
      <c r="AG393" s="42">
        <f>+' (1) Cap Res.2009-2010'!AG393</f>
        <v>0</v>
      </c>
      <c r="AH393" s="42">
        <f>+' (1) Cap Res.2009-2010'!AH393</f>
        <v>0</v>
      </c>
      <c r="AI393" s="42">
        <f>+' (1) Cap Res.2009-2010'!AI393</f>
        <v>0</v>
      </c>
      <c r="AJ393" s="42">
        <f>+' (1) Cap Res.2009-2010'!AJ393</f>
        <v>0</v>
      </c>
      <c r="AK393" s="42">
        <f>+' (1) Cap Res.2009-2010'!AK393</f>
        <v>0</v>
      </c>
      <c r="AL393" s="42">
        <f>+' (1) Cap Res.2009-2010'!AL393</f>
        <v>0</v>
      </c>
      <c r="AM393" s="42">
        <f>+' (1) Cap Res.2009-2010'!AM393</f>
        <v>0</v>
      </c>
      <c r="AN393" s="42">
        <f>+' (1) Cap Res.2009-2010'!AN393</f>
        <v>0</v>
      </c>
      <c r="AO393" s="42">
        <f>+' (1) Cap Res.2009-2010'!AO393</f>
        <v>0</v>
      </c>
      <c r="AP393" s="42">
        <f>+' (1) Cap Res.2009-2010'!AP393</f>
        <v>0</v>
      </c>
      <c r="AQ393" s="42">
        <f>+' (1) Cap Res.2009-2010'!AQ393</f>
        <v>0</v>
      </c>
      <c r="AR393" s="42">
        <f>+' (1) Cap Res.2009-2010'!AR393</f>
        <v>0</v>
      </c>
      <c r="AS393" s="42">
        <f>+' (1) Cap Res.2009-2010'!AS393</f>
        <v>0</v>
      </c>
      <c r="AT393" s="42">
        <f>+' (1) Cap Res.2009-2010'!AT393</f>
        <v>0</v>
      </c>
      <c r="AU393" s="42">
        <f>+' (1) Cap Res.2009-2010'!AU393</f>
        <v>0</v>
      </c>
      <c r="AV393" s="42"/>
      <c r="AW393" s="42"/>
      <c r="AX393" s="42"/>
      <c r="AY393" s="42"/>
      <c r="AZ393" s="42"/>
      <c r="BA393" s="42"/>
      <c r="BB393" s="42"/>
    </row>
    <row r="394" spans="1:54" ht="13.5" hidden="1">
      <c r="A394" s="177">
        <f>+' (1) Cap Res.2009-2010'!BF394</f>
        <v>38675</v>
      </c>
      <c r="B394" s="42">
        <f>+' (1) Cap Res.2009-2010'!B394</f>
        <v>0</v>
      </c>
      <c r="C394" s="42">
        <f>+' (1) Cap Res.2009-2010'!C394</f>
        <v>0</v>
      </c>
      <c r="D394" s="42">
        <f>+' (1) Cap Res.2009-2010'!D394</f>
        <v>0</v>
      </c>
      <c r="E394" s="42">
        <f>+' (1) Cap Res.2009-2010'!E394</f>
        <v>0</v>
      </c>
      <c r="F394" s="42">
        <f>+' (1) Cap Res.2009-2010'!F394</f>
        <v>0</v>
      </c>
      <c r="G394" s="42">
        <f>+' (1) Cap Res.2009-2010'!G394</f>
        <v>0</v>
      </c>
      <c r="H394" s="42">
        <f>+' (1) Cap Res.2009-2010'!H394</f>
        <v>0</v>
      </c>
      <c r="I394" s="42">
        <f>+' (1) Cap Res.2009-2010'!I394</f>
        <v>0</v>
      </c>
      <c r="J394" s="42">
        <f>+' (1) Cap Res.2009-2010'!J394</f>
        <v>0</v>
      </c>
      <c r="K394" s="42">
        <f>+' (1) Cap Res.2009-2010'!K394</f>
        <v>0</v>
      </c>
      <c r="L394" s="42">
        <f>+' (1) Cap Res.2009-2010'!L394</f>
        <v>0</v>
      </c>
      <c r="M394" s="42">
        <f>+' (1) Cap Res.2009-2010'!M394</f>
        <v>0</v>
      </c>
      <c r="N394" s="42">
        <f>+' (1) Cap Res.2009-2010'!N394</f>
        <v>0</v>
      </c>
      <c r="O394" s="42">
        <f>+' (1) Cap Res.2009-2010'!O394</f>
        <v>0</v>
      </c>
      <c r="P394" s="42">
        <f>+' (1) Cap Res.2009-2010'!P394</f>
        <v>0</v>
      </c>
      <c r="Q394" s="42">
        <f>+' (1) Cap Res.2009-2010'!Q394</f>
        <v>0</v>
      </c>
      <c r="R394" s="42">
        <f>+' (1) Cap Res.2009-2010'!R394</f>
        <v>0</v>
      </c>
      <c r="S394" s="42">
        <f>+' (1) Cap Res.2009-2010'!S394</f>
        <v>0</v>
      </c>
      <c r="T394" s="42">
        <f>+' (1) Cap Res.2009-2010'!T394</f>
        <v>0</v>
      </c>
      <c r="U394" s="42">
        <f>+' (1) Cap Res.2009-2010'!U394</f>
        <v>0</v>
      </c>
      <c r="V394" s="42">
        <f>+' (1) Cap Res.2009-2010'!V394</f>
        <v>0</v>
      </c>
      <c r="W394" s="42">
        <f>+' (1) Cap Res.2009-2010'!W394</f>
        <v>0</v>
      </c>
      <c r="X394" s="42">
        <f>+' (1) Cap Res.2009-2010'!X394</f>
        <v>0</v>
      </c>
      <c r="Y394" s="42">
        <f>+' (1) Cap Res.2009-2010'!Y394</f>
        <v>0</v>
      </c>
      <c r="Z394" s="42">
        <f>+' (1) Cap Res.2009-2010'!Z394</f>
        <v>0</v>
      </c>
      <c r="AA394" s="42">
        <f>+' (1) Cap Res.2009-2010'!AA394</f>
        <v>0</v>
      </c>
      <c r="AB394" s="42">
        <f>+' (1) Cap Res.2009-2010'!AB394</f>
        <v>0</v>
      </c>
      <c r="AC394" s="42">
        <f>+' (1) Cap Res.2009-2010'!AC394</f>
        <v>0</v>
      </c>
      <c r="AD394" s="42">
        <f>+' (1) Cap Res.2009-2010'!AD394</f>
        <v>0</v>
      </c>
      <c r="AE394" s="42">
        <f>+' (1) Cap Res.2009-2010'!AE394</f>
        <v>0</v>
      </c>
      <c r="AF394" s="42">
        <f>+' (1) Cap Res.2009-2010'!AF394</f>
        <v>0</v>
      </c>
      <c r="AG394" s="42">
        <f>+' (1) Cap Res.2009-2010'!AG394</f>
        <v>0</v>
      </c>
      <c r="AH394" s="42">
        <f>+' (1) Cap Res.2009-2010'!AH394</f>
        <v>0</v>
      </c>
      <c r="AI394" s="42">
        <f>+' (1) Cap Res.2009-2010'!AI394</f>
        <v>0</v>
      </c>
      <c r="AJ394" s="42">
        <f>+' (1) Cap Res.2009-2010'!AJ394</f>
        <v>0</v>
      </c>
      <c r="AK394" s="42">
        <f>+' (1) Cap Res.2009-2010'!AK394</f>
        <v>0</v>
      </c>
      <c r="AL394" s="42">
        <f>+' (1) Cap Res.2009-2010'!AL394</f>
        <v>0</v>
      </c>
      <c r="AM394" s="42">
        <f>+' (1) Cap Res.2009-2010'!AM394</f>
        <v>0</v>
      </c>
      <c r="AN394" s="42">
        <f>+' (1) Cap Res.2009-2010'!AN394</f>
        <v>0</v>
      </c>
      <c r="AO394" s="42">
        <f>+' (1) Cap Res.2009-2010'!AO394</f>
        <v>0</v>
      </c>
      <c r="AP394" s="42">
        <f>+' (1) Cap Res.2009-2010'!AP394</f>
        <v>0</v>
      </c>
      <c r="AQ394" s="42">
        <f>+' (1) Cap Res.2009-2010'!AQ394</f>
        <v>0</v>
      </c>
      <c r="AR394" s="42">
        <f>+' (1) Cap Res.2009-2010'!AR394</f>
        <v>0</v>
      </c>
      <c r="AS394" s="42">
        <f>+' (1) Cap Res.2009-2010'!AS394</f>
        <v>0</v>
      </c>
      <c r="AT394" s="42">
        <f>+' (1) Cap Res.2009-2010'!AT394</f>
        <v>0</v>
      </c>
      <c r="AU394" s="42">
        <f>+' (1) Cap Res.2009-2010'!AU394</f>
        <v>0</v>
      </c>
      <c r="AV394" s="42"/>
      <c r="AW394" s="42"/>
      <c r="AX394" s="42"/>
      <c r="AY394" s="42"/>
      <c r="AZ394" s="42"/>
      <c r="BA394" s="42"/>
      <c r="BB394" s="42"/>
    </row>
    <row r="395" spans="1:54" ht="13.5" hidden="1">
      <c r="A395" s="177">
        <f>+' (1) Cap Res.2009-2010'!BF395</f>
        <v>38675</v>
      </c>
      <c r="B395" s="42">
        <f>+' (1) Cap Res.2009-2010'!B395</f>
        <v>0</v>
      </c>
      <c r="C395" s="42">
        <f>+' (1) Cap Res.2009-2010'!C395</f>
        <v>0</v>
      </c>
      <c r="D395" s="42">
        <f>+' (1) Cap Res.2009-2010'!D395</f>
        <v>0</v>
      </c>
      <c r="E395" s="42">
        <f>+' (1) Cap Res.2009-2010'!E395</f>
        <v>0</v>
      </c>
      <c r="F395" s="42">
        <f>+' (1) Cap Res.2009-2010'!F395</f>
        <v>0</v>
      </c>
      <c r="G395" s="42">
        <f>+' (1) Cap Res.2009-2010'!G395</f>
        <v>0</v>
      </c>
      <c r="H395" s="42">
        <f>+' (1) Cap Res.2009-2010'!H395</f>
        <v>0</v>
      </c>
      <c r="I395" s="42">
        <f>+' (1) Cap Res.2009-2010'!I395</f>
        <v>0</v>
      </c>
      <c r="J395" s="42">
        <f>+' (1) Cap Res.2009-2010'!J395</f>
        <v>0</v>
      </c>
      <c r="K395" s="42">
        <f>+' (1) Cap Res.2009-2010'!K395</f>
        <v>0</v>
      </c>
      <c r="L395" s="42">
        <f>+' (1) Cap Res.2009-2010'!L395</f>
        <v>0</v>
      </c>
      <c r="M395" s="42">
        <f>+' (1) Cap Res.2009-2010'!M395</f>
        <v>0</v>
      </c>
      <c r="N395" s="42">
        <f>+' (1) Cap Res.2009-2010'!N395</f>
        <v>0</v>
      </c>
      <c r="O395" s="42">
        <f>+' (1) Cap Res.2009-2010'!O395</f>
        <v>0</v>
      </c>
      <c r="P395" s="42">
        <f>+' (1) Cap Res.2009-2010'!P395</f>
        <v>0</v>
      </c>
      <c r="Q395" s="42">
        <f>+' (1) Cap Res.2009-2010'!Q395</f>
        <v>0</v>
      </c>
      <c r="R395" s="42">
        <f>+' (1) Cap Res.2009-2010'!R395</f>
        <v>0</v>
      </c>
      <c r="S395" s="42">
        <f>+' (1) Cap Res.2009-2010'!S395</f>
        <v>0</v>
      </c>
      <c r="T395" s="42">
        <f>+' (1) Cap Res.2009-2010'!T395</f>
        <v>0</v>
      </c>
      <c r="U395" s="42">
        <f>+' (1) Cap Res.2009-2010'!U395</f>
        <v>0</v>
      </c>
      <c r="V395" s="42">
        <f>+' (1) Cap Res.2009-2010'!V395</f>
        <v>0</v>
      </c>
      <c r="W395" s="42">
        <f>+' (1) Cap Res.2009-2010'!W395</f>
        <v>0</v>
      </c>
      <c r="X395" s="42">
        <f>+' (1) Cap Res.2009-2010'!X395</f>
        <v>0</v>
      </c>
      <c r="Y395" s="42">
        <f>+' (1) Cap Res.2009-2010'!Y395</f>
        <v>0</v>
      </c>
      <c r="Z395" s="42">
        <f>+' (1) Cap Res.2009-2010'!Z395</f>
        <v>0</v>
      </c>
      <c r="AA395" s="42">
        <f>+' (1) Cap Res.2009-2010'!AA395</f>
        <v>0</v>
      </c>
      <c r="AB395" s="42">
        <f>+' (1) Cap Res.2009-2010'!AB395</f>
        <v>0</v>
      </c>
      <c r="AC395" s="42">
        <f>+' (1) Cap Res.2009-2010'!AC395</f>
        <v>0</v>
      </c>
      <c r="AD395" s="42">
        <f>+' (1) Cap Res.2009-2010'!AD395</f>
        <v>0</v>
      </c>
      <c r="AE395" s="42">
        <f>+' (1) Cap Res.2009-2010'!AE395</f>
        <v>0</v>
      </c>
      <c r="AF395" s="42">
        <f>+' (1) Cap Res.2009-2010'!AF395</f>
        <v>0</v>
      </c>
      <c r="AG395" s="42">
        <f>+' (1) Cap Res.2009-2010'!AG395</f>
        <v>0</v>
      </c>
      <c r="AH395" s="42">
        <f>+' (1) Cap Res.2009-2010'!AH395</f>
        <v>0</v>
      </c>
      <c r="AI395" s="42">
        <f>+' (1) Cap Res.2009-2010'!AI395</f>
        <v>0</v>
      </c>
      <c r="AJ395" s="42">
        <f>+' (1) Cap Res.2009-2010'!AJ395</f>
        <v>0</v>
      </c>
      <c r="AK395" s="42">
        <f>+' (1) Cap Res.2009-2010'!AK395</f>
        <v>0</v>
      </c>
      <c r="AL395" s="42">
        <f>+' (1) Cap Res.2009-2010'!AL395</f>
        <v>0</v>
      </c>
      <c r="AM395" s="42">
        <f>+' (1) Cap Res.2009-2010'!AM395</f>
        <v>0</v>
      </c>
      <c r="AN395" s="42">
        <f>+' (1) Cap Res.2009-2010'!AN395</f>
        <v>0</v>
      </c>
      <c r="AO395" s="42">
        <f>+' (1) Cap Res.2009-2010'!AO395</f>
        <v>0</v>
      </c>
      <c r="AP395" s="42">
        <f>+' (1) Cap Res.2009-2010'!AP395</f>
        <v>0</v>
      </c>
      <c r="AQ395" s="42">
        <f>+' (1) Cap Res.2009-2010'!AQ395</f>
        <v>0</v>
      </c>
      <c r="AR395" s="42">
        <f>+' (1) Cap Res.2009-2010'!AR395</f>
        <v>0</v>
      </c>
      <c r="AS395" s="42">
        <f>+' (1) Cap Res.2009-2010'!AS395</f>
        <v>0</v>
      </c>
      <c r="AT395" s="42">
        <f>+' (1) Cap Res.2009-2010'!AT395</f>
        <v>0</v>
      </c>
      <c r="AU395" s="42">
        <f>+' (1) Cap Res.2009-2010'!AU395</f>
        <v>0</v>
      </c>
      <c r="AV395" s="42"/>
      <c r="AW395" s="42"/>
      <c r="AX395" s="42"/>
      <c r="AY395" s="42"/>
      <c r="AZ395" s="42"/>
      <c r="BA395" s="42"/>
      <c r="BB395" s="42"/>
    </row>
    <row r="396" spans="1:54" ht="13.5" hidden="1">
      <c r="A396" s="177">
        <f>+' (1) Cap Res.2009-2010'!BF396</f>
        <v>38685</v>
      </c>
      <c r="B396" s="42">
        <f>+' (1) Cap Res.2009-2010'!B396</f>
        <v>0</v>
      </c>
      <c r="C396" s="42">
        <f>+' (1) Cap Res.2009-2010'!C396</f>
        <v>0</v>
      </c>
      <c r="D396" s="42">
        <f>+' (1) Cap Res.2009-2010'!D396</f>
        <v>0</v>
      </c>
      <c r="E396" s="42">
        <f>+' (1) Cap Res.2009-2010'!E396</f>
        <v>0</v>
      </c>
      <c r="F396" s="42">
        <f>+' (1) Cap Res.2009-2010'!F396</f>
        <v>0</v>
      </c>
      <c r="G396" s="42">
        <f>+' (1) Cap Res.2009-2010'!G396</f>
        <v>0</v>
      </c>
      <c r="H396" s="42">
        <f>+' (1) Cap Res.2009-2010'!H396</f>
        <v>0</v>
      </c>
      <c r="I396" s="42">
        <f>+' (1) Cap Res.2009-2010'!I396</f>
        <v>0</v>
      </c>
      <c r="J396" s="42">
        <f>+' (1) Cap Res.2009-2010'!J396</f>
        <v>0</v>
      </c>
      <c r="K396" s="42">
        <f>+' (1) Cap Res.2009-2010'!K396</f>
        <v>0</v>
      </c>
      <c r="L396" s="42">
        <f>+' (1) Cap Res.2009-2010'!L396</f>
        <v>0</v>
      </c>
      <c r="M396" s="42">
        <f>+' (1) Cap Res.2009-2010'!M396</f>
        <v>0</v>
      </c>
      <c r="N396" s="42">
        <f>+' (1) Cap Res.2009-2010'!N396</f>
        <v>0</v>
      </c>
      <c r="O396" s="42">
        <f>+' (1) Cap Res.2009-2010'!O396</f>
        <v>0</v>
      </c>
      <c r="P396" s="42">
        <f>+' (1) Cap Res.2009-2010'!P396</f>
        <v>0</v>
      </c>
      <c r="Q396" s="42">
        <f>+' (1) Cap Res.2009-2010'!Q396</f>
        <v>0</v>
      </c>
      <c r="R396" s="42">
        <f>+' (1) Cap Res.2009-2010'!R396</f>
        <v>0</v>
      </c>
      <c r="S396" s="42">
        <f>+' (1) Cap Res.2009-2010'!S396</f>
        <v>0</v>
      </c>
      <c r="T396" s="42">
        <f>+' (1) Cap Res.2009-2010'!T396</f>
        <v>0</v>
      </c>
      <c r="U396" s="42">
        <f>+' (1) Cap Res.2009-2010'!U396</f>
        <v>0</v>
      </c>
      <c r="V396" s="42">
        <f>+' (1) Cap Res.2009-2010'!V396</f>
        <v>0</v>
      </c>
      <c r="W396" s="42">
        <f>+' (1) Cap Res.2009-2010'!W396</f>
        <v>0</v>
      </c>
      <c r="X396" s="42">
        <f>+' (1) Cap Res.2009-2010'!X396</f>
        <v>0</v>
      </c>
      <c r="Y396" s="42">
        <f>+' (1) Cap Res.2009-2010'!Y396</f>
        <v>0</v>
      </c>
      <c r="Z396" s="42">
        <f>+' (1) Cap Res.2009-2010'!Z396</f>
        <v>0</v>
      </c>
      <c r="AA396" s="42">
        <f>+' (1) Cap Res.2009-2010'!AA396</f>
        <v>0</v>
      </c>
      <c r="AB396" s="42">
        <f>+' (1) Cap Res.2009-2010'!AB396</f>
        <v>0</v>
      </c>
      <c r="AC396" s="42">
        <f>+' (1) Cap Res.2009-2010'!AC396</f>
        <v>0</v>
      </c>
      <c r="AD396" s="42">
        <f>+' (1) Cap Res.2009-2010'!AD396</f>
        <v>0</v>
      </c>
      <c r="AE396" s="42">
        <f>+' (1) Cap Res.2009-2010'!AE396</f>
        <v>0</v>
      </c>
      <c r="AF396" s="42">
        <f>+' (1) Cap Res.2009-2010'!AF396</f>
        <v>0</v>
      </c>
      <c r="AG396" s="42">
        <f>+' (1) Cap Res.2009-2010'!AG396</f>
        <v>0</v>
      </c>
      <c r="AH396" s="42">
        <f>+' (1) Cap Res.2009-2010'!AH396</f>
        <v>0</v>
      </c>
      <c r="AI396" s="42">
        <f>+' (1) Cap Res.2009-2010'!AI396</f>
        <v>0</v>
      </c>
      <c r="AJ396" s="42">
        <f>+' (1) Cap Res.2009-2010'!AJ396</f>
        <v>0</v>
      </c>
      <c r="AK396" s="42">
        <f>+' (1) Cap Res.2009-2010'!AK396</f>
        <v>0</v>
      </c>
      <c r="AL396" s="42">
        <f>+' (1) Cap Res.2009-2010'!AL396</f>
        <v>0</v>
      </c>
      <c r="AM396" s="42">
        <f>+' (1) Cap Res.2009-2010'!AM396</f>
        <v>0</v>
      </c>
      <c r="AN396" s="42">
        <f>+' (1) Cap Res.2009-2010'!AN396</f>
        <v>0</v>
      </c>
      <c r="AO396" s="42">
        <f>+' (1) Cap Res.2009-2010'!AO396</f>
        <v>0</v>
      </c>
      <c r="AP396" s="42">
        <f>+' (1) Cap Res.2009-2010'!AP396</f>
        <v>0</v>
      </c>
      <c r="AQ396" s="42">
        <f>+' (1) Cap Res.2009-2010'!AQ396</f>
        <v>0</v>
      </c>
      <c r="AR396" s="42">
        <f>+' (1) Cap Res.2009-2010'!AR396</f>
        <v>0</v>
      </c>
      <c r="AS396" s="42">
        <f>+' (1) Cap Res.2009-2010'!AS396</f>
        <v>0</v>
      </c>
      <c r="AT396" s="42">
        <f>+' (1) Cap Res.2009-2010'!AT396</f>
        <v>0</v>
      </c>
      <c r="AU396" s="42">
        <f>+' (1) Cap Res.2009-2010'!AU396</f>
        <v>0</v>
      </c>
      <c r="AV396" s="42"/>
      <c r="AW396" s="42"/>
      <c r="AX396" s="42"/>
      <c r="AY396" s="42"/>
      <c r="AZ396" s="42"/>
      <c r="BA396" s="42"/>
      <c r="BB396" s="42"/>
    </row>
    <row r="397" spans="1:54" ht="13.5" hidden="1">
      <c r="A397" s="177">
        <f>+' (1) Cap Res.2009-2010'!BF397</f>
        <v>38686</v>
      </c>
      <c r="B397" s="42">
        <f>+' (1) Cap Res.2009-2010'!B397</f>
        <v>0</v>
      </c>
      <c r="C397" s="42">
        <f>+' (1) Cap Res.2009-2010'!C397</f>
        <v>0</v>
      </c>
      <c r="D397" s="42">
        <f>+' (1) Cap Res.2009-2010'!D397</f>
        <v>0</v>
      </c>
      <c r="E397" s="42">
        <f>+' (1) Cap Res.2009-2010'!E397</f>
        <v>0</v>
      </c>
      <c r="F397" s="42">
        <f>+' (1) Cap Res.2009-2010'!F397</f>
        <v>0</v>
      </c>
      <c r="G397" s="42">
        <f>+' (1) Cap Res.2009-2010'!G397</f>
        <v>0</v>
      </c>
      <c r="H397" s="42">
        <f>+' (1) Cap Res.2009-2010'!H397</f>
        <v>0</v>
      </c>
      <c r="I397" s="42">
        <f>+' (1) Cap Res.2009-2010'!I397</f>
        <v>0</v>
      </c>
      <c r="J397" s="42">
        <f>+' (1) Cap Res.2009-2010'!J397</f>
        <v>0</v>
      </c>
      <c r="K397" s="42">
        <f>+' (1) Cap Res.2009-2010'!K397</f>
        <v>0</v>
      </c>
      <c r="L397" s="42">
        <f>+' (1) Cap Res.2009-2010'!L397</f>
        <v>0</v>
      </c>
      <c r="M397" s="42">
        <f>+' (1) Cap Res.2009-2010'!M397</f>
        <v>0</v>
      </c>
      <c r="N397" s="42">
        <f>+' (1) Cap Res.2009-2010'!N397</f>
        <v>0</v>
      </c>
      <c r="O397" s="42">
        <f>+' (1) Cap Res.2009-2010'!O397</f>
        <v>0</v>
      </c>
      <c r="P397" s="42">
        <f>+' (1) Cap Res.2009-2010'!P397</f>
        <v>0</v>
      </c>
      <c r="Q397" s="42">
        <f>+' (1) Cap Res.2009-2010'!Q397</f>
        <v>0</v>
      </c>
      <c r="R397" s="42">
        <f>+' (1) Cap Res.2009-2010'!R397</f>
        <v>0</v>
      </c>
      <c r="S397" s="42">
        <f>+' (1) Cap Res.2009-2010'!S397</f>
        <v>0</v>
      </c>
      <c r="T397" s="42">
        <f>+' (1) Cap Res.2009-2010'!T397</f>
        <v>-94</v>
      </c>
      <c r="U397" s="42">
        <f>+' (1) Cap Res.2009-2010'!U397</f>
        <v>0</v>
      </c>
      <c r="V397" s="42">
        <f>+' (1) Cap Res.2009-2010'!V397</f>
        <v>0</v>
      </c>
      <c r="W397" s="42">
        <f>+' (1) Cap Res.2009-2010'!W397</f>
        <v>0</v>
      </c>
      <c r="X397" s="42">
        <f>+' (1) Cap Res.2009-2010'!X397</f>
        <v>0</v>
      </c>
      <c r="Y397" s="42">
        <f>+' (1) Cap Res.2009-2010'!Y397</f>
        <v>0</v>
      </c>
      <c r="Z397" s="42">
        <f>+' (1) Cap Res.2009-2010'!Z397</f>
        <v>0</v>
      </c>
      <c r="AA397" s="42">
        <f>+' (1) Cap Res.2009-2010'!AA397</f>
        <v>0</v>
      </c>
      <c r="AB397" s="42">
        <f>+' (1) Cap Res.2009-2010'!AB397</f>
        <v>0</v>
      </c>
      <c r="AC397" s="42">
        <f>+' (1) Cap Res.2009-2010'!AC397</f>
        <v>0</v>
      </c>
      <c r="AD397" s="42">
        <f>+' (1) Cap Res.2009-2010'!AD397</f>
        <v>0</v>
      </c>
      <c r="AE397" s="42">
        <f>+' (1) Cap Res.2009-2010'!AE397</f>
        <v>0</v>
      </c>
      <c r="AF397" s="42">
        <f>+' (1) Cap Res.2009-2010'!AF397</f>
        <v>0</v>
      </c>
      <c r="AG397" s="42">
        <f>+' (1) Cap Res.2009-2010'!AG397</f>
        <v>0</v>
      </c>
      <c r="AH397" s="42">
        <f>+' (1) Cap Res.2009-2010'!AH397</f>
        <v>0</v>
      </c>
      <c r="AI397" s="42">
        <f>+' (1) Cap Res.2009-2010'!AI397</f>
        <v>0</v>
      </c>
      <c r="AJ397" s="42">
        <f>+' (1) Cap Res.2009-2010'!AJ397</f>
        <v>0</v>
      </c>
      <c r="AK397" s="42">
        <f>+' (1) Cap Res.2009-2010'!AK397</f>
        <v>0</v>
      </c>
      <c r="AL397" s="42">
        <f>+' (1) Cap Res.2009-2010'!AL397</f>
        <v>0</v>
      </c>
      <c r="AM397" s="42">
        <f>+' (1) Cap Res.2009-2010'!AM397</f>
        <v>0</v>
      </c>
      <c r="AN397" s="42">
        <f>+' (1) Cap Res.2009-2010'!AN397</f>
        <v>0</v>
      </c>
      <c r="AO397" s="42">
        <f>+' (1) Cap Res.2009-2010'!AO397</f>
        <v>0</v>
      </c>
      <c r="AP397" s="42">
        <f>+' (1) Cap Res.2009-2010'!AP397</f>
        <v>0</v>
      </c>
      <c r="AQ397" s="42">
        <f>+' (1) Cap Res.2009-2010'!AQ397</f>
        <v>0</v>
      </c>
      <c r="AR397" s="42">
        <f>+' (1) Cap Res.2009-2010'!AR397</f>
        <v>0</v>
      </c>
      <c r="AS397" s="42">
        <f>+' (1) Cap Res.2009-2010'!AS397</f>
        <v>0</v>
      </c>
      <c r="AT397" s="42">
        <f>+' (1) Cap Res.2009-2010'!AT397</f>
        <v>0</v>
      </c>
      <c r="AU397" s="42">
        <f>+' (1) Cap Res.2009-2010'!AU397</f>
        <v>0</v>
      </c>
      <c r="AV397" s="42"/>
      <c r="AW397" s="42"/>
      <c r="AX397" s="42"/>
      <c r="AY397" s="42"/>
      <c r="AZ397" s="42"/>
      <c r="BA397" s="42"/>
      <c r="BB397" s="42"/>
    </row>
    <row r="398" spans="1:54" ht="13.5" hidden="1">
      <c r="A398" s="177">
        <f>+' (1) Cap Res.2009-2010'!BF398</f>
        <v>38686</v>
      </c>
      <c r="B398" s="42">
        <f>+' (1) Cap Res.2009-2010'!B398</f>
        <v>0</v>
      </c>
      <c r="C398" s="42">
        <f>+' (1) Cap Res.2009-2010'!C398</f>
        <v>0</v>
      </c>
      <c r="D398" s="42">
        <f>+' (1) Cap Res.2009-2010'!D398</f>
        <v>0</v>
      </c>
      <c r="E398" s="42">
        <f>+' (1) Cap Res.2009-2010'!E398</f>
        <v>0</v>
      </c>
      <c r="F398" s="42">
        <f>+' (1) Cap Res.2009-2010'!F398</f>
        <v>0</v>
      </c>
      <c r="G398" s="42">
        <f>+' (1) Cap Res.2009-2010'!G398</f>
        <v>0</v>
      </c>
      <c r="H398" s="42">
        <f>+' (1) Cap Res.2009-2010'!H398</f>
        <v>0</v>
      </c>
      <c r="I398" s="42">
        <f>+' (1) Cap Res.2009-2010'!I398</f>
        <v>0</v>
      </c>
      <c r="J398" s="42">
        <f>+' (1) Cap Res.2009-2010'!J398</f>
        <v>0</v>
      </c>
      <c r="K398" s="42">
        <f>+' (1) Cap Res.2009-2010'!K398</f>
        <v>0</v>
      </c>
      <c r="L398" s="42">
        <f>+' (1) Cap Res.2009-2010'!L398</f>
        <v>0</v>
      </c>
      <c r="M398" s="42">
        <f>+' (1) Cap Res.2009-2010'!M398</f>
        <v>0</v>
      </c>
      <c r="N398" s="42">
        <f>+' (1) Cap Res.2009-2010'!N398</f>
        <v>0</v>
      </c>
      <c r="O398" s="42">
        <f>+' (1) Cap Res.2009-2010'!O398</f>
        <v>0</v>
      </c>
      <c r="P398" s="42">
        <f>+' (1) Cap Res.2009-2010'!P398</f>
        <v>0</v>
      </c>
      <c r="Q398" s="42">
        <f>+' (1) Cap Res.2009-2010'!Q398</f>
        <v>0</v>
      </c>
      <c r="R398" s="42">
        <f>+' (1) Cap Res.2009-2010'!R398</f>
        <v>0</v>
      </c>
      <c r="S398" s="42">
        <f>+' (1) Cap Res.2009-2010'!S398</f>
        <v>0</v>
      </c>
      <c r="T398" s="42">
        <f>+' (1) Cap Res.2009-2010'!T398</f>
        <v>-10077</v>
      </c>
      <c r="U398" s="42">
        <f>+' (1) Cap Res.2009-2010'!U398</f>
        <v>0</v>
      </c>
      <c r="V398" s="42">
        <f>+' (1) Cap Res.2009-2010'!V398</f>
        <v>0</v>
      </c>
      <c r="W398" s="42">
        <f>+' (1) Cap Res.2009-2010'!W398</f>
        <v>0</v>
      </c>
      <c r="X398" s="42">
        <f>+' (1) Cap Res.2009-2010'!X398</f>
        <v>0</v>
      </c>
      <c r="Y398" s="42">
        <f>+' (1) Cap Res.2009-2010'!Y398</f>
        <v>0</v>
      </c>
      <c r="Z398" s="42">
        <f>+' (1) Cap Res.2009-2010'!Z398</f>
        <v>0</v>
      </c>
      <c r="AA398" s="42">
        <f>+' (1) Cap Res.2009-2010'!AA398</f>
        <v>0</v>
      </c>
      <c r="AB398" s="42">
        <f>+' (1) Cap Res.2009-2010'!AB398</f>
        <v>0</v>
      </c>
      <c r="AC398" s="42">
        <f>+' (1) Cap Res.2009-2010'!AC398</f>
        <v>0</v>
      </c>
      <c r="AD398" s="42">
        <f>+' (1) Cap Res.2009-2010'!AD398</f>
        <v>0</v>
      </c>
      <c r="AE398" s="42">
        <f>+' (1) Cap Res.2009-2010'!AE398</f>
        <v>0</v>
      </c>
      <c r="AF398" s="42">
        <f>+' (1) Cap Res.2009-2010'!AF398</f>
        <v>0</v>
      </c>
      <c r="AG398" s="42">
        <f>+' (1) Cap Res.2009-2010'!AG398</f>
        <v>0</v>
      </c>
      <c r="AH398" s="42">
        <f>+' (1) Cap Res.2009-2010'!AH398</f>
        <v>0</v>
      </c>
      <c r="AI398" s="42">
        <f>+' (1) Cap Res.2009-2010'!AI398</f>
        <v>0</v>
      </c>
      <c r="AJ398" s="42">
        <f>+' (1) Cap Res.2009-2010'!AJ398</f>
        <v>0</v>
      </c>
      <c r="AK398" s="42">
        <f>+' (1) Cap Res.2009-2010'!AK398</f>
        <v>0</v>
      </c>
      <c r="AL398" s="42">
        <f>+' (1) Cap Res.2009-2010'!AL398</f>
        <v>0</v>
      </c>
      <c r="AM398" s="42">
        <f>+' (1) Cap Res.2009-2010'!AM398</f>
        <v>0</v>
      </c>
      <c r="AN398" s="42">
        <f>+' (1) Cap Res.2009-2010'!AN398</f>
        <v>0</v>
      </c>
      <c r="AO398" s="42">
        <f>+' (1) Cap Res.2009-2010'!AO398</f>
        <v>0</v>
      </c>
      <c r="AP398" s="42">
        <f>+' (1) Cap Res.2009-2010'!AP398</f>
        <v>0</v>
      </c>
      <c r="AQ398" s="42">
        <f>+' (1) Cap Res.2009-2010'!AQ398</f>
        <v>0</v>
      </c>
      <c r="AR398" s="42">
        <f>+' (1) Cap Res.2009-2010'!AR398</f>
        <v>0</v>
      </c>
      <c r="AS398" s="42">
        <f>+' (1) Cap Res.2009-2010'!AS398</f>
        <v>0</v>
      </c>
      <c r="AT398" s="42">
        <f>+' (1) Cap Res.2009-2010'!AT398</f>
        <v>0</v>
      </c>
      <c r="AU398" s="42">
        <f>+' (1) Cap Res.2009-2010'!AU398</f>
        <v>0</v>
      </c>
      <c r="AV398" s="42"/>
      <c r="AW398" s="42"/>
      <c r="AX398" s="42"/>
      <c r="AY398" s="42"/>
      <c r="AZ398" s="42"/>
      <c r="BA398" s="42"/>
      <c r="BB398" s="42"/>
    </row>
    <row r="399" spans="1:54" ht="13.5" hidden="1">
      <c r="A399" s="177">
        <f>+' (1) Cap Res.2009-2010'!BF399</f>
        <v>38686</v>
      </c>
      <c r="B399" s="42">
        <f>+' (1) Cap Res.2009-2010'!B399</f>
        <v>0</v>
      </c>
      <c r="C399" s="42">
        <f>+' (1) Cap Res.2009-2010'!C399</f>
        <v>0</v>
      </c>
      <c r="D399" s="42">
        <f>+' (1) Cap Res.2009-2010'!D399</f>
        <v>0</v>
      </c>
      <c r="E399" s="42">
        <f>+' (1) Cap Res.2009-2010'!E399</f>
        <v>0</v>
      </c>
      <c r="F399" s="42">
        <f>+' (1) Cap Res.2009-2010'!F399</f>
        <v>0</v>
      </c>
      <c r="G399" s="42">
        <f>+' (1) Cap Res.2009-2010'!G399</f>
        <v>0</v>
      </c>
      <c r="H399" s="42">
        <f>+' (1) Cap Res.2009-2010'!H399</f>
        <v>0</v>
      </c>
      <c r="I399" s="42">
        <f>+' (1) Cap Res.2009-2010'!I399</f>
        <v>0</v>
      </c>
      <c r="J399" s="42">
        <f>+' (1) Cap Res.2009-2010'!J399</f>
        <v>0</v>
      </c>
      <c r="K399" s="42">
        <f>+' (1) Cap Res.2009-2010'!K399</f>
        <v>0</v>
      </c>
      <c r="L399" s="42">
        <f>+' (1) Cap Res.2009-2010'!L399</f>
        <v>0</v>
      </c>
      <c r="M399" s="42">
        <f>+' (1) Cap Res.2009-2010'!M399</f>
        <v>0</v>
      </c>
      <c r="N399" s="42">
        <f>+' (1) Cap Res.2009-2010'!N399</f>
        <v>0</v>
      </c>
      <c r="O399" s="42">
        <f>+' (1) Cap Res.2009-2010'!O399</f>
        <v>0</v>
      </c>
      <c r="P399" s="42">
        <f>+' (1) Cap Res.2009-2010'!P399</f>
        <v>0</v>
      </c>
      <c r="Q399" s="42">
        <f>+' (1) Cap Res.2009-2010'!Q399</f>
        <v>0</v>
      </c>
      <c r="R399" s="42">
        <f>+' (1) Cap Res.2009-2010'!R399</f>
        <v>0</v>
      </c>
      <c r="S399" s="42">
        <f>+' (1) Cap Res.2009-2010'!S399</f>
        <v>0</v>
      </c>
      <c r="T399" s="42">
        <f>+' (1) Cap Res.2009-2010'!T399</f>
        <v>-262.5</v>
      </c>
      <c r="U399" s="42">
        <f>+' (1) Cap Res.2009-2010'!U399</f>
        <v>0</v>
      </c>
      <c r="V399" s="42">
        <f>+' (1) Cap Res.2009-2010'!V399</f>
        <v>0</v>
      </c>
      <c r="W399" s="42">
        <f>+' (1) Cap Res.2009-2010'!W399</f>
        <v>0</v>
      </c>
      <c r="X399" s="42">
        <f>+' (1) Cap Res.2009-2010'!X399</f>
        <v>0</v>
      </c>
      <c r="Y399" s="42">
        <f>+' (1) Cap Res.2009-2010'!Y399</f>
        <v>0</v>
      </c>
      <c r="Z399" s="42">
        <f>+' (1) Cap Res.2009-2010'!Z399</f>
        <v>0</v>
      </c>
      <c r="AA399" s="42">
        <f>+' (1) Cap Res.2009-2010'!AA399</f>
        <v>0</v>
      </c>
      <c r="AB399" s="42">
        <f>+' (1) Cap Res.2009-2010'!AB399</f>
        <v>0</v>
      </c>
      <c r="AC399" s="42">
        <f>+' (1) Cap Res.2009-2010'!AC399</f>
        <v>0</v>
      </c>
      <c r="AD399" s="42">
        <f>+' (1) Cap Res.2009-2010'!AD399</f>
        <v>0</v>
      </c>
      <c r="AE399" s="42">
        <f>+' (1) Cap Res.2009-2010'!AE399</f>
        <v>0</v>
      </c>
      <c r="AF399" s="42">
        <f>+' (1) Cap Res.2009-2010'!AF399</f>
        <v>0</v>
      </c>
      <c r="AG399" s="42">
        <f>+' (1) Cap Res.2009-2010'!AG399</f>
        <v>0</v>
      </c>
      <c r="AH399" s="42">
        <f>+' (1) Cap Res.2009-2010'!AH399</f>
        <v>0</v>
      </c>
      <c r="AI399" s="42">
        <f>+' (1) Cap Res.2009-2010'!AI399</f>
        <v>0</v>
      </c>
      <c r="AJ399" s="42">
        <f>+' (1) Cap Res.2009-2010'!AJ399</f>
        <v>0</v>
      </c>
      <c r="AK399" s="42">
        <f>+' (1) Cap Res.2009-2010'!AK399</f>
        <v>0</v>
      </c>
      <c r="AL399" s="42">
        <f>+' (1) Cap Res.2009-2010'!AL399</f>
        <v>0</v>
      </c>
      <c r="AM399" s="42">
        <f>+' (1) Cap Res.2009-2010'!AM399</f>
        <v>0</v>
      </c>
      <c r="AN399" s="42">
        <f>+' (1) Cap Res.2009-2010'!AN399</f>
        <v>0</v>
      </c>
      <c r="AO399" s="42">
        <f>+' (1) Cap Res.2009-2010'!AO399</f>
        <v>0</v>
      </c>
      <c r="AP399" s="42">
        <f>+' (1) Cap Res.2009-2010'!AP399</f>
        <v>0</v>
      </c>
      <c r="AQ399" s="42">
        <f>+' (1) Cap Res.2009-2010'!AQ399</f>
        <v>0</v>
      </c>
      <c r="AR399" s="42">
        <f>+' (1) Cap Res.2009-2010'!AR399</f>
        <v>0</v>
      </c>
      <c r="AS399" s="42">
        <f>+' (1) Cap Res.2009-2010'!AS399</f>
        <v>0</v>
      </c>
      <c r="AT399" s="42">
        <f>+' (1) Cap Res.2009-2010'!AT399</f>
        <v>0</v>
      </c>
      <c r="AU399" s="42">
        <f>+' (1) Cap Res.2009-2010'!AU399</f>
        <v>0</v>
      </c>
      <c r="AV399" s="42"/>
      <c r="AW399" s="42"/>
      <c r="AX399" s="42"/>
      <c r="AY399" s="42"/>
      <c r="AZ399" s="42"/>
      <c r="BA399" s="42"/>
      <c r="BB399" s="42"/>
    </row>
    <row r="400" spans="1:54" ht="13.5" hidden="1">
      <c r="A400" s="177">
        <f>+' (1) Cap Res.2009-2010'!BF400</f>
        <v>38687</v>
      </c>
      <c r="B400" s="42">
        <f>+' (1) Cap Res.2009-2010'!B400</f>
        <v>0</v>
      </c>
      <c r="C400" s="42">
        <f>+' (1) Cap Res.2009-2010'!C400</f>
        <v>0</v>
      </c>
      <c r="D400" s="42">
        <f>+' (1) Cap Res.2009-2010'!D400</f>
        <v>0</v>
      </c>
      <c r="E400" s="42">
        <f>+' (1) Cap Res.2009-2010'!E400</f>
        <v>0</v>
      </c>
      <c r="F400" s="42">
        <f>+' (1) Cap Res.2009-2010'!F400</f>
        <v>0</v>
      </c>
      <c r="G400" s="42">
        <f>+' (1) Cap Res.2009-2010'!G400</f>
        <v>0</v>
      </c>
      <c r="H400" s="42">
        <f>+' (1) Cap Res.2009-2010'!H400</f>
        <v>0</v>
      </c>
      <c r="I400" s="42">
        <f>+' (1) Cap Res.2009-2010'!I400</f>
        <v>0</v>
      </c>
      <c r="J400" s="42">
        <f>+' (1) Cap Res.2009-2010'!J400</f>
        <v>0</v>
      </c>
      <c r="K400" s="42">
        <f>+' (1) Cap Res.2009-2010'!K400</f>
        <v>0</v>
      </c>
      <c r="L400" s="42">
        <f>+' (1) Cap Res.2009-2010'!L400</f>
        <v>0</v>
      </c>
      <c r="M400" s="42">
        <f>+' (1) Cap Res.2009-2010'!M400</f>
        <v>0</v>
      </c>
      <c r="N400" s="42">
        <f>+' (1) Cap Res.2009-2010'!N400</f>
        <v>0</v>
      </c>
      <c r="O400" s="42">
        <f>+' (1) Cap Res.2009-2010'!O400</f>
        <v>0</v>
      </c>
      <c r="P400" s="42">
        <f>+' (1) Cap Res.2009-2010'!P400</f>
        <v>0</v>
      </c>
      <c r="Q400" s="42">
        <f>+' (1) Cap Res.2009-2010'!Q400</f>
        <v>0</v>
      </c>
      <c r="R400" s="42">
        <f>+' (1) Cap Res.2009-2010'!R400</f>
        <v>0</v>
      </c>
      <c r="S400" s="42">
        <f>+' (1) Cap Res.2009-2010'!S400</f>
        <v>0</v>
      </c>
      <c r="T400" s="42">
        <f>+' (1) Cap Res.2009-2010'!T400</f>
        <v>0</v>
      </c>
      <c r="U400" s="42">
        <f>+' (1) Cap Res.2009-2010'!U400</f>
        <v>0</v>
      </c>
      <c r="V400" s="42">
        <f>+' (1) Cap Res.2009-2010'!V400</f>
        <v>0</v>
      </c>
      <c r="W400" s="42">
        <f>+' (1) Cap Res.2009-2010'!W400</f>
        <v>0</v>
      </c>
      <c r="X400" s="42">
        <f>+' (1) Cap Res.2009-2010'!X400</f>
        <v>0</v>
      </c>
      <c r="Y400" s="42">
        <f>+' (1) Cap Res.2009-2010'!Y400</f>
        <v>0</v>
      </c>
      <c r="Z400" s="42">
        <f>+' (1) Cap Res.2009-2010'!Z400</f>
        <v>0</v>
      </c>
      <c r="AA400" s="42">
        <f>+' (1) Cap Res.2009-2010'!AA400</f>
        <v>0</v>
      </c>
      <c r="AB400" s="42">
        <f>+' (1) Cap Res.2009-2010'!AB400</f>
        <v>0</v>
      </c>
      <c r="AC400" s="42">
        <f>+' (1) Cap Res.2009-2010'!AC400</f>
        <v>0</v>
      </c>
      <c r="AD400" s="42">
        <f>+' (1) Cap Res.2009-2010'!AD400</f>
        <v>-5150</v>
      </c>
      <c r="AE400" s="42">
        <f>+' (1) Cap Res.2009-2010'!AE400</f>
        <v>0</v>
      </c>
      <c r="AF400" s="42">
        <f>+' (1) Cap Res.2009-2010'!AF400</f>
        <v>0</v>
      </c>
      <c r="AG400" s="42">
        <f>+' (1) Cap Res.2009-2010'!AG400</f>
        <v>0</v>
      </c>
      <c r="AH400" s="42">
        <f>+' (1) Cap Res.2009-2010'!AH400</f>
        <v>0</v>
      </c>
      <c r="AI400" s="42">
        <f>+' (1) Cap Res.2009-2010'!AI400</f>
        <v>0</v>
      </c>
      <c r="AJ400" s="42">
        <f>+' (1) Cap Res.2009-2010'!AJ400</f>
        <v>0</v>
      </c>
      <c r="AK400" s="42">
        <f>+' (1) Cap Res.2009-2010'!AK400</f>
        <v>0</v>
      </c>
      <c r="AL400" s="42">
        <f>+' (1) Cap Res.2009-2010'!AL400</f>
        <v>0</v>
      </c>
      <c r="AM400" s="42">
        <f>+' (1) Cap Res.2009-2010'!AM400</f>
        <v>0</v>
      </c>
      <c r="AN400" s="42">
        <f>+' (1) Cap Res.2009-2010'!AN400</f>
        <v>0</v>
      </c>
      <c r="AO400" s="42">
        <f>+' (1) Cap Res.2009-2010'!AO400</f>
        <v>0</v>
      </c>
      <c r="AP400" s="42">
        <f>+' (1) Cap Res.2009-2010'!AP400</f>
        <v>0</v>
      </c>
      <c r="AQ400" s="42">
        <f>+' (1) Cap Res.2009-2010'!AQ400</f>
        <v>0</v>
      </c>
      <c r="AR400" s="42">
        <f>+' (1) Cap Res.2009-2010'!AR400</f>
        <v>0</v>
      </c>
      <c r="AS400" s="42">
        <f>+' (1) Cap Res.2009-2010'!AS400</f>
        <v>0</v>
      </c>
      <c r="AT400" s="42">
        <f>+' (1) Cap Res.2009-2010'!AT400</f>
        <v>0</v>
      </c>
      <c r="AU400" s="42">
        <f>+' (1) Cap Res.2009-2010'!AU400</f>
        <v>0</v>
      </c>
      <c r="AV400" s="42"/>
      <c r="AW400" s="42"/>
      <c r="AX400" s="42"/>
      <c r="AY400" s="42"/>
      <c r="AZ400" s="42"/>
      <c r="BA400" s="42"/>
      <c r="BB400" s="42"/>
    </row>
    <row r="401" spans="1:54" ht="13.5" hidden="1">
      <c r="A401" s="177">
        <f>+' (1) Cap Res.2009-2010'!BF401</f>
        <v>38687</v>
      </c>
      <c r="B401" s="42">
        <f>+' (1) Cap Res.2009-2010'!B401</f>
        <v>0</v>
      </c>
      <c r="C401" s="42">
        <f>+' (1) Cap Res.2009-2010'!C401</f>
        <v>0</v>
      </c>
      <c r="D401" s="42">
        <f>+' (1) Cap Res.2009-2010'!D401</f>
        <v>0</v>
      </c>
      <c r="E401" s="42">
        <f>+' (1) Cap Res.2009-2010'!E401</f>
        <v>0</v>
      </c>
      <c r="F401" s="42">
        <f>+' (1) Cap Res.2009-2010'!F401</f>
        <v>0</v>
      </c>
      <c r="G401" s="42">
        <f>+' (1) Cap Res.2009-2010'!G401</f>
        <v>0</v>
      </c>
      <c r="H401" s="42">
        <f>+' (1) Cap Res.2009-2010'!H401</f>
        <v>0</v>
      </c>
      <c r="I401" s="42">
        <f>+' (1) Cap Res.2009-2010'!I401</f>
        <v>0</v>
      </c>
      <c r="J401" s="42">
        <f>+' (1) Cap Res.2009-2010'!J401</f>
        <v>0</v>
      </c>
      <c r="K401" s="42">
        <f>+' (1) Cap Res.2009-2010'!K401</f>
        <v>0</v>
      </c>
      <c r="L401" s="42">
        <f>+' (1) Cap Res.2009-2010'!L401</f>
        <v>0</v>
      </c>
      <c r="M401" s="42">
        <f>+' (1) Cap Res.2009-2010'!M401</f>
        <v>0</v>
      </c>
      <c r="N401" s="42">
        <f>+' (1) Cap Res.2009-2010'!N401</f>
        <v>0</v>
      </c>
      <c r="O401" s="42">
        <f>+' (1) Cap Res.2009-2010'!O401</f>
        <v>0</v>
      </c>
      <c r="P401" s="42">
        <f>+' (1) Cap Res.2009-2010'!P401</f>
        <v>0</v>
      </c>
      <c r="Q401" s="42">
        <f>+' (1) Cap Res.2009-2010'!Q401</f>
        <v>0</v>
      </c>
      <c r="R401" s="42">
        <f>+' (1) Cap Res.2009-2010'!R401</f>
        <v>0</v>
      </c>
      <c r="S401" s="42">
        <f>+' (1) Cap Res.2009-2010'!S401</f>
        <v>0</v>
      </c>
      <c r="T401" s="42">
        <f>+' (1) Cap Res.2009-2010'!T401</f>
        <v>0</v>
      </c>
      <c r="U401" s="42">
        <f>+' (1) Cap Res.2009-2010'!U401</f>
        <v>0</v>
      </c>
      <c r="V401" s="42">
        <f>+' (1) Cap Res.2009-2010'!V401</f>
        <v>0</v>
      </c>
      <c r="W401" s="42">
        <f>+' (1) Cap Res.2009-2010'!W401</f>
        <v>0</v>
      </c>
      <c r="X401" s="42">
        <f>+' (1) Cap Res.2009-2010'!X401</f>
        <v>0</v>
      </c>
      <c r="Y401" s="42">
        <f>+' (1) Cap Res.2009-2010'!Y401</f>
        <v>0</v>
      </c>
      <c r="Z401" s="42">
        <f>+' (1) Cap Res.2009-2010'!Z401</f>
        <v>0</v>
      </c>
      <c r="AA401" s="42">
        <f>+' (1) Cap Res.2009-2010'!AA401</f>
        <v>0</v>
      </c>
      <c r="AB401" s="42">
        <f>+' (1) Cap Res.2009-2010'!AB401</f>
        <v>0</v>
      </c>
      <c r="AC401" s="42">
        <f>+' (1) Cap Res.2009-2010'!AC401</f>
        <v>0</v>
      </c>
      <c r="AD401" s="42">
        <f>+' (1) Cap Res.2009-2010'!AD401</f>
        <v>-95</v>
      </c>
      <c r="AE401" s="42">
        <f>+' (1) Cap Res.2009-2010'!AE401</f>
        <v>0</v>
      </c>
      <c r="AF401" s="42">
        <f>+' (1) Cap Res.2009-2010'!AF401</f>
        <v>0</v>
      </c>
      <c r="AG401" s="42">
        <f>+' (1) Cap Res.2009-2010'!AG401</f>
        <v>0</v>
      </c>
      <c r="AH401" s="42">
        <f>+' (1) Cap Res.2009-2010'!AH401</f>
        <v>0</v>
      </c>
      <c r="AI401" s="42">
        <f>+' (1) Cap Res.2009-2010'!AI401</f>
        <v>0</v>
      </c>
      <c r="AJ401" s="42">
        <f>+' (1) Cap Res.2009-2010'!AJ401</f>
        <v>0</v>
      </c>
      <c r="AK401" s="42">
        <f>+' (1) Cap Res.2009-2010'!AK401</f>
        <v>0</v>
      </c>
      <c r="AL401" s="42">
        <f>+' (1) Cap Res.2009-2010'!AL401</f>
        <v>0</v>
      </c>
      <c r="AM401" s="42">
        <f>+' (1) Cap Res.2009-2010'!AM401</f>
        <v>0</v>
      </c>
      <c r="AN401" s="42">
        <f>+' (1) Cap Res.2009-2010'!AN401</f>
        <v>0</v>
      </c>
      <c r="AO401" s="42">
        <f>+' (1) Cap Res.2009-2010'!AO401</f>
        <v>0</v>
      </c>
      <c r="AP401" s="42">
        <f>+' (1) Cap Res.2009-2010'!AP401</f>
        <v>0</v>
      </c>
      <c r="AQ401" s="42">
        <f>+' (1) Cap Res.2009-2010'!AQ401</f>
        <v>0</v>
      </c>
      <c r="AR401" s="42">
        <f>+' (1) Cap Res.2009-2010'!AR401</f>
        <v>0</v>
      </c>
      <c r="AS401" s="42">
        <f>+' (1) Cap Res.2009-2010'!AS401</f>
        <v>0</v>
      </c>
      <c r="AT401" s="42">
        <f>+' (1) Cap Res.2009-2010'!AT401</f>
        <v>0</v>
      </c>
      <c r="AU401" s="42">
        <f>+' (1) Cap Res.2009-2010'!AU401</f>
        <v>0</v>
      </c>
      <c r="AV401" s="42"/>
      <c r="AW401" s="42"/>
      <c r="AX401" s="42"/>
      <c r="AY401" s="42"/>
      <c r="AZ401" s="42"/>
      <c r="BA401" s="42"/>
      <c r="BB401" s="42"/>
    </row>
    <row r="402" spans="1:54" ht="13.5" hidden="1">
      <c r="A402" s="177">
        <f>+' (1) Cap Res.2009-2010'!BF402</f>
        <v>38687</v>
      </c>
      <c r="B402" s="42">
        <f>+' (1) Cap Res.2009-2010'!B402</f>
        <v>0</v>
      </c>
      <c r="C402" s="42">
        <f>+' (1) Cap Res.2009-2010'!C402</f>
        <v>0</v>
      </c>
      <c r="D402" s="42">
        <f>+' (1) Cap Res.2009-2010'!D402</f>
        <v>0</v>
      </c>
      <c r="E402" s="42">
        <f>+' (1) Cap Res.2009-2010'!E402</f>
        <v>0</v>
      </c>
      <c r="F402" s="42">
        <f>+' (1) Cap Res.2009-2010'!F402</f>
        <v>0</v>
      </c>
      <c r="G402" s="42">
        <f>+' (1) Cap Res.2009-2010'!G402</f>
        <v>0</v>
      </c>
      <c r="H402" s="42">
        <f>+' (1) Cap Res.2009-2010'!H402</f>
        <v>0</v>
      </c>
      <c r="I402" s="42">
        <f>+' (1) Cap Res.2009-2010'!I402</f>
        <v>0</v>
      </c>
      <c r="J402" s="42">
        <f>+' (1) Cap Res.2009-2010'!J402</f>
        <v>0</v>
      </c>
      <c r="K402" s="42">
        <f>+' (1) Cap Res.2009-2010'!K402</f>
        <v>0</v>
      </c>
      <c r="L402" s="42">
        <f>+' (1) Cap Res.2009-2010'!L402</f>
        <v>0</v>
      </c>
      <c r="M402" s="42">
        <f>+' (1) Cap Res.2009-2010'!M402</f>
        <v>0</v>
      </c>
      <c r="N402" s="42">
        <f>+' (1) Cap Res.2009-2010'!N402</f>
        <v>0</v>
      </c>
      <c r="O402" s="42">
        <f>+' (1) Cap Res.2009-2010'!O402</f>
        <v>0</v>
      </c>
      <c r="P402" s="42">
        <f>+' (1) Cap Res.2009-2010'!P402</f>
        <v>0</v>
      </c>
      <c r="Q402" s="42">
        <f>+' (1) Cap Res.2009-2010'!Q402</f>
        <v>0</v>
      </c>
      <c r="R402" s="42">
        <f>+' (1) Cap Res.2009-2010'!R402</f>
        <v>0</v>
      </c>
      <c r="S402" s="42">
        <f>+' (1) Cap Res.2009-2010'!S402</f>
        <v>0</v>
      </c>
      <c r="T402" s="42">
        <f>+' (1) Cap Res.2009-2010'!T402</f>
        <v>0</v>
      </c>
      <c r="U402" s="42">
        <f>+' (1) Cap Res.2009-2010'!U402</f>
        <v>0</v>
      </c>
      <c r="V402" s="42">
        <f>+' (1) Cap Res.2009-2010'!V402</f>
        <v>0</v>
      </c>
      <c r="W402" s="42">
        <f>+' (1) Cap Res.2009-2010'!W402</f>
        <v>0</v>
      </c>
      <c r="X402" s="42">
        <f>+' (1) Cap Res.2009-2010'!X402</f>
        <v>0</v>
      </c>
      <c r="Y402" s="42">
        <f>+' (1) Cap Res.2009-2010'!Y402</f>
        <v>0</v>
      </c>
      <c r="Z402" s="42">
        <f>+' (1) Cap Res.2009-2010'!Z402</f>
        <v>0</v>
      </c>
      <c r="AA402" s="42">
        <f>+' (1) Cap Res.2009-2010'!AA402</f>
        <v>0</v>
      </c>
      <c r="AB402" s="42">
        <f>+' (1) Cap Res.2009-2010'!AB402</f>
        <v>0</v>
      </c>
      <c r="AC402" s="42">
        <f>+' (1) Cap Res.2009-2010'!AC402</f>
        <v>0</v>
      </c>
      <c r="AD402" s="42">
        <f>+' (1) Cap Res.2009-2010'!AD402</f>
        <v>0</v>
      </c>
      <c r="AE402" s="42">
        <f>+' (1) Cap Res.2009-2010'!AE402</f>
        <v>0</v>
      </c>
      <c r="AF402" s="42">
        <f>+' (1) Cap Res.2009-2010'!AF402</f>
        <v>0</v>
      </c>
      <c r="AG402" s="42">
        <f>+' (1) Cap Res.2009-2010'!AG402</f>
        <v>0</v>
      </c>
      <c r="AH402" s="42">
        <f>+' (1) Cap Res.2009-2010'!AH402</f>
        <v>0</v>
      </c>
      <c r="AI402" s="42">
        <f>+' (1) Cap Res.2009-2010'!AI402</f>
        <v>0</v>
      </c>
      <c r="AJ402" s="42">
        <f>+' (1) Cap Res.2009-2010'!AJ402</f>
        <v>-7500</v>
      </c>
      <c r="AK402" s="42">
        <f>+' (1) Cap Res.2009-2010'!AK402</f>
        <v>0</v>
      </c>
      <c r="AL402" s="42">
        <f>+' (1) Cap Res.2009-2010'!AL402</f>
        <v>0</v>
      </c>
      <c r="AM402" s="42">
        <f>+' (1) Cap Res.2009-2010'!AM402</f>
        <v>0</v>
      </c>
      <c r="AN402" s="42">
        <f>+' (1) Cap Res.2009-2010'!AN402</f>
        <v>0</v>
      </c>
      <c r="AO402" s="42">
        <f>+' (1) Cap Res.2009-2010'!AO402</f>
        <v>0</v>
      </c>
      <c r="AP402" s="42">
        <f>+' (1) Cap Res.2009-2010'!AP402</f>
        <v>0</v>
      </c>
      <c r="AQ402" s="42">
        <f>+' (1) Cap Res.2009-2010'!AQ402</f>
        <v>0</v>
      </c>
      <c r="AR402" s="42">
        <f>+' (1) Cap Res.2009-2010'!AR402</f>
        <v>0</v>
      </c>
      <c r="AS402" s="42">
        <f>+' (1) Cap Res.2009-2010'!AS402</f>
        <v>0</v>
      </c>
      <c r="AT402" s="42">
        <f>+' (1) Cap Res.2009-2010'!AT402</f>
        <v>0</v>
      </c>
      <c r="AU402" s="42">
        <f>+' (1) Cap Res.2009-2010'!AU402</f>
        <v>0</v>
      </c>
      <c r="AV402" s="42"/>
      <c r="AW402" s="42"/>
      <c r="AX402" s="42"/>
      <c r="AY402" s="42"/>
      <c r="AZ402" s="42"/>
      <c r="BA402" s="42"/>
      <c r="BB402" s="42"/>
    </row>
    <row r="403" spans="1:54" ht="13.5" hidden="1">
      <c r="A403" s="177">
        <f>+' (1) Cap Res.2009-2010'!BF403</f>
        <v>38689</v>
      </c>
      <c r="B403" s="42">
        <f>+' (1) Cap Res.2009-2010'!B403</f>
        <v>0</v>
      </c>
      <c r="C403" s="42">
        <f>+' (1) Cap Res.2009-2010'!C403</f>
        <v>0</v>
      </c>
      <c r="D403" s="42">
        <f>+' (1) Cap Res.2009-2010'!D403</f>
        <v>0</v>
      </c>
      <c r="E403" s="42">
        <f>+' (1) Cap Res.2009-2010'!E403</f>
        <v>0</v>
      </c>
      <c r="F403" s="42">
        <f>+' (1) Cap Res.2009-2010'!F403</f>
        <v>0</v>
      </c>
      <c r="G403" s="42">
        <f>+' (1) Cap Res.2009-2010'!G403</f>
        <v>0</v>
      </c>
      <c r="H403" s="42">
        <f>+' (1) Cap Res.2009-2010'!H403</f>
        <v>0</v>
      </c>
      <c r="I403" s="42">
        <f>+' (1) Cap Res.2009-2010'!I403</f>
        <v>0</v>
      </c>
      <c r="J403" s="42">
        <f>+' (1) Cap Res.2009-2010'!J403</f>
        <v>0</v>
      </c>
      <c r="K403" s="42">
        <f>+' (1) Cap Res.2009-2010'!K403</f>
        <v>0</v>
      </c>
      <c r="L403" s="42">
        <f>+' (1) Cap Res.2009-2010'!L403</f>
        <v>0</v>
      </c>
      <c r="M403" s="42">
        <f>+' (1) Cap Res.2009-2010'!M403</f>
        <v>0</v>
      </c>
      <c r="N403" s="42">
        <f>+' (1) Cap Res.2009-2010'!N403</f>
        <v>0</v>
      </c>
      <c r="O403" s="42">
        <f>+' (1) Cap Res.2009-2010'!O403</f>
        <v>0</v>
      </c>
      <c r="P403" s="42">
        <f>+' (1) Cap Res.2009-2010'!P403</f>
        <v>0</v>
      </c>
      <c r="Q403" s="42">
        <f>+' (1) Cap Res.2009-2010'!Q403</f>
        <v>0</v>
      </c>
      <c r="R403" s="42">
        <f>+' (1) Cap Res.2009-2010'!R403</f>
        <v>0</v>
      </c>
      <c r="S403" s="42">
        <f>+' (1) Cap Res.2009-2010'!S403</f>
        <v>0</v>
      </c>
      <c r="T403" s="42">
        <f>+' (1) Cap Res.2009-2010'!T403</f>
        <v>0</v>
      </c>
      <c r="U403" s="42">
        <f>+' (1) Cap Res.2009-2010'!U403</f>
        <v>0</v>
      </c>
      <c r="V403" s="42">
        <f>+' (1) Cap Res.2009-2010'!V403</f>
        <v>0</v>
      </c>
      <c r="W403" s="42">
        <f>+' (1) Cap Res.2009-2010'!W403</f>
        <v>0</v>
      </c>
      <c r="X403" s="42">
        <f>+' (1) Cap Res.2009-2010'!X403</f>
        <v>0</v>
      </c>
      <c r="Y403" s="42">
        <f>+' (1) Cap Res.2009-2010'!Y403</f>
        <v>0</v>
      </c>
      <c r="Z403" s="42">
        <f>+' (1) Cap Res.2009-2010'!Z403</f>
        <v>0</v>
      </c>
      <c r="AA403" s="42">
        <f>+' (1) Cap Res.2009-2010'!AA403</f>
        <v>0</v>
      </c>
      <c r="AB403" s="42">
        <f>+' (1) Cap Res.2009-2010'!AB403</f>
        <v>0</v>
      </c>
      <c r="AC403" s="42">
        <f>+' (1) Cap Res.2009-2010'!AC403</f>
        <v>0</v>
      </c>
      <c r="AD403" s="42">
        <f>+' (1) Cap Res.2009-2010'!AD403</f>
        <v>0</v>
      </c>
      <c r="AE403" s="42">
        <f>+' (1) Cap Res.2009-2010'!AE403</f>
        <v>0</v>
      </c>
      <c r="AF403" s="42">
        <f>+' (1) Cap Res.2009-2010'!AF403</f>
        <v>0</v>
      </c>
      <c r="AG403" s="42">
        <f>+' (1) Cap Res.2009-2010'!AG403</f>
        <v>0</v>
      </c>
      <c r="AH403" s="42">
        <f>+' (1) Cap Res.2009-2010'!AH403</f>
        <v>0</v>
      </c>
      <c r="AI403" s="42">
        <f>+' (1) Cap Res.2009-2010'!AI403</f>
        <v>0</v>
      </c>
      <c r="AJ403" s="42">
        <f>+' (1) Cap Res.2009-2010'!AJ403</f>
        <v>0</v>
      </c>
      <c r="AK403" s="42">
        <f>+' (1) Cap Res.2009-2010'!AK403</f>
        <v>0</v>
      </c>
      <c r="AL403" s="42">
        <f>+' (1) Cap Res.2009-2010'!AL403</f>
        <v>0</v>
      </c>
      <c r="AM403" s="42">
        <f>+' (1) Cap Res.2009-2010'!AM403</f>
        <v>0</v>
      </c>
      <c r="AN403" s="42">
        <f>+' (1) Cap Res.2009-2010'!AN403</f>
        <v>0</v>
      </c>
      <c r="AO403" s="42">
        <f>+' (1) Cap Res.2009-2010'!AO403</f>
        <v>0</v>
      </c>
      <c r="AP403" s="42">
        <f>+' (1) Cap Res.2009-2010'!AP403</f>
        <v>0</v>
      </c>
      <c r="AQ403" s="42">
        <f>+' (1) Cap Res.2009-2010'!AQ403</f>
        <v>0</v>
      </c>
      <c r="AR403" s="42">
        <f>+' (1) Cap Res.2009-2010'!AR403</f>
        <v>0</v>
      </c>
      <c r="AS403" s="42">
        <f>+' (1) Cap Res.2009-2010'!AS403</f>
        <v>0</v>
      </c>
      <c r="AT403" s="42">
        <f>+' (1) Cap Res.2009-2010'!AT403</f>
        <v>0</v>
      </c>
      <c r="AU403" s="42">
        <f>+' (1) Cap Res.2009-2010'!AU403</f>
        <v>0</v>
      </c>
      <c r="AV403" s="42"/>
      <c r="AW403" s="42"/>
      <c r="AX403" s="42"/>
      <c r="AY403" s="42"/>
      <c r="AZ403" s="42"/>
      <c r="BA403" s="42"/>
      <c r="BB403" s="42"/>
    </row>
    <row r="404" spans="1:54" ht="13.5" hidden="1">
      <c r="A404" s="177">
        <f>+' (1) Cap Res.2009-2010'!BF404</f>
        <v>38689</v>
      </c>
      <c r="B404" s="42">
        <f>+' (1) Cap Res.2009-2010'!B404</f>
        <v>0</v>
      </c>
      <c r="C404" s="42">
        <f>+' (1) Cap Res.2009-2010'!C404</f>
        <v>0</v>
      </c>
      <c r="D404" s="42">
        <f>+' (1) Cap Res.2009-2010'!D404</f>
        <v>0</v>
      </c>
      <c r="E404" s="42">
        <f>+' (1) Cap Res.2009-2010'!E404</f>
        <v>0</v>
      </c>
      <c r="F404" s="42">
        <f>+' (1) Cap Res.2009-2010'!F404</f>
        <v>0</v>
      </c>
      <c r="G404" s="42">
        <f>+' (1) Cap Res.2009-2010'!G404</f>
        <v>0</v>
      </c>
      <c r="H404" s="42">
        <f>+' (1) Cap Res.2009-2010'!H404</f>
        <v>0</v>
      </c>
      <c r="I404" s="42">
        <f>+' (1) Cap Res.2009-2010'!I404</f>
        <v>0</v>
      </c>
      <c r="J404" s="42">
        <f>+' (1) Cap Res.2009-2010'!J404</f>
        <v>0</v>
      </c>
      <c r="K404" s="42">
        <f>+' (1) Cap Res.2009-2010'!K404</f>
        <v>0</v>
      </c>
      <c r="L404" s="42">
        <f>+' (1) Cap Res.2009-2010'!L404</f>
        <v>0</v>
      </c>
      <c r="M404" s="42">
        <f>+' (1) Cap Res.2009-2010'!M404</f>
        <v>0</v>
      </c>
      <c r="N404" s="42">
        <f>+' (1) Cap Res.2009-2010'!N404</f>
        <v>0</v>
      </c>
      <c r="O404" s="42">
        <f>+' (1) Cap Res.2009-2010'!O404</f>
        <v>0</v>
      </c>
      <c r="P404" s="42">
        <f>+' (1) Cap Res.2009-2010'!P404</f>
        <v>0</v>
      </c>
      <c r="Q404" s="42">
        <f>+' (1) Cap Res.2009-2010'!Q404</f>
        <v>0</v>
      </c>
      <c r="R404" s="42">
        <f>+' (1) Cap Res.2009-2010'!R404</f>
        <v>0</v>
      </c>
      <c r="S404" s="42">
        <f>+' (1) Cap Res.2009-2010'!S404</f>
        <v>0</v>
      </c>
      <c r="T404" s="42">
        <f>+' (1) Cap Res.2009-2010'!T404</f>
        <v>0</v>
      </c>
      <c r="U404" s="42">
        <f>+' (1) Cap Res.2009-2010'!U404</f>
        <v>0</v>
      </c>
      <c r="V404" s="42">
        <f>+' (1) Cap Res.2009-2010'!V404</f>
        <v>0</v>
      </c>
      <c r="W404" s="42">
        <f>+' (1) Cap Res.2009-2010'!W404</f>
        <v>0</v>
      </c>
      <c r="X404" s="42">
        <f>+' (1) Cap Res.2009-2010'!X404</f>
        <v>0</v>
      </c>
      <c r="Y404" s="42">
        <f>+' (1) Cap Res.2009-2010'!Y404</f>
        <v>0</v>
      </c>
      <c r="Z404" s="42">
        <f>+' (1) Cap Res.2009-2010'!Z404</f>
        <v>0</v>
      </c>
      <c r="AA404" s="42">
        <f>+' (1) Cap Res.2009-2010'!AA404</f>
        <v>0</v>
      </c>
      <c r="AB404" s="42">
        <f>+' (1) Cap Res.2009-2010'!AB404</f>
        <v>0</v>
      </c>
      <c r="AC404" s="42">
        <f>+' (1) Cap Res.2009-2010'!AC404</f>
        <v>0</v>
      </c>
      <c r="AD404" s="42">
        <f>+' (1) Cap Res.2009-2010'!AD404</f>
        <v>0</v>
      </c>
      <c r="AE404" s="42">
        <f>+' (1) Cap Res.2009-2010'!AE404</f>
        <v>0</v>
      </c>
      <c r="AF404" s="42">
        <f>+' (1) Cap Res.2009-2010'!AF404</f>
        <v>0</v>
      </c>
      <c r="AG404" s="42">
        <f>+' (1) Cap Res.2009-2010'!AG404</f>
        <v>0</v>
      </c>
      <c r="AH404" s="42">
        <f>+' (1) Cap Res.2009-2010'!AH404</f>
        <v>0</v>
      </c>
      <c r="AI404" s="42">
        <f>+' (1) Cap Res.2009-2010'!AI404</f>
        <v>0</v>
      </c>
      <c r="AJ404" s="42">
        <f>+' (1) Cap Res.2009-2010'!AJ404</f>
        <v>0</v>
      </c>
      <c r="AK404" s="42">
        <f>+' (1) Cap Res.2009-2010'!AK404</f>
        <v>0</v>
      </c>
      <c r="AL404" s="42">
        <f>+' (1) Cap Res.2009-2010'!AL404</f>
        <v>0</v>
      </c>
      <c r="AM404" s="42">
        <f>+' (1) Cap Res.2009-2010'!AM404</f>
        <v>0</v>
      </c>
      <c r="AN404" s="42">
        <f>+' (1) Cap Res.2009-2010'!AN404</f>
        <v>0</v>
      </c>
      <c r="AO404" s="42">
        <f>+' (1) Cap Res.2009-2010'!AO404</f>
        <v>0</v>
      </c>
      <c r="AP404" s="42">
        <f>+' (1) Cap Res.2009-2010'!AP404</f>
        <v>0</v>
      </c>
      <c r="AQ404" s="42">
        <f>+' (1) Cap Res.2009-2010'!AQ404</f>
        <v>0</v>
      </c>
      <c r="AR404" s="42">
        <f>+' (1) Cap Res.2009-2010'!AR404</f>
        <v>0</v>
      </c>
      <c r="AS404" s="42">
        <f>+' (1) Cap Res.2009-2010'!AS404</f>
        <v>0</v>
      </c>
      <c r="AT404" s="42">
        <f>+' (1) Cap Res.2009-2010'!AT404</f>
        <v>0</v>
      </c>
      <c r="AU404" s="42">
        <f>+' (1) Cap Res.2009-2010'!AU404</f>
        <v>0</v>
      </c>
      <c r="AV404" s="42"/>
      <c r="AW404" s="42"/>
      <c r="AX404" s="42"/>
      <c r="AY404" s="42"/>
      <c r="AZ404" s="42"/>
      <c r="BA404" s="42"/>
      <c r="BB404" s="42"/>
    </row>
    <row r="405" spans="1:54" ht="13.5" hidden="1">
      <c r="A405" s="177">
        <f>+' (1) Cap Res.2009-2010'!BF405</f>
        <v>38699</v>
      </c>
      <c r="B405" s="42">
        <f>+' (1) Cap Res.2009-2010'!B405</f>
        <v>0</v>
      </c>
      <c r="C405" s="42">
        <f>+' (1) Cap Res.2009-2010'!C405</f>
        <v>0</v>
      </c>
      <c r="D405" s="42">
        <f>+' (1) Cap Res.2009-2010'!D405</f>
        <v>0</v>
      </c>
      <c r="E405" s="42">
        <f>+' (1) Cap Res.2009-2010'!E405</f>
        <v>0</v>
      </c>
      <c r="F405" s="42">
        <f>+' (1) Cap Res.2009-2010'!F405</f>
        <v>0</v>
      </c>
      <c r="G405" s="42">
        <f>+' (1) Cap Res.2009-2010'!G405</f>
        <v>0</v>
      </c>
      <c r="H405" s="42">
        <f>+' (1) Cap Res.2009-2010'!H405</f>
        <v>0</v>
      </c>
      <c r="I405" s="42">
        <f>+' (1) Cap Res.2009-2010'!I405</f>
        <v>0</v>
      </c>
      <c r="J405" s="42">
        <f>+' (1) Cap Res.2009-2010'!J405</f>
        <v>0</v>
      </c>
      <c r="K405" s="42">
        <f>+' (1) Cap Res.2009-2010'!K405</f>
        <v>0</v>
      </c>
      <c r="L405" s="42">
        <f>+' (1) Cap Res.2009-2010'!L405</f>
        <v>0</v>
      </c>
      <c r="M405" s="42">
        <f>+' (1) Cap Res.2009-2010'!M405</f>
        <v>0</v>
      </c>
      <c r="N405" s="42">
        <f>+' (1) Cap Res.2009-2010'!N405</f>
        <v>0</v>
      </c>
      <c r="O405" s="42">
        <f>+' (1) Cap Res.2009-2010'!O405</f>
        <v>0</v>
      </c>
      <c r="P405" s="42">
        <f>+' (1) Cap Res.2009-2010'!P405</f>
        <v>0</v>
      </c>
      <c r="Q405" s="42">
        <f>+' (1) Cap Res.2009-2010'!Q405</f>
        <v>0</v>
      </c>
      <c r="R405" s="42">
        <f>+' (1) Cap Res.2009-2010'!R405</f>
        <v>0</v>
      </c>
      <c r="S405" s="42">
        <f>+' (1) Cap Res.2009-2010'!S405</f>
        <v>0</v>
      </c>
      <c r="T405" s="42">
        <f>+' (1) Cap Res.2009-2010'!T405</f>
        <v>0</v>
      </c>
      <c r="U405" s="42">
        <f>+' (1) Cap Res.2009-2010'!U405</f>
        <v>0</v>
      </c>
      <c r="V405" s="42">
        <f>+' (1) Cap Res.2009-2010'!V405</f>
        <v>0</v>
      </c>
      <c r="W405" s="42">
        <f>+' (1) Cap Res.2009-2010'!W405</f>
        <v>0</v>
      </c>
      <c r="X405" s="42">
        <f>+' (1) Cap Res.2009-2010'!X405</f>
        <v>0</v>
      </c>
      <c r="Y405" s="42">
        <f>+' (1) Cap Res.2009-2010'!Y405</f>
        <v>0</v>
      </c>
      <c r="Z405" s="42">
        <f>+' (1) Cap Res.2009-2010'!Z405</f>
        <v>0</v>
      </c>
      <c r="AA405" s="42">
        <f>+' (1) Cap Res.2009-2010'!AA405</f>
        <v>-19716</v>
      </c>
      <c r="AB405" s="42">
        <f>+' (1) Cap Res.2009-2010'!AB405</f>
        <v>0</v>
      </c>
      <c r="AC405" s="42">
        <f>+' (1) Cap Res.2009-2010'!AC405</f>
        <v>0</v>
      </c>
      <c r="AD405" s="42">
        <f>+' (1) Cap Res.2009-2010'!AD405</f>
        <v>0</v>
      </c>
      <c r="AE405" s="42">
        <f>+' (1) Cap Res.2009-2010'!AE405</f>
        <v>0</v>
      </c>
      <c r="AF405" s="42">
        <f>+' (1) Cap Res.2009-2010'!AF405</f>
        <v>0</v>
      </c>
      <c r="AG405" s="42">
        <f>+' (1) Cap Res.2009-2010'!AG405</f>
        <v>0</v>
      </c>
      <c r="AH405" s="42">
        <f>+' (1) Cap Res.2009-2010'!AH405</f>
        <v>0</v>
      </c>
      <c r="AI405" s="42">
        <f>+' (1) Cap Res.2009-2010'!AI405</f>
        <v>0</v>
      </c>
      <c r="AJ405" s="42">
        <f>+' (1) Cap Res.2009-2010'!AJ405</f>
        <v>0</v>
      </c>
      <c r="AK405" s="42">
        <f>+' (1) Cap Res.2009-2010'!AK405</f>
        <v>0</v>
      </c>
      <c r="AL405" s="42">
        <f>+' (1) Cap Res.2009-2010'!AL405</f>
        <v>0</v>
      </c>
      <c r="AM405" s="42">
        <f>+' (1) Cap Res.2009-2010'!AM405</f>
        <v>0</v>
      </c>
      <c r="AN405" s="42">
        <f>+' (1) Cap Res.2009-2010'!AN405</f>
        <v>0</v>
      </c>
      <c r="AO405" s="42">
        <f>+' (1) Cap Res.2009-2010'!AO405</f>
        <v>0</v>
      </c>
      <c r="AP405" s="42">
        <f>+' (1) Cap Res.2009-2010'!AP405</f>
        <v>0</v>
      </c>
      <c r="AQ405" s="42">
        <f>+' (1) Cap Res.2009-2010'!AQ405</f>
        <v>0</v>
      </c>
      <c r="AR405" s="42">
        <f>+' (1) Cap Res.2009-2010'!AR405</f>
        <v>0</v>
      </c>
      <c r="AS405" s="42">
        <f>+' (1) Cap Res.2009-2010'!AS405</f>
        <v>0</v>
      </c>
      <c r="AT405" s="42">
        <f>+' (1) Cap Res.2009-2010'!AT405</f>
        <v>0</v>
      </c>
      <c r="AU405" s="42">
        <f>+' (1) Cap Res.2009-2010'!AU405</f>
        <v>0</v>
      </c>
      <c r="AV405" s="42"/>
      <c r="AW405" s="42"/>
      <c r="AX405" s="42"/>
      <c r="AY405" s="42"/>
      <c r="AZ405" s="42"/>
      <c r="BA405" s="42"/>
      <c r="BB405" s="42"/>
    </row>
    <row r="406" spans="1:54" ht="13.5" hidden="1">
      <c r="A406" s="177">
        <f>+' (1) Cap Res.2009-2010'!BF406</f>
        <v>38699</v>
      </c>
      <c r="B406" s="42">
        <f>+' (1) Cap Res.2009-2010'!B406</f>
        <v>0</v>
      </c>
      <c r="C406" s="42">
        <f>+' (1) Cap Res.2009-2010'!C406</f>
        <v>0</v>
      </c>
      <c r="D406" s="42">
        <f>+' (1) Cap Res.2009-2010'!D406</f>
        <v>0</v>
      </c>
      <c r="E406" s="42">
        <f>+' (1) Cap Res.2009-2010'!E406</f>
        <v>0</v>
      </c>
      <c r="F406" s="42">
        <f>+' (1) Cap Res.2009-2010'!F406</f>
        <v>0</v>
      </c>
      <c r="G406" s="42">
        <f>+' (1) Cap Res.2009-2010'!G406</f>
        <v>0</v>
      </c>
      <c r="H406" s="42">
        <f>+' (1) Cap Res.2009-2010'!H406</f>
        <v>0</v>
      </c>
      <c r="I406" s="42">
        <f>+' (1) Cap Res.2009-2010'!I406</f>
        <v>0</v>
      </c>
      <c r="J406" s="42">
        <f>+' (1) Cap Res.2009-2010'!J406</f>
        <v>0</v>
      </c>
      <c r="K406" s="42">
        <f>+' (1) Cap Res.2009-2010'!K406</f>
        <v>0</v>
      </c>
      <c r="L406" s="42">
        <f>+' (1) Cap Res.2009-2010'!L406</f>
        <v>0</v>
      </c>
      <c r="M406" s="42">
        <f>+' (1) Cap Res.2009-2010'!M406</f>
        <v>0</v>
      </c>
      <c r="N406" s="42">
        <f>+' (1) Cap Res.2009-2010'!N406</f>
        <v>0</v>
      </c>
      <c r="O406" s="42">
        <f>+' (1) Cap Res.2009-2010'!O406</f>
        <v>0</v>
      </c>
      <c r="P406" s="42">
        <f>+' (1) Cap Res.2009-2010'!P406</f>
        <v>0</v>
      </c>
      <c r="Q406" s="42">
        <f>+' (1) Cap Res.2009-2010'!Q406</f>
        <v>0</v>
      </c>
      <c r="R406" s="42">
        <f>+' (1) Cap Res.2009-2010'!R406</f>
        <v>0</v>
      </c>
      <c r="S406" s="42">
        <f>+' (1) Cap Res.2009-2010'!S406</f>
        <v>0</v>
      </c>
      <c r="T406" s="42">
        <f>+' (1) Cap Res.2009-2010'!T406</f>
        <v>0</v>
      </c>
      <c r="U406" s="42">
        <f>+' (1) Cap Res.2009-2010'!U406</f>
        <v>0</v>
      </c>
      <c r="V406" s="42">
        <f>+' (1) Cap Res.2009-2010'!V406</f>
        <v>0</v>
      </c>
      <c r="W406" s="42">
        <f>+' (1) Cap Res.2009-2010'!W406</f>
        <v>0</v>
      </c>
      <c r="X406" s="42">
        <f>+' (1) Cap Res.2009-2010'!X406</f>
        <v>0</v>
      </c>
      <c r="Y406" s="42">
        <f>+' (1) Cap Res.2009-2010'!Y406</f>
        <v>0</v>
      </c>
      <c r="Z406" s="42">
        <f>+' (1) Cap Res.2009-2010'!Z406</f>
        <v>0</v>
      </c>
      <c r="AA406" s="42">
        <f>+' (1) Cap Res.2009-2010'!AA406</f>
        <v>0</v>
      </c>
      <c r="AB406" s="42">
        <f>+' (1) Cap Res.2009-2010'!AB406</f>
        <v>0</v>
      </c>
      <c r="AC406" s="42">
        <f>+' (1) Cap Res.2009-2010'!AC406</f>
        <v>0</v>
      </c>
      <c r="AD406" s="42">
        <f>+' (1) Cap Res.2009-2010'!AD406</f>
        <v>-37457</v>
      </c>
      <c r="AE406" s="42">
        <f>+' (1) Cap Res.2009-2010'!AE406</f>
        <v>0</v>
      </c>
      <c r="AF406" s="42">
        <f>+' (1) Cap Res.2009-2010'!AF406</f>
        <v>0</v>
      </c>
      <c r="AG406" s="42">
        <f>+' (1) Cap Res.2009-2010'!AG406</f>
        <v>0</v>
      </c>
      <c r="AH406" s="42">
        <f>+' (1) Cap Res.2009-2010'!AH406</f>
        <v>0</v>
      </c>
      <c r="AI406" s="42">
        <f>+' (1) Cap Res.2009-2010'!AI406</f>
        <v>0</v>
      </c>
      <c r="AJ406" s="42">
        <f>+' (1) Cap Res.2009-2010'!AJ406</f>
        <v>0</v>
      </c>
      <c r="AK406" s="42">
        <f>+' (1) Cap Res.2009-2010'!AK406</f>
        <v>0</v>
      </c>
      <c r="AL406" s="42">
        <f>+' (1) Cap Res.2009-2010'!AL406</f>
        <v>0</v>
      </c>
      <c r="AM406" s="42">
        <f>+' (1) Cap Res.2009-2010'!AM406</f>
        <v>0</v>
      </c>
      <c r="AN406" s="42">
        <f>+' (1) Cap Res.2009-2010'!AN406</f>
        <v>0</v>
      </c>
      <c r="AO406" s="42">
        <f>+' (1) Cap Res.2009-2010'!AO406</f>
        <v>0</v>
      </c>
      <c r="AP406" s="42">
        <f>+' (1) Cap Res.2009-2010'!AP406</f>
        <v>0</v>
      </c>
      <c r="AQ406" s="42">
        <f>+' (1) Cap Res.2009-2010'!AQ406</f>
        <v>0</v>
      </c>
      <c r="AR406" s="42">
        <f>+' (1) Cap Res.2009-2010'!AR406</f>
        <v>0</v>
      </c>
      <c r="AS406" s="42">
        <f>+' (1) Cap Res.2009-2010'!AS406</f>
        <v>0</v>
      </c>
      <c r="AT406" s="42">
        <f>+' (1) Cap Res.2009-2010'!AT406</f>
        <v>0</v>
      </c>
      <c r="AU406" s="42">
        <f>+' (1) Cap Res.2009-2010'!AU406</f>
        <v>0</v>
      </c>
      <c r="AV406" s="42"/>
      <c r="AW406" s="42"/>
      <c r="AX406" s="42"/>
      <c r="AY406" s="42"/>
      <c r="AZ406" s="42"/>
      <c r="BA406" s="42"/>
      <c r="BB406" s="42"/>
    </row>
    <row r="407" spans="1:54" ht="13.5" hidden="1">
      <c r="A407" s="177">
        <f>+' (1) Cap Res.2009-2010'!BF407</f>
        <v>38699</v>
      </c>
      <c r="B407" s="42">
        <f>+' (1) Cap Res.2009-2010'!B407</f>
        <v>0</v>
      </c>
      <c r="C407" s="42">
        <f>+' (1) Cap Res.2009-2010'!C407</f>
        <v>0</v>
      </c>
      <c r="D407" s="42">
        <f>+' (1) Cap Res.2009-2010'!D407</f>
        <v>0</v>
      </c>
      <c r="E407" s="42">
        <f>+' (1) Cap Res.2009-2010'!E407</f>
        <v>0</v>
      </c>
      <c r="F407" s="42">
        <f>+' (1) Cap Res.2009-2010'!F407</f>
        <v>0</v>
      </c>
      <c r="G407" s="42">
        <f>+' (1) Cap Res.2009-2010'!G407</f>
        <v>0</v>
      </c>
      <c r="H407" s="42">
        <f>+' (1) Cap Res.2009-2010'!H407</f>
        <v>0</v>
      </c>
      <c r="I407" s="42">
        <f>+' (1) Cap Res.2009-2010'!I407</f>
        <v>0</v>
      </c>
      <c r="J407" s="42">
        <f>+' (1) Cap Res.2009-2010'!J407</f>
        <v>0</v>
      </c>
      <c r="K407" s="42">
        <f>+' (1) Cap Res.2009-2010'!K407</f>
        <v>0</v>
      </c>
      <c r="L407" s="42">
        <f>+' (1) Cap Res.2009-2010'!L407</f>
        <v>0</v>
      </c>
      <c r="M407" s="42">
        <f>+' (1) Cap Res.2009-2010'!M407</f>
        <v>0</v>
      </c>
      <c r="N407" s="42">
        <f>+' (1) Cap Res.2009-2010'!N407</f>
        <v>0</v>
      </c>
      <c r="O407" s="42">
        <f>+' (1) Cap Res.2009-2010'!O407</f>
        <v>0</v>
      </c>
      <c r="P407" s="42">
        <f>+' (1) Cap Res.2009-2010'!P407</f>
        <v>0</v>
      </c>
      <c r="Q407" s="42">
        <f>+' (1) Cap Res.2009-2010'!Q407</f>
        <v>0</v>
      </c>
      <c r="R407" s="42">
        <f>+' (1) Cap Res.2009-2010'!R407</f>
        <v>0</v>
      </c>
      <c r="S407" s="42">
        <f>+' (1) Cap Res.2009-2010'!S407</f>
        <v>0</v>
      </c>
      <c r="T407" s="42">
        <f>+' (1) Cap Res.2009-2010'!T407</f>
        <v>0</v>
      </c>
      <c r="U407" s="42">
        <f>+' (1) Cap Res.2009-2010'!U407</f>
        <v>0</v>
      </c>
      <c r="V407" s="42">
        <f>+' (1) Cap Res.2009-2010'!V407</f>
        <v>0</v>
      </c>
      <c r="W407" s="42">
        <f>+' (1) Cap Res.2009-2010'!W407</f>
        <v>0</v>
      </c>
      <c r="X407" s="42">
        <f>+' (1) Cap Res.2009-2010'!X407</f>
        <v>0</v>
      </c>
      <c r="Y407" s="42">
        <f>+' (1) Cap Res.2009-2010'!Y407</f>
        <v>0</v>
      </c>
      <c r="Z407" s="42">
        <f>+' (1) Cap Res.2009-2010'!Z407</f>
        <v>0</v>
      </c>
      <c r="AA407" s="42">
        <f>+' (1) Cap Res.2009-2010'!AA407</f>
        <v>0</v>
      </c>
      <c r="AB407" s="42">
        <f>+' (1) Cap Res.2009-2010'!AB407</f>
        <v>0</v>
      </c>
      <c r="AC407" s="42">
        <f>+' (1) Cap Res.2009-2010'!AC407</f>
        <v>0</v>
      </c>
      <c r="AD407" s="42">
        <f>+' (1) Cap Res.2009-2010'!AD407</f>
        <v>0</v>
      </c>
      <c r="AE407" s="42">
        <f>+' (1) Cap Res.2009-2010'!AE407</f>
        <v>-131184</v>
      </c>
      <c r="AF407" s="42">
        <f>+' (1) Cap Res.2009-2010'!AF407</f>
        <v>0</v>
      </c>
      <c r="AG407" s="42">
        <f>+' (1) Cap Res.2009-2010'!AG407</f>
        <v>0</v>
      </c>
      <c r="AH407" s="42">
        <f>+' (1) Cap Res.2009-2010'!AH407</f>
        <v>0</v>
      </c>
      <c r="AI407" s="42">
        <f>+' (1) Cap Res.2009-2010'!AI407</f>
        <v>0</v>
      </c>
      <c r="AJ407" s="42">
        <f>+' (1) Cap Res.2009-2010'!AJ407</f>
        <v>0</v>
      </c>
      <c r="AK407" s="42">
        <f>+' (1) Cap Res.2009-2010'!AK407</f>
        <v>0</v>
      </c>
      <c r="AL407" s="42">
        <f>+' (1) Cap Res.2009-2010'!AL407</f>
        <v>0</v>
      </c>
      <c r="AM407" s="42">
        <f>+' (1) Cap Res.2009-2010'!AM407</f>
        <v>0</v>
      </c>
      <c r="AN407" s="42">
        <f>+' (1) Cap Res.2009-2010'!AN407</f>
        <v>0</v>
      </c>
      <c r="AO407" s="42">
        <f>+' (1) Cap Res.2009-2010'!AO407</f>
        <v>0</v>
      </c>
      <c r="AP407" s="42">
        <f>+' (1) Cap Res.2009-2010'!AP407</f>
        <v>0</v>
      </c>
      <c r="AQ407" s="42">
        <f>+' (1) Cap Res.2009-2010'!AQ407</f>
        <v>0</v>
      </c>
      <c r="AR407" s="42">
        <f>+' (1) Cap Res.2009-2010'!AR407</f>
        <v>0</v>
      </c>
      <c r="AS407" s="42">
        <f>+' (1) Cap Res.2009-2010'!AS407</f>
        <v>0</v>
      </c>
      <c r="AT407" s="42">
        <f>+' (1) Cap Res.2009-2010'!AT407</f>
        <v>0</v>
      </c>
      <c r="AU407" s="42">
        <f>+' (1) Cap Res.2009-2010'!AU407</f>
        <v>0</v>
      </c>
      <c r="AV407" s="42"/>
      <c r="AW407" s="42"/>
      <c r="AX407" s="42"/>
      <c r="AY407" s="42"/>
      <c r="AZ407" s="42"/>
      <c r="BA407" s="42"/>
      <c r="BB407" s="42"/>
    </row>
    <row r="408" spans="1:54" ht="13.5" hidden="1">
      <c r="A408" s="177">
        <f>+' (1) Cap Res.2009-2010'!BF408</f>
        <v>38700</v>
      </c>
      <c r="B408" s="42">
        <f>+' (1) Cap Res.2009-2010'!B408</f>
        <v>0</v>
      </c>
      <c r="C408" s="42">
        <f>+' (1) Cap Res.2009-2010'!C408</f>
        <v>0</v>
      </c>
      <c r="D408" s="42">
        <f>+' (1) Cap Res.2009-2010'!D408</f>
        <v>0</v>
      </c>
      <c r="E408" s="42">
        <f>+' (1) Cap Res.2009-2010'!E408</f>
        <v>0</v>
      </c>
      <c r="F408" s="42">
        <f>+' (1) Cap Res.2009-2010'!F408</f>
        <v>0</v>
      </c>
      <c r="G408" s="42">
        <f>+' (1) Cap Res.2009-2010'!G408</f>
        <v>0</v>
      </c>
      <c r="H408" s="42">
        <f>+' (1) Cap Res.2009-2010'!H408</f>
        <v>0</v>
      </c>
      <c r="I408" s="42">
        <f>+' (1) Cap Res.2009-2010'!I408</f>
        <v>0</v>
      </c>
      <c r="J408" s="42">
        <f>+' (1) Cap Res.2009-2010'!J408</f>
        <v>0</v>
      </c>
      <c r="K408" s="42">
        <f>+' (1) Cap Res.2009-2010'!K408</f>
        <v>0</v>
      </c>
      <c r="L408" s="42">
        <f>+' (1) Cap Res.2009-2010'!L408</f>
        <v>0</v>
      </c>
      <c r="M408" s="42">
        <f>+' (1) Cap Res.2009-2010'!M408</f>
        <v>0</v>
      </c>
      <c r="N408" s="42">
        <f>+' (1) Cap Res.2009-2010'!N408</f>
        <v>0</v>
      </c>
      <c r="O408" s="42">
        <f>+' (1) Cap Res.2009-2010'!O408</f>
        <v>0</v>
      </c>
      <c r="P408" s="42">
        <f>+' (1) Cap Res.2009-2010'!P408</f>
        <v>0</v>
      </c>
      <c r="Q408" s="42">
        <f>+' (1) Cap Res.2009-2010'!Q408</f>
        <v>0</v>
      </c>
      <c r="R408" s="42">
        <f>+' (1) Cap Res.2009-2010'!R408</f>
        <v>0</v>
      </c>
      <c r="S408" s="42">
        <f>+' (1) Cap Res.2009-2010'!S408</f>
        <v>0</v>
      </c>
      <c r="T408" s="42">
        <f>+' (1) Cap Res.2009-2010'!T408</f>
        <v>0</v>
      </c>
      <c r="U408" s="42">
        <f>+' (1) Cap Res.2009-2010'!U408</f>
        <v>0</v>
      </c>
      <c r="V408" s="42">
        <f>+' (1) Cap Res.2009-2010'!V408</f>
        <v>0</v>
      </c>
      <c r="W408" s="42">
        <f>+' (1) Cap Res.2009-2010'!W408</f>
        <v>0</v>
      </c>
      <c r="X408" s="42">
        <f>+' (1) Cap Res.2009-2010'!X408</f>
        <v>0</v>
      </c>
      <c r="Y408" s="42">
        <f>+' (1) Cap Res.2009-2010'!Y408</f>
        <v>0</v>
      </c>
      <c r="Z408" s="42">
        <f>+' (1) Cap Res.2009-2010'!Z408</f>
        <v>0</v>
      </c>
      <c r="AA408" s="42">
        <f>+' (1) Cap Res.2009-2010'!AA408</f>
        <v>0</v>
      </c>
      <c r="AB408" s="42">
        <f>+' (1) Cap Res.2009-2010'!AB408</f>
        <v>0</v>
      </c>
      <c r="AC408" s="42">
        <f>+' (1) Cap Res.2009-2010'!AC408</f>
        <v>0</v>
      </c>
      <c r="AD408" s="42">
        <f>+' (1) Cap Res.2009-2010'!AD408</f>
        <v>0</v>
      </c>
      <c r="AE408" s="42">
        <f>+' (1) Cap Res.2009-2010'!AE408</f>
        <v>0</v>
      </c>
      <c r="AF408" s="42">
        <f>+' (1) Cap Res.2009-2010'!AF408</f>
        <v>0</v>
      </c>
      <c r="AG408" s="42">
        <f>+' (1) Cap Res.2009-2010'!AG408</f>
        <v>0</v>
      </c>
      <c r="AH408" s="42">
        <f>+' (1) Cap Res.2009-2010'!AH408</f>
        <v>0</v>
      </c>
      <c r="AI408" s="42">
        <f>+' (1) Cap Res.2009-2010'!AI408</f>
        <v>0</v>
      </c>
      <c r="AJ408" s="42">
        <f>+' (1) Cap Res.2009-2010'!AJ408</f>
        <v>0</v>
      </c>
      <c r="AK408" s="42">
        <f>+' (1) Cap Res.2009-2010'!AK408</f>
        <v>0</v>
      </c>
      <c r="AL408" s="42">
        <f>+' (1) Cap Res.2009-2010'!AL408</f>
        <v>0</v>
      </c>
      <c r="AM408" s="42">
        <f>+' (1) Cap Res.2009-2010'!AM408</f>
        <v>0</v>
      </c>
      <c r="AN408" s="42">
        <f>+' (1) Cap Res.2009-2010'!AN408</f>
        <v>0</v>
      </c>
      <c r="AO408" s="42">
        <f>+' (1) Cap Res.2009-2010'!AO408</f>
        <v>0</v>
      </c>
      <c r="AP408" s="42">
        <f>+' (1) Cap Res.2009-2010'!AP408</f>
        <v>0</v>
      </c>
      <c r="AQ408" s="42">
        <f>+' (1) Cap Res.2009-2010'!AQ408</f>
        <v>0</v>
      </c>
      <c r="AR408" s="42">
        <f>+' (1) Cap Res.2009-2010'!AR408</f>
        <v>0</v>
      </c>
      <c r="AS408" s="42">
        <f>+' (1) Cap Res.2009-2010'!AS408</f>
        <v>0</v>
      </c>
      <c r="AT408" s="42">
        <f>+' (1) Cap Res.2009-2010'!AT408</f>
        <v>0</v>
      </c>
      <c r="AU408" s="42">
        <f>+' (1) Cap Res.2009-2010'!AU408</f>
        <v>0</v>
      </c>
      <c r="AV408" s="42"/>
      <c r="AW408" s="42"/>
      <c r="AX408" s="42"/>
      <c r="AY408" s="42"/>
      <c r="AZ408" s="42"/>
      <c r="BA408" s="42"/>
      <c r="BB408" s="42"/>
    </row>
    <row r="409" spans="1:54" ht="13.5" hidden="1">
      <c r="A409" s="177">
        <f>+' (1) Cap Res.2009-2010'!BF409</f>
        <v>38701</v>
      </c>
      <c r="B409" s="42">
        <f>+' (1) Cap Res.2009-2010'!B409</f>
        <v>0</v>
      </c>
      <c r="C409" s="42">
        <f>+' (1) Cap Res.2009-2010'!C409</f>
        <v>0</v>
      </c>
      <c r="D409" s="42">
        <f>+' (1) Cap Res.2009-2010'!D409</f>
        <v>0</v>
      </c>
      <c r="E409" s="42">
        <f>+' (1) Cap Res.2009-2010'!E409</f>
        <v>0</v>
      </c>
      <c r="F409" s="42">
        <f>+' (1) Cap Res.2009-2010'!F409</f>
        <v>0</v>
      </c>
      <c r="G409" s="42">
        <f>+' (1) Cap Res.2009-2010'!G409</f>
        <v>0</v>
      </c>
      <c r="H409" s="42">
        <f>+' (1) Cap Res.2009-2010'!H409</f>
        <v>0</v>
      </c>
      <c r="I409" s="42">
        <f>+' (1) Cap Res.2009-2010'!I409</f>
        <v>0</v>
      </c>
      <c r="J409" s="42">
        <f>+' (1) Cap Res.2009-2010'!J409</f>
        <v>0</v>
      </c>
      <c r="K409" s="42">
        <f>+' (1) Cap Res.2009-2010'!K409</f>
        <v>0</v>
      </c>
      <c r="L409" s="42">
        <f>+' (1) Cap Res.2009-2010'!L409</f>
        <v>0</v>
      </c>
      <c r="M409" s="42">
        <f>+' (1) Cap Res.2009-2010'!M409</f>
        <v>0</v>
      </c>
      <c r="N409" s="42">
        <f>+' (1) Cap Res.2009-2010'!N409</f>
        <v>0</v>
      </c>
      <c r="O409" s="42">
        <f>+' (1) Cap Res.2009-2010'!O409</f>
        <v>0</v>
      </c>
      <c r="P409" s="42">
        <f>+' (1) Cap Res.2009-2010'!P409</f>
        <v>0</v>
      </c>
      <c r="Q409" s="42">
        <f>+' (1) Cap Res.2009-2010'!Q409</f>
        <v>0</v>
      </c>
      <c r="R409" s="42">
        <f>+' (1) Cap Res.2009-2010'!R409</f>
        <v>0</v>
      </c>
      <c r="S409" s="42">
        <f>+' (1) Cap Res.2009-2010'!S409</f>
        <v>0</v>
      </c>
      <c r="T409" s="42">
        <f>+' (1) Cap Res.2009-2010'!T409</f>
        <v>0</v>
      </c>
      <c r="U409" s="42">
        <f>+' (1) Cap Res.2009-2010'!U409</f>
        <v>0</v>
      </c>
      <c r="V409" s="42">
        <f>+' (1) Cap Res.2009-2010'!V409</f>
        <v>0</v>
      </c>
      <c r="W409" s="42">
        <f>+' (1) Cap Res.2009-2010'!W409</f>
        <v>0</v>
      </c>
      <c r="X409" s="42">
        <f>+' (1) Cap Res.2009-2010'!X409</f>
        <v>0</v>
      </c>
      <c r="Y409" s="42">
        <f>+' (1) Cap Res.2009-2010'!Y409</f>
        <v>0</v>
      </c>
      <c r="Z409" s="42">
        <f>+' (1) Cap Res.2009-2010'!Z409</f>
        <v>0</v>
      </c>
      <c r="AA409" s="42">
        <f>+' (1) Cap Res.2009-2010'!AA409</f>
        <v>0</v>
      </c>
      <c r="AB409" s="42">
        <f>+' (1) Cap Res.2009-2010'!AB409</f>
        <v>0</v>
      </c>
      <c r="AC409" s="42">
        <f>+' (1) Cap Res.2009-2010'!AC409</f>
        <v>0</v>
      </c>
      <c r="AD409" s="42">
        <f>+' (1) Cap Res.2009-2010'!AD409</f>
        <v>0</v>
      </c>
      <c r="AE409" s="42">
        <f>+' (1) Cap Res.2009-2010'!AE409</f>
        <v>0</v>
      </c>
      <c r="AF409" s="42">
        <f>+' (1) Cap Res.2009-2010'!AF409</f>
        <v>0</v>
      </c>
      <c r="AG409" s="42">
        <f>+' (1) Cap Res.2009-2010'!AG409</f>
        <v>0</v>
      </c>
      <c r="AH409" s="42">
        <f>+' (1) Cap Res.2009-2010'!AH409</f>
        <v>0</v>
      </c>
      <c r="AI409" s="42">
        <f>+' (1) Cap Res.2009-2010'!AI409</f>
        <v>0</v>
      </c>
      <c r="AJ409" s="42">
        <f>+' (1) Cap Res.2009-2010'!AJ409</f>
        <v>0</v>
      </c>
      <c r="AK409" s="42">
        <f>+' (1) Cap Res.2009-2010'!AK409</f>
        <v>0</v>
      </c>
      <c r="AL409" s="42">
        <f>+' (1) Cap Res.2009-2010'!AL409</f>
        <v>-42300</v>
      </c>
      <c r="AM409" s="42">
        <f>+' (1) Cap Res.2009-2010'!AM409</f>
        <v>0</v>
      </c>
      <c r="AN409" s="42">
        <f>+' (1) Cap Res.2009-2010'!AN409</f>
        <v>0</v>
      </c>
      <c r="AO409" s="42">
        <f>+' (1) Cap Res.2009-2010'!AO409</f>
        <v>0</v>
      </c>
      <c r="AP409" s="42">
        <f>+' (1) Cap Res.2009-2010'!AP409</f>
        <v>0</v>
      </c>
      <c r="AQ409" s="42">
        <f>+' (1) Cap Res.2009-2010'!AQ409</f>
        <v>0</v>
      </c>
      <c r="AR409" s="42">
        <f>+' (1) Cap Res.2009-2010'!AR409</f>
        <v>0</v>
      </c>
      <c r="AS409" s="42">
        <f>+' (1) Cap Res.2009-2010'!AS409</f>
        <v>0</v>
      </c>
      <c r="AT409" s="42">
        <f>+' (1) Cap Res.2009-2010'!AT409</f>
        <v>0</v>
      </c>
      <c r="AU409" s="42">
        <f>+' (1) Cap Res.2009-2010'!AU409</f>
        <v>0</v>
      </c>
      <c r="AV409" s="42"/>
      <c r="AW409" s="42"/>
      <c r="AX409" s="42"/>
      <c r="AY409" s="42"/>
      <c r="AZ409" s="42"/>
      <c r="BA409" s="42"/>
      <c r="BB409" s="42"/>
    </row>
    <row r="410" spans="1:54" ht="13.5" hidden="1">
      <c r="A410" s="177">
        <f>+' (1) Cap Res.2009-2010'!BF410</f>
        <v>38703</v>
      </c>
      <c r="B410" s="42">
        <f>+' (1) Cap Res.2009-2010'!B410</f>
        <v>0</v>
      </c>
      <c r="C410" s="42">
        <f>+' (1) Cap Res.2009-2010'!C410</f>
        <v>0</v>
      </c>
      <c r="D410" s="42">
        <f>+' (1) Cap Res.2009-2010'!D410</f>
        <v>0</v>
      </c>
      <c r="E410" s="42">
        <f>+' (1) Cap Res.2009-2010'!E410</f>
        <v>0</v>
      </c>
      <c r="F410" s="42">
        <f>+' (1) Cap Res.2009-2010'!F410</f>
        <v>0</v>
      </c>
      <c r="G410" s="42">
        <f>+' (1) Cap Res.2009-2010'!G410</f>
        <v>0</v>
      </c>
      <c r="H410" s="42">
        <f>+' (1) Cap Res.2009-2010'!H410</f>
        <v>0</v>
      </c>
      <c r="I410" s="42">
        <f>+' (1) Cap Res.2009-2010'!I410</f>
        <v>0</v>
      </c>
      <c r="J410" s="42">
        <f>+' (1) Cap Res.2009-2010'!J410</f>
        <v>0</v>
      </c>
      <c r="K410" s="42">
        <f>+' (1) Cap Res.2009-2010'!K410</f>
        <v>0</v>
      </c>
      <c r="L410" s="42">
        <f>+' (1) Cap Res.2009-2010'!L410</f>
        <v>0</v>
      </c>
      <c r="M410" s="42">
        <f>+' (1) Cap Res.2009-2010'!M410</f>
        <v>0</v>
      </c>
      <c r="N410" s="42">
        <f>+' (1) Cap Res.2009-2010'!N410</f>
        <v>0</v>
      </c>
      <c r="O410" s="42">
        <f>+' (1) Cap Res.2009-2010'!O410</f>
        <v>0</v>
      </c>
      <c r="P410" s="42">
        <f>+' (1) Cap Res.2009-2010'!P410</f>
        <v>0</v>
      </c>
      <c r="Q410" s="42">
        <f>+' (1) Cap Res.2009-2010'!Q410</f>
        <v>0</v>
      </c>
      <c r="R410" s="42">
        <f>+' (1) Cap Res.2009-2010'!R410</f>
        <v>0</v>
      </c>
      <c r="S410" s="42">
        <f>+' (1) Cap Res.2009-2010'!S410</f>
        <v>0</v>
      </c>
      <c r="T410" s="42">
        <f>+' (1) Cap Res.2009-2010'!T410</f>
        <v>-190</v>
      </c>
      <c r="U410" s="42">
        <f>+' (1) Cap Res.2009-2010'!U410</f>
        <v>0</v>
      </c>
      <c r="V410" s="42">
        <f>+' (1) Cap Res.2009-2010'!V410</f>
        <v>0</v>
      </c>
      <c r="W410" s="42">
        <f>+' (1) Cap Res.2009-2010'!W410</f>
        <v>0</v>
      </c>
      <c r="X410" s="42">
        <f>+' (1) Cap Res.2009-2010'!X410</f>
        <v>0</v>
      </c>
      <c r="Y410" s="42">
        <f>+' (1) Cap Res.2009-2010'!Y410</f>
        <v>0</v>
      </c>
      <c r="Z410" s="42">
        <f>+' (1) Cap Res.2009-2010'!Z410</f>
        <v>0</v>
      </c>
      <c r="AA410" s="42">
        <f>+' (1) Cap Res.2009-2010'!AA410</f>
        <v>0</v>
      </c>
      <c r="AB410" s="42">
        <f>+' (1) Cap Res.2009-2010'!AB410</f>
        <v>0</v>
      </c>
      <c r="AC410" s="42">
        <f>+' (1) Cap Res.2009-2010'!AC410</f>
        <v>0</v>
      </c>
      <c r="AD410" s="42">
        <f>+' (1) Cap Res.2009-2010'!AD410</f>
        <v>0</v>
      </c>
      <c r="AE410" s="42">
        <f>+' (1) Cap Res.2009-2010'!AE410</f>
        <v>0</v>
      </c>
      <c r="AF410" s="42">
        <f>+' (1) Cap Res.2009-2010'!AF410</f>
        <v>0</v>
      </c>
      <c r="AG410" s="42">
        <f>+' (1) Cap Res.2009-2010'!AG410</f>
        <v>0</v>
      </c>
      <c r="AH410" s="42">
        <f>+' (1) Cap Res.2009-2010'!AH410</f>
        <v>0</v>
      </c>
      <c r="AI410" s="42">
        <f>+' (1) Cap Res.2009-2010'!AI410</f>
        <v>0</v>
      </c>
      <c r="AJ410" s="42">
        <f>+' (1) Cap Res.2009-2010'!AJ410</f>
        <v>0</v>
      </c>
      <c r="AK410" s="42">
        <f>+' (1) Cap Res.2009-2010'!AK410</f>
        <v>0</v>
      </c>
      <c r="AL410" s="42">
        <f>+' (1) Cap Res.2009-2010'!AL410</f>
        <v>0</v>
      </c>
      <c r="AM410" s="42">
        <f>+' (1) Cap Res.2009-2010'!AM410</f>
        <v>0</v>
      </c>
      <c r="AN410" s="42">
        <f>+' (1) Cap Res.2009-2010'!AN410</f>
        <v>0</v>
      </c>
      <c r="AO410" s="42">
        <f>+' (1) Cap Res.2009-2010'!AO410</f>
        <v>0</v>
      </c>
      <c r="AP410" s="42">
        <f>+' (1) Cap Res.2009-2010'!AP410</f>
        <v>0</v>
      </c>
      <c r="AQ410" s="42">
        <f>+' (1) Cap Res.2009-2010'!AQ410</f>
        <v>0</v>
      </c>
      <c r="AR410" s="42">
        <f>+' (1) Cap Res.2009-2010'!AR410</f>
        <v>0</v>
      </c>
      <c r="AS410" s="42">
        <f>+' (1) Cap Res.2009-2010'!AS410</f>
        <v>0</v>
      </c>
      <c r="AT410" s="42">
        <f>+' (1) Cap Res.2009-2010'!AT410</f>
        <v>0</v>
      </c>
      <c r="AU410" s="42">
        <f>+' (1) Cap Res.2009-2010'!AU410</f>
        <v>0</v>
      </c>
      <c r="AV410" s="42"/>
      <c r="AW410" s="42"/>
      <c r="AX410" s="42"/>
      <c r="AY410" s="42"/>
      <c r="AZ410" s="42"/>
      <c r="BA410" s="42"/>
      <c r="BB410" s="42"/>
    </row>
    <row r="411" spans="1:54" ht="13.5" hidden="1">
      <c r="A411" s="177">
        <f>+' (1) Cap Res.2009-2010'!BF411</f>
        <v>38703</v>
      </c>
      <c r="B411" s="42">
        <f>+' (1) Cap Res.2009-2010'!B411</f>
        <v>0</v>
      </c>
      <c r="C411" s="42">
        <f>+' (1) Cap Res.2009-2010'!C411</f>
        <v>0</v>
      </c>
      <c r="D411" s="42">
        <f>+' (1) Cap Res.2009-2010'!D411</f>
        <v>0</v>
      </c>
      <c r="E411" s="42">
        <f>+' (1) Cap Res.2009-2010'!E411</f>
        <v>0</v>
      </c>
      <c r="F411" s="42">
        <f>+' (1) Cap Res.2009-2010'!F411</f>
        <v>0</v>
      </c>
      <c r="G411" s="42">
        <f>+' (1) Cap Res.2009-2010'!G411</f>
        <v>0</v>
      </c>
      <c r="H411" s="42">
        <f>+' (1) Cap Res.2009-2010'!H411</f>
        <v>0</v>
      </c>
      <c r="I411" s="42">
        <f>+' (1) Cap Res.2009-2010'!I411</f>
        <v>0</v>
      </c>
      <c r="J411" s="42">
        <f>+' (1) Cap Res.2009-2010'!J411</f>
        <v>0</v>
      </c>
      <c r="K411" s="42">
        <f>+' (1) Cap Res.2009-2010'!K411</f>
        <v>0</v>
      </c>
      <c r="L411" s="42">
        <f>+' (1) Cap Res.2009-2010'!L411</f>
        <v>0</v>
      </c>
      <c r="M411" s="42">
        <f>+' (1) Cap Res.2009-2010'!M411</f>
        <v>0</v>
      </c>
      <c r="N411" s="42">
        <f>+' (1) Cap Res.2009-2010'!N411</f>
        <v>0</v>
      </c>
      <c r="O411" s="42">
        <f>+' (1) Cap Res.2009-2010'!O411</f>
        <v>0</v>
      </c>
      <c r="P411" s="42">
        <f>+' (1) Cap Res.2009-2010'!P411</f>
        <v>0</v>
      </c>
      <c r="Q411" s="42">
        <f>+' (1) Cap Res.2009-2010'!Q411</f>
        <v>0</v>
      </c>
      <c r="R411" s="42">
        <f>+' (1) Cap Res.2009-2010'!R411</f>
        <v>0</v>
      </c>
      <c r="S411" s="42">
        <f>+' (1) Cap Res.2009-2010'!S411</f>
        <v>0</v>
      </c>
      <c r="T411" s="42">
        <f>+' (1) Cap Res.2009-2010'!T411</f>
        <v>-39511.839999999997</v>
      </c>
      <c r="U411" s="42">
        <f>+' (1) Cap Res.2009-2010'!U411</f>
        <v>0</v>
      </c>
      <c r="V411" s="42">
        <f>+' (1) Cap Res.2009-2010'!V411</f>
        <v>0</v>
      </c>
      <c r="W411" s="42">
        <f>+' (1) Cap Res.2009-2010'!W411</f>
        <v>0</v>
      </c>
      <c r="X411" s="42">
        <f>+' (1) Cap Res.2009-2010'!X411</f>
        <v>0</v>
      </c>
      <c r="Y411" s="42">
        <f>+' (1) Cap Res.2009-2010'!Y411</f>
        <v>0</v>
      </c>
      <c r="Z411" s="42">
        <f>+' (1) Cap Res.2009-2010'!Z411</f>
        <v>0</v>
      </c>
      <c r="AA411" s="42">
        <f>+' (1) Cap Res.2009-2010'!AA411</f>
        <v>0</v>
      </c>
      <c r="AB411" s="42">
        <f>+' (1) Cap Res.2009-2010'!AB411</f>
        <v>0</v>
      </c>
      <c r="AC411" s="42">
        <f>+' (1) Cap Res.2009-2010'!AC411</f>
        <v>0</v>
      </c>
      <c r="AD411" s="42">
        <f>+' (1) Cap Res.2009-2010'!AD411</f>
        <v>0</v>
      </c>
      <c r="AE411" s="42">
        <f>+' (1) Cap Res.2009-2010'!AE411</f>
        <v>0</v>
      </c>
      <c r="AF411" s="42">
        <f>+' (1) Cap Res.2009-2010'!AF411</f>
        <v>0</v>
      </c>
      <c r="AG411" s="42">
        <f>+' (1) Cap Res.2009-2010'!AG411</f>
        <v>0</v>
      </c>
      <c r="AH411" s="42">
        <f>+' (1) Cap Res.2009-2010'!AH411</f>
        <v>0</v>
      </c>
      <c r="AI411" s="42">
        <f>+' (1) Cap Res.2009-2010'!AI411</f>
        <v>0</v>
      </c>
      <c r="AJ411" s="42">
        <f>+' (1) Cap Res.2009-2010'!AJ411</f>
        <v>0</v>
      </c>
      <c r="AK411" s="42">
        <f>+' (1) Cap Res.2009-2010'!AK411</f>
        <v>0</v>
      </c>
      <c r="AL411" s="42">
        <f>+' (1) Cap Res.2009-2010'!AL411</f>
        <v>0</v>
      </c>
      <c r="AM411" s="42">
        <f>+' (1) Cap Res.2009-2010'!AM411</f>
        <v>0</v>
      </c>
      <c r="AN411" s="42">
        <f>+' (1) Cap Res.2009-2010'!AN411</f>
        <v>0</v>
      </c>
      <c r="AO411" s="42">
        <f>+' (1) Cap Res.2009-2010'!AO411</f>
        <v>0</v>
      </c>
      <c r="AP411" s="42">
        <f>+' (1) Cap Res.2009-2010'!AP411</f>
        <v>0</v>
      </c>
      <c r="AQ411" s="42">
        <f>+' (1) Cap Res.2009-2010'!AQ411</f>
        <v>0</v>
      </c>
      <c r="AR411" s="42">
        <f>+' (1) Cap Res.2009-2010'!AR411</f>
        <v>0</v>
      </c>
      <c r="AS411" s="42">
        <f>+' (1) Cap Res.2009-2010'!AS411</f>
        <v>0</v>
      </c>
      <c r="AT411" s="42">
        <f>+' (1) Cap Res.2009-2010'!AT411</f>
        <v>0</v>
      </c>
      <c r="AU411" s="42">
        <f>+' (1) Cap Res.2009-2010'!AU411</f>
        <v>0</v>
      </c>
      <c r="AV411" s="42"/>
      <c r="AW411" s="42"/>
      <c r="AX411" s="42"/>
      <c r="AY411" s="42"/>
      <c r="AZ411" s="42"/>
      <c r="BA411" s="42"/>
      <c r="BB411" s="42"/>
    </row>
    <row r="412" spans="1:54" ht="13.5" hidden="1">
      <c r="A412" s="177">
        <f>+' (1) Cap Res.2009-2010'!BF412</f>
        <v>39081</v>
      </c>
      <c r="B412" s="42">
        <f>+' (1) Cap Res.2009-2010'!B412</f>
        <v>0</v>
      </c>
      <c r="C412" s="42">
        <f>+' (1) Cap Res.2009-2010'!C412</f>
        <v>0</v>
      </c>
      <c r="D412" s="42">
        <f>+' (1) Cap Res.2009-2010'!D412</f>
        <v>0</v>
      </c>
      <c r="E412" s="42">
        <f>+' (1) Cap Res.2009-2010'!E412</f>
        <v>0</v>
      </c>
      <c r="F412" s="42">
        <f>+' (1) Cap Res.2009-2010'!F412</f>
        <v>0</v>
      </c>
      <c r="G412" s="42">
        <f>+' (1) Cap Res.2009-2010'!G412</f>
        <v>0</v>
      </c>
      <c r="H412" s="42">
        <f>+' (1) Cap Res.2009-2010'!H412</f>
        <v>0</v>
      </c>
      <c r="I412" s="42">
        <f>+' (1) Cap Res.2009-2010'!I412</f>
        <v>0</v>
      </c>
      <c r="J412" s="42">
        <f>+' (1) Cap Res.2009-2010'!J412</f>
        <v>0</v>
      </c>
      <c r="K412" s="42">
        <f>+' (1) Cap Res.2009-2010'!K412</f>
        <v>0</v>
      </c>
      <c r="L412" s="42">
        <f>+' (1) Cap Res.2009-2010'!L412</f>
        <v>0</v>
      </c>
      <c r="M412" s="42">
        <f>+' (1) Cap Res.2009-2010'!M412</f>
        <v>0</v>
      </c>
      <c r="N412" s="42">
        <f>+' (1) Cap Res.2009-2010'!N412</f>
        <v>0</v>
      </c>
      <c r="O412" s="42">
        <f>+' (1) Cap Res.2009-2010'!O412</f>
        <v>0</v>
      </c>
      <c r="P412" s="42">
        <f>+' (1) Cap Res.2009-2010'!P412</f>
        <v>0</v>
      </c>
      <c r="Q412" s="42">
        <f>+' (1) Cap Res.2009-2010'!Q412</f>
        <v>0</v>
      </c>
      <c r="R412" s="42">
        <f>+' (1) Cap Res.2009-2010'!R412</f>
        <v>0</v>
      </c>
      <c r="S412" s="42">
        <f>+' (1) Cap Res.2009-2010'!S412</f>
        <v>0</v>
      </c>
      <c r="T412" s="42">
        <f>+' (1) Cap Res.2009-2010'!T412</f>
        <v>0</v>
      </c>
      <c r="U412" s="42">
        <f>+' (1) Cap Res.2009-2010'!U412</f>
        <v>0</v>
      </c>
      <c r="V412" s="42">
        <f>+' (1) Cap Res.2009-2010'!V412</f>
        <v>0</v>
      </c>
      <c r="W412" s="42">
        <f>+' (1) Cap Res.2009-2010'!W412</f>
        <v>0</v>
      </c>
      <c r="X412" s="42">
        <f>+' (1) Cap Res.2009-2010'!X412</f>
        <v>0</v>
      </c>
      <c r="Y412" s="42">
        <f>+' (1) Cap Res.2009-2010'!Y412</f>
        <v>0</v>
      </c>
      <c r="Z412" s="42">
        <f>+' (1) Cap Res.2009-2010'!Z412</f>
        <v>0</v>
      </c>
      <c r="AA412" s="42">
        <f>+' (1) Cap Res.2009-2010'!AA412</f>
        <v>0</v>
      </c>
      <c r="AB412" s="42">
        <f>+' (1) Cap Res.2009-2010'!AB412</f>
        <v>0</v>
      </c>
      <c r="AC412" s="42">
        <f>+' (1) Cap Res.2009-2010'!AC412</f>
        <v>0</v>
      </c>
      <c r="AD412" s="42">
        <f>+' (1) Cap Res.2009-2010'!AD412</f>
        <v>0</v>
      </c>
      <c r="AE412" s="42">
        <f>+' (1) Cap Res.2009-2010'!AE412</f>
        <v>0</v>
      </c>
      <c r="AF412" s="42">
        <f>+' (1) Cap Res.2009-2010'!AF412</f>
        <v>0</v>
      </c>
      <c r="AG412" s="42">
        <f>+' (1) Cap Res.2009-2010'!AG412</f>
        <v>0</v>
      </c>
      <c r="AH412" s="42">
        <f>+' (1) Cap Res.2009-2010'!AH412</f>
        <v>0</v>
      </c>
      <c r="AI412" s="42">
        <f>+' (1) Cap Res.2009-2010'!AI412</f>
        <v>0</v>
      </c>
      <c r="AJ412" s="42">
        <f>+' (1) Cap Res.2009-2010'!AJ412</f>
        <v>0</v>
      </c>
      <c r="AK412" s="42">
        <f>+' (1) Cap Res.2009-2010'!AK412</f>
        <v>0</v>
      </c>
      <c r="AL412" s="42">
        <f>+' (1) Cap Res.2009-2010'!AL412</f>
        <v>0</v>
      </c>
      <c r="AM412" s="42">
        <f>+' (1) Cap Res.2009-2010'!AM412</f>
        <v>0</v>
      </c>
      <c r="AN412" s="42">
        <f>+' (1) Cap Res.2009-2010'!AN412</f>
        <v>0</v>
      </c>
      <c r="AO412" s="42">
        <f>+' (1) Cap Res.2009-2010'!AO412</f>
        <v>0</v>
      </c>
      <c r="AP412" s="42">
        <f>+' (1) Cap Res.2009-2010'!AP412</f>
        <v>0</v>
      </c>
      <c r="AQ412" s="42">
        <f>+' (1) Cap Res.2009-2010'!AQ412</f>
        <v>0</v>
      </c>
      <c r="AR412" s="42">
        <f>+' (1) Cap Res.2009-2010'!AR412</f>
        <v>0</v>
      </c>
      <c r="AS412" s="42">
        <f>+' (1) Cap Res.2009-2010'!AS412</f>
        <v>0</v>
      </c>
      <c r="AT412" s="42">
        <f>+' (1) Cap Res.2009-2010'!AT412</f>
        <v>0</v>
      </c>
      <c r="AU412" s="42">
        <f>+' (1) Cap Res.2009-2010'!AU412</f>
        <v>0</v>
      </c>
      <c r="AV412" s="42"/>
      <c r="AW412" s="42"/>
      <c r="AX412" s="42"/>
      <c r="AY412" s="42"/>
      <c r="AZ412" s="42"/>
      <c r="BA412" s="42"/>
      <c r="BB412" s="42"/>
    </row>
    <row r="413" spans="1:54" ht="13.5" hidden="1">
      <c r="A413" s="177">
        <f>+' (1) Cap Res.2009-2010'!BF413</f>
        <v>38727</v>
      </c>
      <c r="B413" s="42">
        <f>+' (1) Cap Res.2009-2010'!B413</f>
        <v>0</v>
      </c>
      <c r="C413" s="42">
        <f>+' (1) Cap Res.2009-2010'!C413</f>
        <v>0</v>
      </c>
      <c r="D413" s="42">
        <f>+' (1) Cap Res.2009-2010'!D413</f>
        <v>0</v>
      </c>
      <c r="E413" s="42">
        <f>+' (1) Cap Res.2009-2010'!E413</f>
        <v>0</v>
      </c>
      <c r="F413" s="42">
        <f>+' (1) Cap Res.2009-2010'!F413</f>
        <v>0</v>
      </c>
      <c r="G413" s="42">
        <f>+' (1) Cap Res.2009-2010'!G413</f>
        <v>0</v>
      </c>
      <c r="H413" s="42">
        <f>+' (1) Cap Res.2009-2010'!H413</f>
        <v>0</v>
      </c>
      <c r="I413" s="42">
        <f>+' (1) Cap Res.2009-2010'!I413</f>
        <v>0</v>
      </c>
      <c r="J413" s="42">
        <f>+' (1) Cap Res.2009-2010'!J413</f>
        <v>0</v>
      </c>
      <c r="K413" s="42">
        <f>+' (1) Cap Res.2009-2010'!K413</f>
        <v>0</v>
      </c>
      <c r="L413" s="42">
        <f>+' (1) Cap Res.2009-2010'!L413</f>
        <v>0</v>
      </c>
      <c r="M413" s="42">
        <f>+' (1) Cap Res.2009-2010'!M413</f>
        <v>0</v>
      </c>
      <c r="N413" s="42">
        <f>+' (1) Cap Res.2009-2010'!N413</f>
        <v>0</v>
      </c>
      <c r="O413" s="42">
        <f>+' (1) Cap Res.2009-2010'!O413</f>
        <v>0</v>
      </c>
      <c r="P413" s="42">
        <f>+' (1) Cap Res.2009-2010'!P413</f>
        <v>0</v>
      </c>
      <c r="Q413" s="42">
        <f>+' (1) Cap Res.2009-2010'!Q413</f>
        <v>0</v>
      </c>
      <c r="R413" s="42">
        <f>+' (1) Cap Res.2009-2010'!R413</f>
        <v>0</v>
      </c>
      <c r="S413" s="42">
        <f>+' (1) Cap Res.2009-2010'!S413</f>
        <v>0</v>
      </c>
      <c r="T413" s="42">
        <f>+' (1) Cap Res.2009-2010'!T413</f>
        <v>0</v>
      </c>
      <c r="U413" s="42">
        <f>+' (1) Cap Res.2009-2010'!U413</f>
        <v>0</v>
      </c>
      <c r="V413" s="42">
        <f>+' (1) Cap Res.2009-2010'!V413</f>
        <v>0</v>
      </c>
      <c r="W413" s="42">
        <f>+' (1) Cap Res.2009-2010'!W413</f>
        <v>0</v>
      </c>
      <c r="X413" s="42">
        <f>+' (1) Cap Res.2009-2010'!X413</f>
        <v>0</v>
      </c>
      <c r="Y413" s="42">
        <f>+' (1) Cap Res.2009-2010'!Y413</f>
        <v>0</v>
      </c>
      <c r="Z413" s="42">
        <f>+' (1) Cap Res.2009-2010'!Z413</f>
        <v>0</v>
      </c>
      <c r="AA413" s="42">
        <f>+' (1) Cap Res.2009-2010'!AA413</f>
        <v>0</v>
      </c>
      <c r="AB413" s="42">
        <f>+' (1) Cap Res.2009-2010'!AB413</f>
        <v>0</v>
      </c>
      <c r="AC413" s="42">
        <f>+' (1) Cap Res.2009-2010'!AC413</f>
        <v>0</v>
      </c>
      <c r="AD413" s="42">
        <f>+' (1) Cap Res.2009-2010'!AD413</f>
        <v>-190</v>
      </c>
      <c r="AE413" s="42">
        <f>+' (1) Cap Res.2009-2010'!AE413</f>
        <v>0</v>
      </c>
      <c r="AF413" s="42">
        <f>+' (1) Cap Res.2009-2010'!AF413</f>
        <v>0</v>
      </c>
      <c r="AG413" s="42">
        <f>+' (1) Cap Res.2009-2010'!AG413</f>
        <v>0</v>
      </c>
      <c r="AH413" s="42">
        <f>+' (1) Cap Res.2009-2010'!AH413</f>
        <v>0</v>
      </c>
      <c r="AI413" s="42">
        <f>+' (1) Cap Res.2009-2010'!AI413</f>
        <v>0</v>
      </c>
      <c r="AJ413" s="42">
        <f>+' (1) Cap Res.2009-2010'!AJ413</f>
        <v>0</v>
      </c>
      <c r="AK413" s="42">
        <f>+' (1) Cap Res.2009-2010'!AK413</f>
        <v>0</v>
      </c>
      <c r="AL413" s="42">
        <f>+' (1) Cap Res.2009-2010'!AL413</f>
        <v>0</v>
      </c>
      <c r="AM413" s="42">
        <f>+' (1) Cap Res.2009-2010'!AM413</f>
        <v>0</v>
      </c>
      <c r="AN413" s="42">
        <f>+' (1) Cap Res.2009-2010'!AN413</f>
        <v>0</v>
      </c>
      <c r="AO413" s="42">
        <f>+' (1) Cap Res.2009-2010'!AO413</f>
        <v>0</v>
      </c>
      <c r="AP413" s="42">
        <f>+' (1) Cap Res.2009-2010'!AP413</f>
        <v>0</v>
      </c>
      <c r="AQ413" s="42">
        <f>+' (1) Cap Res.2009-2010'!AQ413</f>
        <v>0</v>
      </c>
      <c r="AR413" s="42">
        <f>+' (1) Cap Res.2009-2010'!AR413</f>
        <v>0</v>
      </c>
      <c r="AS413" s="42">
        <f>+' (1) Cap Res.2009-2010'!AS413</f>
        <v>0</v>
      </c>
      <c r="AT413" s="42">
        <f>+' (1) Cap Res.2009-2010'!AT413</f>
        <v>0</v>
      </c>
      <c r="AU413" s="42">
        <f>+' (1) Cap Res.2009-2010'!AU413</f>
        <v>0</v>
      </c>
      <c r="AV413" s="42"/>
      <c r="AW413" s="42"/>
      <c r="AX413" s="42"/>
      <c r="AY413" s="42"/>
      <c r="AZ413" s="42"/>
      <c r="BA413" s="42"/>
      <c r="BB413" s="42"/>
    </row>
    <row r="414" spans="1:54" ht="13.5" hidden="1">
      <c r="A414" s="177">
        <f>+' (1) Cap Res.2009-2010'!BF414</f>
        <v>38727</v>
      </c>
      <c r="B414" s="42">
        <f>+' (1) Cap Res.2009-2010'!B414</f>
        <v>0</v>
      </c>
      <c r="C414" s="42">
        <f>+' (1) Cap Res.2009-2010'!C414</f>
        <v>0</v>
      </c>
      <c r="D414" s="42">
        <f>+' (1) Cap Res.2009-2010'!D414</f>
        <v>0</v>
      </c>
      <c r="E414" s="42">
        <f>+' (1) Cap Res.2009-2010'!E414</f>
        <v>0</v>
      </c>
      <c r="F414" s="42">
        <f>+' (1) Cap Res.2009-2010'!F414</f>
        <v>0</v>
      </c>
      <c r="G414" s="42">
        <f>+' (1) Cap Res.2009-2010'!G414</f>
        <v>0</v>
      </c>
      <c r="H414" s="42">
        <f>+' (1) Cap Res.2009-2010'!H414</f>
        <v>0</v>
      </c>
      <c r="I414" s="42">
        <f>+' (1) Cap Res.2009-2010'!I414</f>
        <v>0</v>
      </c>
      <c r="J414" s="42">
        <f>+' (1) Cap Res.2009-2010'!J414</f>
        <v>0</v>
      </c>
      <c r="K414" s="42">
        <f>+' (1) Cap Res.2009-2010'!K414</f>
        <v>0</v>
      </c>
      <c r="L414" s="42">
        <f>+' (1) Cap Res.2009-2010'!L414</f>
        <v>0</v>
      </c>
      <c r="M414" s="42">
        <f>+' (1) Cap Res.2009-2010'!M414</f>
        <v>0</v>
      </c>
      <c r="N414" s="42">
        <f>+' (1) Cap Res.2009-2010'!N414</f>
        <v>0</v>
      </c>
      <c r="O414" s="42">
        <f>+' (1) Cap Res.2009-2010'!O414</f>
        <v>0</v>
      </c>
      <c r="P414" s="42">
        <f>+' (1) Cap Res.2009-2010'!P414</f>
        <v>0</v>
      </c>
      <c r="Q414" s="42">
        <f>+' (1) Cap Res.2009-2010'!Q414</f>
        <v>0</v>
      </c>
      <c r="R414" s="42">
        <f>+' (1) Cap Res.2009-2010'!R414</f>
        <v>0</v>
      </c>
      <c r="S414" s="42">
        <f>+' (1) Cap Res.2009-2010'!S414</f>
        <v>0</v>
      </c>
      <c r="T414" s="42">
        <f>+' (1) Cap Res.2009-2010'!T414</f>
        <v>0</v>
      </c>
      <c r="U414" s="42">
        <f>+' (1) Cap Res.2009-2010'!U414</f>
        <v>0</v>
      </c>
      <c r="V414" s="42">
        <f>+' (1) Cap Res.2009-2010'!V414</f>
        <v>0</v>
      </c>
      <c r="W414" s="42">
        <f>+' (1) Cap Res.2009-2010'!W414</f>
        <v>0</v>
      </c>
      <c r="X414" s="42">
        <f>+' (1) Cap Res.2009-2010'!X414</f>
        <v>0</v>
      </c>
      <c r="Y414" s="42">
        <f>+' (1) Cap Res.2009-2010'!Y414</f>
        <v>0</v>
      </c>
      <c r="Z414" s="42">
        <f>+' (1) Cap Res.2009-2010'!Z414</f>
        <v>0</v>
      </c>
      <c r="AA414" s="42">
        <f>+' (1) Cap Res.2009-2010'!AA414</f>
        <v>0</v>
      </c>
      <c r="AB414" s="42">
        <f>+' (1) Cap Res.2009-2010'!AB414</f>
        <v>0</v>
      </c>
      <c r="AC414" s="42">
        <f>+' (1) Cap Res.2009-2010'!AC414</f>
        <v>0</v>
      </c>
      <c r="AD414" s="42">
        <f>+' (1) Cap Res.2009-2010'!AD414</f>
        <v>0</v>
      </c>
      <c r="AE414" s="42">
        <f>+' (1) Cap Res.2009-2010'!AE414</f>
        <v>0</v>
      </c>
      <c r="AF414" s="42">
        <f>+' (1) Cap Res.2009-2010'!AF414</f>
        <v>0</v>
      </c>
      <c r="AG414" s="42">
        <f>+' (1) Cap Res.2009-2010'!AG414</f>
        <v>0</v>
      </c>
      <c r="AH414" s="42">
        <f>+' (1) Cap Res.2009-2010'!AH414</f>
        <v>0</v>
      </c>
      <c r="AI414" s="42">
        <f>+' (1) Cap Res.2009-2010'!AI414</f>
        <v>0</v>
      </c>
      <c r="AJ414" s="42">
        <f>+' (1) Cap Res.2009-2010'!AJ414</f>
        <v>-930.77</v>
      </c>
      <c r="AK414" s="42">
        <f>+' (1) Cap Res.2009-2010'!AK414</f>
        <v>0</v>
      </c>
      <c r="AL414" s="42">
        <f>+' (1) Cap Res.2009-2010'!AL414</f>
        <v>0</v>
      </c>
      <c r="AM414" s="42">
        <f>+' (1) Cap Res.2009-2010'!AM414</f>
        <v>0</v>
      </c>
      <c r="AN414" s="42">
        <f>+' (1) Cap Res.2009-2010'!AN414</f>
        <v>0</v>
      </c>
      <c r="AO414" s="42">
        <f>+' (1) Cap Res.2009-2010'!AO414</f>
        <v>0</v>
      </c>
      <c r="AP414" s="42">
        <f>+' (1) Cap Res.2009-2010'!AP414</f>
        <v>0</v>
      </c>
      <c r="AQ414" s="42">
        <f>+' (1) Cap Res.2009-2010'!AQ414</f>
        <v>0</v>
      </c>
      <c r="AR414" s="42">
        <f>+' (1) Cap Res.2009-2010'!AR414</f>
        <v>0</v>
      </c>
      <c r="AS414" s="42">
        <f>+' (1) Cap Res.2009-2010'!AS414</f>
        <v>0</v>
      </c>
      <c r="AT414" s="42">
        <f>+' (1) Cap Res.2009-2010'!AT414</f>
        <v>0</v>
      </c>
      <c r="AU414" s="42">
        <f>+' (1) Cap Res.2009-2010'!AU414</f>
        <v>0</v>
      </c>
      <c r="AV414" s="42"/>
      <c r="AW414" s="42"/>
      <c r="AX414" s="42"/>
      <c r="AY414" s="42"/>
      <c r="AZ414" s="42"/>
      <c r="BA414" s="42"/>
      <c r="BB414" s="42"/>
    </row>
    <row r="415" spans="1:54" ht="13.5" hidden="1">
      <c r="A415" s="177">
        <f>+' (1) Cap Res.2009-2010'!BF415</f>
        <v>38727</v>
      </c>
      <c r="B415" s="42">
        <f>+' (1) Cap Res.2009-2010'!B415</f>
        <v>0</v>
      </c>
      <c r="C415" s="42">
        <f>+' (1) Cap Res.2009-2010'!C415</f>
        <v>0</v>
      </c>
      <c r="D415" s="42">
        <f>+' (1) Cap Res.2009-2010'!D415</f>
        <v>0</v>
      </c>
      <c r="E415" s="42">
        <f>+' (1) Cap Res.2009-2010'!E415</f>
        <v>0</v>
      </c>
      <c r="F415" s="42">
        <f>+' (1) Cap Res.2009-2010'!F415</f>
        <v>0</v>
      </c>
      <c r="G415" s="42">
        <f>+' (1) Cap Res.2009-2010'!G415</f>
        <v>0</v>
      </c>
      <c r="H415" s="42">
        <f>+' (1) Cap Res.2009-2010'!H415</f>
        <v>0</v>
      </c>
      <c r="I415" s="42">
        <f>+' (1) Cap Res.2009-2010'!I415</f>
        <v>0</v>
      </c>
      <c r="J415" s="42">
        <f>+' (1) Cap Res.2009-2010'!J415</f>
        <v>0</v>
      </c>
      <c r="K415" s="42">
        <f>+' (1) Cap Res.2009-2010'!K415</f>
        <v>0</v>
      </c>
      <c r="L415" s="42">
        <f>+' (1) Cap Res.2009-2010'!L415</f>
        <v>0</v>
      </c>
      <c r="M415" s="42">
        <f>+' (1) Cap Res.2009-2010'!M415</f>
        <v>0</v>
      </c>
      <c r="N415" s="42">
        <f>+' (1) Cap Res.2009-2010'!N415</f>
        <v>0</v>
      </c>
      <c r="O415" s="42">
        <f>+' (1) Cap Res.2009-2010'!O415</f>
        <v>0</v>
      </c>
      <c r="P415" s="42">
        <f>+' (1) Cap Res.2009-2010'!P415</f>
        <v>0</v>
      </c>
      <c r="Q415" s="42">
        <f>+' (1) Cap Res.2009-2010'!Q415</f>
        <v>0</v>
      </c>
      <c r="R415" s="42">
        <f>+' (1) Cap Res.2009-2010'!R415</f>
        <v>0</v>
      </c>
      <c r="S415" s="42">
        <f>+' (1) Cap Res.2009-2010'!S415</f>
        <v>0</v>
      </c>
      <c r="T415" s="42">
        <f>+' (1) Cap Res.2009-2010'!T415</f>
        <v>-3800</v>
      </c>
      <c r="U415" s="42">
        <f>+' (1) Cap Res.2009-2010'!U415</f>
        <v>0</v>
      </c>
      <c r="V415" s="42">
        <f>+' (1) Cap Res.2009-2010'!V415</f>
        <v>0</v>
      </c>
      <c r="W415" s="42">
        <f>+' (1) Cap Res.2009-2010'!W415</f>
        <v>0</v>
      </c>
      <c r="X415" s="42">
        <f>+' (1) Cap Res.2009-2010'!X415</f>
        <v>0</v>
      </c>
      <c r="Y415" s="42">
        <f>+' (1) Cap Res.2009-2010'!Y415</f>
        <v>0</v>
      </c>
      <c r="Z415" s="42">
        <f>+' (1) Cap Res.2009-2010'!Z415</f>
        <v>0</v>
      </c>
      <c r="AA415" s="42">
        <f>+' (1) Cap Res.2009-2010'!AA415</f>
        <v>0</v>
      </c>
      <c r="AB415" s="42">
        <f>+' (1) Cap Res.2009-2010'!AB415</f>
        <v>0</v>
      </c>
      <c r="AC415" s="42">
        <f>+' (1) Cap Res.2009-2010'!AC415</f>
        <v>0</v>
      </c>
      <c r="AD415" s="42">
        <f>+' (1) Cap Res.2009-2010'!AD415</f>
        <v>0</v>
      </c>
      <c r="AE415" s="42">
        <f>+' (1) Cap Res.2009-2010'!AE415</f>
        <v>0</v>
      </c>
      <c r="AF415" s="42">
        <f>+' (1) Cap Res.2009-2010'!AF415</f>
        <v>0</v>
      </c>
      <c r="AG415" s="42">
        <f>+' (1) Cap Res.2009-2010'!AG415</f>
        <v>0</v>
      </c>
      <c r="AH415" s="42">
        <f>+' (1) Cap Res.2009-2010'!AH415</f>
        <v>0</v>
      </c>
      <c r="AI415" s="42">
        <f>+' (1) Cap Res.2009-2010'!AI415</f>
        <v>0</v>
      </c>
      <c r="AJ415" s="42">
        <f>+' (1) Cap Res.2009-2010'!AJ415</f>
        <v>0</v>
      </c>
      <c r="AK415" s="42">
        <f>+' (1) Cap Res.2009-2010'!AK415</f>
        <v>0</v>
      </c>
      <c r="AL415" s="42">
        <f>+' (1) Cap Res.2009-2010'!AL415</f>
        <v>0</v>
      </c>
      <c r="AM415" s="42">
        <f>+' (1) Cap Res.2009-2010'!AM415</f>
        <v>0</v>
      </c>
      <c r="AN415" s="42">
        <f>+' (1) Cap Res.2009-2010'!AN415</f>
        <v>0</v>
      </c>
      <c r="AO415" s="42">
        <f>+' (1) Cap Res.2009-2010'!AO415</f>
        <v>0</v>
      </c>
      <c r="AP415" s="42">
        <f>+' (1) Cap Res.2009-2010'!AP415</f>
        <v>0</v>
      </c>
      <c r="AQ415" s="42">
        <f>+' (1) Cap Res.2009-2010'!AQ415</f>
        <v>0</v>
      </c>
      <c r="AR415" s="42">
        <f>+' (1) Cap Res.2009-2010'!AR415</f>
        <v>0</v>
      </c>
      <c r="AS415" s="42">
        <f>+' (1) Cap Res.2009-2010'!AS415</f>
        <v>0</v>
      </c>
      <c r="AT415" s="42">
        <f>+' (1) Cap Res.2009-2010'!AT415</f>
        <v>0</v>
      </c>
      <c r="AU415" s="42">
        <f>+' (1) Cap Res.2009-2010'!AU415</f>
        <v>0</v>
      </c>
      <c r="AV415" s="42"/>
      <c r="AW415" s="42"/>
      <c r="AX415" s="42"/>
      <c r="AY415" s="42"/>
      <c r="AZ415" s="42"/>
      <c r="BA415" s="42"/>
      <c r="BB415" s="42"/>
    </row>
    <row r="416" spans="1:54" ht="13.5" hidden="1">
      <c r="A416" s="177">
        <f>+' (1) Cap Res.2009-2010'!BF416</f>
        <v>38727</v>
      </c>
      <c r="B416" s="42">
        <f>+' (1) Cap Res.2009-2010'!B416</f>
        <v>0</v>
      </c>
      <c r="C416" s="42">
        <f>+' (1) Cap Res.2009-2010'!C416</f>
        <v>0</v>
      </c>
      <c r="D416" s="42">
        <f>+' (1) Cap Res.2009-2010'!D416</f>
        <v>0</v>
      </c>
      <c r="E416" s="42">
        <f>+' (1) Cap Res.2009-2010'!E416</f>
        <v>0</v>
      </c>
      <c r="F416" s="42">
        <f>+' (1) Cap Res.2009-2010'!F416</f>
        <v>0</v>
      </c>
      <c r="G416" s="42">
        <f>+' (1) Cap Res.2009-2010'!G416</f>
        <v>0</v>
      </c>
      <c r="H416" s="42">
        <f>+' (1) Cap Res.2009-2010'!H416</f>
        <v>0</v>
      </c>
      <c r="I416" s="42">
        <f>+' (1) Cap Res.2009-2010'!I416</f>
        <v>0</v>
      </c>
      <c r="J416" s="42">
        <f>+' (1) Cap Res.2009-2010'!J416</f>
        <v>0</v>
      </c>
      <c r="K416" s="42">
        <f>+' (1) Cap Res.2009-2010'!K416</f>
        <v>0</v>
      </c>
      <c r="L416" s="42">
        <f>+' (1) Cap Res.2009-2010'!L416</f>
        <v>0</v>
      </c>
      <c r="M416" s="42">
        <f>+' (1) Cap Res.2009-2010'!M416</f>
        <v>0</v>
      </c>
      <c r="N416" s="42">
        <f>+' (1) Cap Res.2009-2010'!N416</f>
        <v>0</v>
      </c>
      <c r="O416" s="42">
        <f>+' (1) Cap Res.2009-2010'!O416</f>
        <v>0</v>
      </c>
      <c r="P416" s="42">
        <f>+' (1) Cap Res.2009-2010'!P416</f>
        <v>0</v>
      </c>
      <c r="Q416" s="42">
        <f>+' (1) Cap Res.2009-2010'!Q416</f>
        <v>0</v>
      </c>
      <c r="R416" s="42">
        <f>+' (1) Cap Res.2009-2010'!R416</f>
        <v>0</v>
      </c>
      <c r="S416" s="42">
        <f>+' (1) Cap Res.2009-2010'!S416</f>
        <v>0</v>
      </c>
      <c r="T416" s="42">
        <f>+' (1) Cap Res.2009-2010'!T416</f>
        <v>0</v>
      </c>
      <c r="U416" s="42">
        <f>+' (1) Cap Res.2009-2010'!U416</f>
        <v>0</v>
      </c>
      <c r="V416" s="42">
        <f>+' (1) Cap Res.2009-2010'!V416</f>
        <v>0</v>
      </c>
      <c r="W416" s="42">
        <f>+' (1) Cap Res.2009-2010'!W416</f>
        <v>0</v>
      </c>
      <c r="X416" s="42">
        <f>+' (1) Cap Res.2009-2010'!X416</f>
        <v>0</v>
      </c>
      <c r="Y416" s="42">
        <f>+' (1) Cap Res.2009-2010'!Y416</f>
        <v>0</v>
      </c>
      <c r="Z416" s="42">
        <f>+' (1) Cap Res.2009-2010'!Z416</f>
        <v>0</v>
      </c>
      <c r="AA416" s="42">
        <f>+' (1) Cap Res.2009-2010'!AA416</f>
        <v>0</v>
      </c>
      <c r="AB416" s="42">
        <f>+' (1) Cap Res.2009-2010'!AB416</f>
        <v>0</v>
      </c>
      <c r="AC416" s="42">
        <f>+' (1) Cap Res.2009-2010'!AC416</f>
        <v>0</v>
      </c>
      <c r="AD416" s="42">
        <f>+' (1) Cap Res.2009-2010'!AD416</f>
        <v>0</v>
      </c>
      <c r="AE416" s="42">
        <f>+' (1) Cap Res.2009-2010'!AE416</f>
        <v>0</v>
      </c>
      <c r="AF416" s="42">
        <f>+' (1) Cap Res.2009-2010'!AF416</f>
        <v>0</v>
      </c>
      <c r="AG416" s="42">
        <f>+' (1) Cap Res.2009-2010'!AG416</f>
        <v>0</v>
      </c>
      <c r="AH416" s="42">
        <f>+' (1) Cap Res.2009-2010'!AH416</f>
        <v>-11673.9</v>
      </c>
      <c r="AI416" s="42">
        <f>+' (1) Cap Res.2009-2010'!AI416</f>
        <v>0</v>
      </c>
      <c r="AJ416" s="42">
        <f>+' (1) Cap Res.2009-2010'!AJ416</f>
        <v>0</v>
      </c>
      <c r="AK416" s="42">
        <f>+' (1) Cap Res.2009-2010'!AK416</f>
        <v>0</v>
      </c>
      <c r="AL416" s="42">
        <f>+' (1) Cap Res.2009-2010'!AL416</f>
        <v>0</v>
      </c>
      <c r="AM416" s="42">
        <f>+' (1) Cap Res.2009-2010'!AM416</f>
        <v>0</v>
      </c>
      <c r="AN416" s="42">
        <f>+' (1) Cap Res.2009-2010'!AN416</f>
        <v>0</v>
      </c>
      <c r="AO416" s="42">
        <f>+' (1) Cap Res.2009-2010'!AO416</f>
        <v>0</v>
      </c>
      <c r="AP416" s="42">
        <f>+' (1) Cap Res.2009-2010'!AP416</f>
        <v>0</v>
      </c>
      <c r="AQ416" s="42">
        <f>+' (1) Cap Res.2009-2010'!AQ416</f>
        <v>0</v>
      </c>
      <c r="AR416" s="42">
        <f>+' (1) Cap Res.2009-2010'!AR416</f>
        <v>0</v>
      </c>
      <c r="AS416" s="42">
        <f>+' (1) Cap Res.2009-2010'!AS416</f>
        <v>0</v>
      </c>
      <c r="AT416" s="42">
        <f>+' (1) Cap Res.2009-2010'!AT416</f>
        <v>0</v>
      </c>
      <c r="AU416" s="42">
        <f>+' (1) Cap Res.2009-2010'!AU416</f>
        <v>0</v>
      </c>
      <c r="AV416" s="42"/>
      <c r="AW416" s="42"/>
      <c r="AX416" s="42"/>
      <c r="AY416" s="42"/>
      <c r="AZ416" s="42"/>
      <c r="BA416" s="42"/>
      <c r="BB416" s="42"/>
    </row>
    <row r="417" spans="1:54" ht="13.5" hidden="1">
      <c r="A417" s="177">
        <f>+' (1) Cap Res.2009-2010'!BF417</f>
        <v>38727</v>
      </c>
      <c r="B417" s="42">
        <f>+' (1) Cap Res.2009-2010'!B417</f>
        <v>0</v>
      </c>
      <c r="C417" s="42">
        <f>+' (1) Cap Res.2009-2010'!C417</f>
        <v>0</v>
      </c>
      <c r="D417" s="42">
        <f>+' (1) Cap Res.2009-2010'!D417</f>
        <v>0</v>
      </c>
      <c r="E417" s="42">
        <f>+' (1) Cap Res.2009-2010'!E417</f>
        <v>0</v>
      </c>
      <c r="F417" s="42">
        <f>+' (1) Cap Res.2009-2010'!F417</f>
        <v>0</v>
      </c>
      <c r="G417" s="42">
        <f>+' (1) Cap Res.2009-2010'!G417</f>
        <v>0</v>
      </c>
      <c r="H417" s="42">
        <f>+' (1) Cap Res.2009-2010'!H417</f>
        <v>0</v>
      </c>
      <c r="I417" s="42">
        <f>+' (1) Cap Res.2009-2010'!I417</f>
        <v>0</v>
      </c>
      <c r="J417" s="42">
        <f>+' (1) Cap Res.2009-2010'!J417</f>
        <v>0</v>
      </c>
      <c r="K417" s="42">
        <f>+' (1) Cap Res.2009-2010'!K417</f>
        <v>0</v>
      </c>
      <c r="L417" s="42">
        <f>+' (1) Cap Res.2009-2010'!L417</f>
        <v>0</v>
      </c>
      <c r="M417" s="42">
        <f>+' (1) Cap Res.2009-2010'!M417</f>
        <v>0</v>
      </c>
      <c r="N417" s="42">
        <f>+' (1) Cap Res.2009-2010'!N417</f>
        <v>0</v>
      </c>
      <c r="O417" s="42">
        <f>+' (1) Cap Res.2009-2010'!O417</f>
        <v>0</v>
      </c>
      <c r="P417" s="42">
        <f>+' (1) Cap Res.2009-2010'!P417</f>
        <v>0</v>
      </c>
      <c r="Q417" s="42">
        <f>+' (1) Cap Res.2009-2010'!Q417</f>
        <v>0</v>
      </c>
      <c r="R417" s="42">
        <f>+' (1) Cap Res.2009-2010'!R417</f>
        <v>0</v>
      </c>
      <c r="S417" s="42">
        <f>+' (1) Cap Res.2009-2010'!S417</f>
        <v>0</v>
      </c>
      <c r="T417" s="42">
        <f>+' (1) Cap Res.2009-2010'!T417</f>
        <v>0</v>
      </c>
      <c r="U417" s="42">
        <f>+' (1) Cap Res.2009-2010'!U417</f>
        <v>0</v>
      </c>
      <c r="V417" s="42">
        <f>+' (1) Cap Res.2009-2010'!V417</f>
        <v>0</v>
      </c>
      <c r="W417" s="42">
        <f>+' (1) Cap Res.2009-2010'!W417</f>
        <v>0</v>
      </c>
      <c r="X417" s="42">
        <f>+' (1) Cap Res.2009-2010'!X417</f>
        <v>0</v>
      </c>
      <c r="Y417" s="42">
        <f>+' (1) Cap Res.2009-2010'!Y417</f>
        <v>0</v>
      </c>
      <c r="Z417" s="42">
        <f>+' (1) Cap Res.2009-2010'!Z417</f>
        <v>0</v>
      </c>
      <c r="AA417" s="42">
        <f>+' (1) Cap Res.2009-2010'!AA417</f>
        <v>0</v>
      </c>
      <c r="AB417" s="42">
        <f>+' (1) Cap Res.2009-2010'!AB417</f>
        <v>0</v>
      </c>
      <c r="AC417" s="42">
        <f>+' (1) Cap Res.2009-2010'!AC417</f>
        <v>0</v>
      </c>
      <c r="AD417" s="42">
        <f>+' (1) Cap Res.2009-2010'!AD417</f>
        <v>-10107</v>
      </c>
      <c r="AE417" s="42">
        <f>+' (1) Cap Res.2009-2010'!AE417</f>
        <v>0</v>
      </c>
      <c r="AF417" s="42">
        <f>+' (1) Cap Res.2009-2010'!AF417</f>
        <v>0</v>
      </c>
      <c r="AG417" s="42">
        <f>+' (1) Cap Res.2009-2010'!AG417</f>
        <v>0</v>
      </c>
      <c r="AH417" s="42">
        <f>+' (1) Cap Res.2009-2010'!AH417</f>
        <v>0</v>
      </c>
      <c r="AI417" s="42">
        <f>+' (1) Cap Res.2009-2010'!AI417</f>
        <v>0</v>
      </c>
      <c r="AJ417" s="42">
        <f>+' (1) Cap Res.2009-2010'!AJ417</f>
        <v>0</v>
      </c>
      <c r="AK417" s="42">
        <f>+' (1) Cap Res.2009-2010'!AK417</f>
        <v>0</v>
      </c>
      <c r="AL417" s="42">
        <f>+' (1) Cap Res.2009-2010'!AL417</f>
        <v>0</v>
      </c>
      <c r="AM417" s="42">
        <f>+' (1) Cap Res.2009-2010'!AM417</f>
        <v>0</v>
      </c>
      <c r="AN417" s="42">
        <f>+' (1) Cap Res.2009-2010'!AN417</f>
        <v>0</v>
      </c>
      <c r="AO417" s="42">
        <f>+' (1) Cap Res.2009-2010'!AO417</f>
        <v>0</v>
      </c>
      <c r="AP417" s="42">
        <f>+' (1) Cap Res.2009-2010'!AP417</f>
        <v>0</v>
      </c>
      <c r="AQ417" s="42">
        <f>+' (1) Cap Res.2009-2010'!AQ417</f>
        <v>0</v>
      </c>
      <c r="AR417" s="42">
        <f>+' (1) Cap Res.2009-2010'!AR417</f>
        <v>0</v>
      </c>
      <c r="AS417" s="42">
        <f>+' (1) Cap Res.2009-2010'!AS417</f>
        <v>0</v>
      </c>
      <c r="AT417" s="42">
        <f>+' (1) Cap Res.2009-2010'!AT417</f>
        <v>0</v>
      </c>
      <c r="AU417" s="42">
        <f>+' (1) Cap Res.2009-2010'!AU417</f>
        <v>0</v>
      </c>
      <c r="AV417" s="42"/>
      <c r="AW417" s="42"/>
      <c r="AX417" s="42"/>
      <c r="AY417" s="42"/>
      <c r="AZ417" s="42"/>
      <c r="BA417" s="42"/>
      <c r="BB417" s="42"/>
    </row>
    <row r="418" spans="1:54" ht="13.5" hidden="1">
      <c r="A418" s="177">
        <f>+' (1) Cap Res.2009-2010'!BF418</f>
        <v>38730</v>
      </c>
      <c r="B418" s="42">
        <f>+' (1) Cap Res.2009-2010'!B418</f>
        <v>0</v>
      </c>
      <c r="C418" s="42">
        <f>+' (1) Cap Res.2009-2010'!C418</f>
        <v>0</v>
      </c>
      <c r="D418" s="42">
        <f>+' (1) Cap Res.2009-2010'!D418</f>
        <v>0</v>
      </c>
      <c r="E418" s="42">
        <f>+' (1) Cap Res.2009-2010'!E418</f>
        <v>0</v>
      </c>
      <c r="F418" s="42">
        <f>+' (1) Cap Res.2009-2010'!F418</f>
        <v>0</v>
      </c>
      <c r="G418" s="42">
        <f>+' (1) Cap Res.2009-2010'!G418</f>
        <v>0</v>
      </c>
      <c r="H418" s="42">
        <f>+' (1) Cap Res.2009-2010'!H418</f>
        <v>0</v>
      </c>
      <c r="I418" s="42">
        <f>+' (1) Cap Res.2009-2010'!I418</f>
        <v>0</v>
      </c>
      <c r="J418" s="42">
        <f>+' (1) Cap Res.2009-2010'!J418</f>
        <v>0</v>
      </c>
      <c r="K418" s="42">
        <f>+' (1) Cap Res.2009-2010'!K418</f>
        <v>0</v>
      </c>
      <c r="L418" s="42">
        <f>+' (1) Cap Res.2009-2010'!L418</f>
        <v>0</v>
      </c>
      <c r="M418" s="42">
        <f>+' (1) Cap Res.2009-2010'!M418</f>
        <v>0</v>
      </c>
      <c r="N418" s="42">
        <f>+' (1) Cap Res.2009-2010'!N418</f>
        <v>0</v>
      </c>
      <c r="O418" s="42">
        <f>+' (1) Cap Res.2009-2010'!O418</f>
        <v>0</v>
      </c>
      <c r="P418" s="42">
        <f>+' (1) Cap Res.2009-2010'!P418</f>
        <v>0</v>
      </c>
      <c r="Q418" s="42">
        <f>+' (1) Cap Res.2009-2010'!Q418</f>
        <v>0</v>
      </c>
      <c r="R418" s="42">
        <f>+' (1) Cap Res.2009-2010'!R418</f>
        <v>0</v>
      </c>
      <c r="S418" s="42">
        <f>+' (1) Cap Res.2009-2010'!S418</f>
        <v>0</v>
      </c>
      <c r="T418" s="42">
        <f>+' (1) Cap Res.2009-2010'!T418</f>
        <v>0</v>
      </c>
      <c r="U418" s="42">
        <f>+' (1) Cap Res.2009-2010'!U418</f>
        <v>0</v>
      </c>
      <c r="V418" s="42">
        <f>+' (1) Cap Res.2009-2010'!V418</f>
        <v>0</v>
      </c>
      <c r="W418" s="42">
        <f>+' (1) Cap Res.2009-2010'!W418</f>
        <v>0</v>
      </c>
      <c r="X418" s="42">
        <f>+' (1) Cap Res.2009-2010'!X418</f>
        <v>0</v>
      </c>
      <c r="Y418" s="42">
        <f>+' (1) Cap Res.2009-2010'!Y418</f>
        <v>0</v>
      </c>
      <c r="Z418" s="42">
        <f>+' (1) Cap Res.2009-2010'!Z418</f>
        <v>0</v>
      </c>
      <c r="AA418" s="42">
        <f>+' (1) Cap Res.2009-2010'!AA418</f>
        <v>0</v>
      </c>
      <c r="AB418" s="42">
        <f>+' (1) Cap Res.2009-2010'!AB418</f>
        <v>0</v>
      </c>
      <c r="AC418" s="42">
        <f>+' (1) Cap Res.2009-2010'!AC418</f>
        <v>0</v>
      </c>
      <c r="AD418" s="42">
        <f>+' (1) Cap Res.2009-2010'!AD418</f>
        <v>-8230</v>
      </c>
      <c r="AE418" s="42">
        <f>+' (1) Cap Res.2009-2010'!AE418</f>
        <v>0</v>
      </c>
      <c r="AF418" s="42">
        <f>+' (1) Cap Res.2009-2010'!AF418</f>
        <v>0</v>
      </c>
      <c r="AG418" s="42">
        <f>+' (1) Cap Res.2009-2010'!AG418</f>
        <v>0</v>
      </c>
      <c r="AH418" s="42">
        <f>+' (1) Cap Res.2009-2010'!AH418</f>
        <v>0</v>
      </c>
      <c r="AI418" s="42">
        <f>+' (1) Cap Res.2009-2010'!AI418</f>
        <v>0</v>
      </c>
      <c r="AJ418" s="42">
        <f>+' (1) Cap Res.2009-2010'!AJ418</f>
        <v>0</v>
      </c>
      <c r="AK418" s="42">
        <f>+' (1) Cap Res.2009-2010'!AK418</f>
        <v>0</v>
      </c>
      <c r="AL418" s="42">
        <f>+' (1) Cap Res.2009-2010'!AL418</f>
        <v>0</v>
      </c>
      <c r="AM418" s="42">
        <f>+' (1) Cap Res.2009-2010'!AM418</f>
        <v>0</v>
      </c>
      <c r="AN418" s="42">
        <f>+' (1) Cap Res.2009-2010'!AN418</f>
        <v>0</v>
      </c>
      <c r="AO418" s="42">
        <f>+' (1) Cap Res.2009-2010'!AO418</f>
        <v>0</v>
      </c>
      <c r="AP418" s="42">
        <f>+' (1) Cap Res.2009-2010'!AP418</f>
        <v>0</v>
      </c>
      <c r="AQ418" s="42">
        <f>+' (1) Cap Res.2009-2010'!AQ418</f>
        <v>0</v>
      </c>
      <c r="AR418" s="42">
        <f>+' (1) Cap Res.2009-2010'!AR418</f>
        <v>0</v>
      </c>
      <c r="AS418" s="42">
        <f>+' (1) Cap Res.2009-2010'!AS418</f>
        <v>0</v>
      </c>
      <c r="AT418" s="42">
        <f>+' (1) Cap Res.2009-2010'!AT418</f>
        <v>0</v>
      </c>
      <c r="AU418" s="42">
        <f>+' (1) Cap Res.2009-2010'!AU418</f>
        <v>0</v>
      </c>
      <c r="AV418" s="42"/>
      <c r="AW418" s="42"/>
      <c r="AX418" s="42"/>
      <c r="AY418" s="42"/>
      <c r="AZ418" s="42"/>
      <c r="BA418" s="42"/>
      <c r="BB418" s="42"/>
    </row>
    <row r="419" spans="1:54" ht="13.5" hidden="1">
      <c r="A419" s="177">
        <f>+' (1) Cap Res.2009-2010'!BF419</f>
        <v>38747</v>
      </c>
      <c r="B419" s="42">
        <f>+' (1) Cap Res.2009-2010'!B419</f>
        <v>0</v>
      </c>
      <c r="C419" s="42">
        <f>+' (1) Cap Res.2009-2010'!C419</f>
        <v>0</v>
      </c>
      <c r="D419" s="42">
        <f>+' (1) Cap Res.2009-2010'!D419</f>
        <v>0</v>
      </c>
      <c r="E419" s="42">
        <f>+' (1) Cap Res.2009-2010'!E419</f>
        <v>0</v>
      </c>
      <c r="F419" s="42">
        <f>+' (1) Cap Res.2009-2010'!F419</f>
        <v>0</v>
      </c>
      <c r="G419" s="42">
        <f>+' (1) Cap Res.2009-2010'!G419</f>
        <v>0</v>
      </c>
      <c r="H419" s="42">
        <f>+' (1) Cap Res.2009-2010'!H419</f>
        <v>0</v>
      </c>
      <c r="I419" s="42">
        <f>+' (1) Cap Res.2009-2010'!I419</f>
        <v>0</v>
      </c>
      <c r="J419" s="42">
        <f>+' (1) Cap Res.2009-2010'!J419</f>
        <v>0</v>
      </c>
      <c r="K419" s="42">
        <f>+' (1) Cap Res.2009-2010'!K419</f>
        <v>0</v>
      </c>
      <c r="L419" s="42">
        <f>+' (1) Cap Res.2009-2010'!L419</f>
        <v>0</v>
      </c>
      <c r="M419" s="42">
        <f>+' (1) Cap Res.2009-2010'!M419</f>
        <v>0</v>
      </c>
      <c r="N419" s="42">
        <f>+' (1) Cap Res.2009-2010'!N419</f>
        <v>0</v>
      </c>
      <c r="O419" s="42">
        <f>+' (1) Cap Res.2009-2010'!O419</f>
        <v>0</v>
      </c>
      <c r="P419" s="42">
        <f>+' (1) Cap Res.2009-2010'!P419</f>
        <v>0</v>
      </c>
      <c r="Q419" s="42">
        <f>+' (1) Cap Res.2009-2010'!Q419</f>
        <v>0</v>
      </c>
      <c r="R419" s="42">
        <f>+' (1) Cap Res.2009-2010'!R419</f>
        <v>0</v>
      </c>
      <c r="S419" s="42">
        <f>+' (1) Cap Res.2009-2010'!S419</f>
        <v>0</v>
      </c>
      <c r="T419" s="42">
        <f>+' (1) Cap Res.2009-2010'!T419</f>
        <v>0</v>
      </c>
      <c r="U419" s="42">
        <f>+' (1) Cap Res.2009-2010'!U419</f>
        <v>0</v>
      </c>
      <c r="V419" s="42">
        <f>+' (1) Cap Res.2009-2010'!V419</f>
        <v>0</v>
      </c>
      <c r="W419" s="42">
        <f>+' (1) Cap Res.2009-2010'!W419</f>
        <v>0</v>
      </c>
      <c r="X419" s="42">
        <f>+' (1) Cap Res.2009-2010'!X419</f>
        <v>0</v>
      </c>
      <c r="Y419" s="42">
        <f>+' (1) Cap Res.2009-2010'!Y419</f>
        <v>0</v>
      </c>
      <c r="Z419" s="42">
        <f>+' (1) Cap Res.2009-2010'!Z419</f>
        <v>0</v>
      </c>
      <c r="AA419" s="42">
        <f>+' (1) Cap Res.2009-2010'!AA419</f>
        <v>0</v>
      </c>
      <c r="AB419" s="42">
        <f>+' (1) Cap Res.2009-2010'!AB419</f>
        <v>0</v>
      </c>
      <c r="AC419" s="42">
        <f>+' (1) Cap Res.2009-2010'!AC419</f>
        <v>0</v>
      </c>
      <c r="AD419" s="42">
        <f>+' (1) Cap Res.2009-2010'!AD419</f>
        <v>0</v>
      </c>
      <c r="AE419" s="42">
        <f>+' (1) Cap Res.2009-2010'!AE419</f>
        <v>0</v>
      </c>
      <c r="AF419" s="42">
        <f>+' (1) Cap Res.2009-2010'!AF419</f>
        <v>0</v>
      </c>
      <c r="AG419" s="42">
        <f>+' (1) Cap Res.2009-2010'!AG419</f>
        <v>0</v>
      </c>
      <c r="AH419" s="42">
        <f>+' (1) Cap Res.2009-2010'!AH419</f>
        <v>0</v>
      </c>
      <c r="AI419" s="42">
        <f>+' (1) Cap Res.2009-2010'!AI419</f>
        <v>0</v>
      </c>
      <c r="AJ419" s="42">
        <f>+' (1) Cap Res.2009-2010'!AJ419</f>
        <v>0</v>
      </c>
      <c r="AK419" s="42">
        <f>+' (1) Cap Res.2009-2010'!AK419</f>
        <v>0</v>
      </c>
      <c r="AL419" s="42">
        <f>+' (1) Cap Res.2009-2010'!AL419</f>
        <v>0</v>
      </c>
      <c r="AM419" s="42">
        <f>+' (1) Cap Res.2009-2010'!AM419</f>
        <v>0</v>
      </c>
      <c r="AN419" s="42">
        <f>+' (1) Cap Res.2009-2010'!AN419</f>
        <v>0</v>
      </c>
      <c r="AO419" s="42">
        <f>+' (1) Cap Res.2009-2010'!AO419</f>
        <v>0</v>
      </c>
      <c r="AP419" s="42">
        <f>+' (1) Cap Res.2009-2010'!AP419</f>
        <v>0</v>
      </c>
      <c r="AQ419" s="42">
        <f>+' (1) Cap Res.2009-2010'!AQ419</f>
        <v>0</v>
      </c>
      <c r="AR419" s="42">
        <f>+' (1) Cap Res.2009-2010'!AR419</f>
        <v>0</v>
      </c>
      <c r="AS419" s="42">
        <f>+' (1) Cap Res.2009-2010'!AS419</f>
        <v>0</v>
      </c>
      <c r="AT419" s="42">
        <f>+' (1) Cap Res.2009-2010'!AT419</f>
        <v>0</v>
      </c>
      <c r="AU419" s="42">
        <f>+' (1) Cap Res.2009-2010'!AU419</f>
        <v>0</v>
      </c>
      <c r="AV419" s="42"/>
      <c r="AW419" s="42"/>
      <c r="AX419" s="42"/>
      <c r="AY419" s="42"/>
      <c r="AZ419" s="42"/>
      <c r="BA419" s="42"/>
      <c r="BB419" s="42"/>
    </row>
    <row r="420" spans="1:54" ht="13.5" hidden="1">
      <c r="A420" s="177">
        <f>+' (1) Cap Res.2009-2010'!BF420</f>
        <v>38750</v>
      </c>
      <c r="B420" s="42">
        <f>+' (1) Cap Res.2009-2010'!B420</f>
        <v>0</v>
      </c>
      <c r="C420" s="42">
        <f>+' (1) Cap Res.2009-2010'!C420</f>
        <v>0</v>
      </c>
      <c r="D420" s="42">
        <f>+' (1) Cap Res.2009-2010'!D420</f>
        <v>0</v>
      </c>
      <c r="E420" s="42">
        <f>+' (1) Cap Res.2009-2010'!E420</f>
        <v>0</v>
      </c>
      <c r="F420" s="42">
        <f>+' (1) Cap Res.2009-2010'!F420</f>
        <v>0</v>
      </c>
      <c r="G420" s="42">
        <f>+' (1) Cap Res.2009-2010'!G420</f>
        <v>0</v>
      </c>
      <c r="H420" s="42">
        <f>+' (1) Cap Res.2009-2010'!H420</f>
        <v>0</v>
      </c>
      <c r="I420" s="42">
        <f>+' (1) Cap Res.2009-2010'!I420</f>
        <v>0</v>
      </c>
      <c r="J420" s="42">
        <f>+' (1) Cap Res.2009-2010'!J420</f>
        <v>0</v>
      </c>
      <c r="K420" s="42">
        <f>+' (1) Cap Res.2009-2010'!K420</f>
        <v>0</v>
      </c>
      <c r="L420" s="42">
        <f>+' (1) Cap Res.2009-2010'!L420</f>
        <v>0</v>
      </c>
      <c r="M420" s="42">
        <f>+' (1) Cap Res.2009-2010'!M420</f>
        <v>0</v>
      </c>
      <c r="N420" s="42">
        <f>+' (1) Cap Res.2009-2010'!N420</f>
        <v>0</v>
      </c>
      <c r="O420" s="42">
        <f>+' (1) Cap Res.2009-2010'!O420</f>
        <v>0</v>
      </c>
      <c r="P420" s="42">
        <f>+' (1) Cap Res.2009-2010'!P420</f>
        <v>0</v>
      </c>
      <c r="Q420" s="42">
        <f>+' (1) Cap Res.2009-2010'!Q420</f>
        <v>0</v>
      </c>
      <c r="R420" s="42">
        <f>+' (1) Cap Res.2009-2010'!R420</f>
        <v>0</v>
      </c>
      <c r="S420" s="42">
        <f>+' (1) Cap Res.2009-2010'!S420</f>
        <v>0</v>
      </c>
      <c r="T420" s="42">
        <f>+' (1) Cap Res.2009-2010'!T420</f>
        <v>0</v>
      </c>
      <c r="U420" s="42">
        <f>+' (1) Cap Res.2009-2010'!U420</f>
        <v>0</v>
      </c>
      <c r="V420" s="42">
        <f>+' (1) Cap Res.2009-2010'!V420</f>
        <v>0</v>
      </c>
      <c r="W420" s="42">
        <f>+' (1) Cap Res.2009-2010'!W420</f>
        <v>0</v>
      </c>
      <c r="X420" s="42">
        <f>+' (1) Cap Res.2009-2010'!X420</f>
        <v>0</v>
      </c>
      <c r="Y420" s="42">
        <f>+' (1) Cap Res.2009-2010'!Y420</f>
        <v>0</v>
      </c>
      <c r="Z420" s="42">
        <f>+' (1) Cap Res.2009-2010'!Z420</f>
        <v>0</v>
      </c>
      <c r="AA420" s="42">
        <f>+' (1) Cap Res.2009-2010'!AA420</f>
        <v>0</v>
      </c>
      <c r="AB420" s="42">
        <f>+' (1) Cap Res.2009-2010'!AB420</f>
        <v>0</v>
      </c>
      <c r="AC420" s="42">
        <f>+' (1) Cap Res.2009-2010'!AC420</f>
        <v>0</v>
      </c>
      <c r="AD420" s="42">
        <f>+' (1) Cap Res.2009-2010'!AD420</f>
        <v>-92</v>
      </c>
      <c r="AE420" s="42">
        <f>+' (1) Cap Res.2009-2010'!AE420</f>
        <v>0</v>
      </c>
      <c r="AF420" s="42">
        <f>+' (1) Cap Res.2009-2010'!AF420</f>
        <v>0</v>
      </c>
      <c r="AG420" s="42">
        <f>+' (1) Cap Res.2009-2010'!AG420</f>
        <v>0</v>
      </c>
      <c r="AH420" s="42">
        <f>+' (1) Cap Res.2009-2010'!AH420</f>
        <v>0</v>
      </c>
      <c r="AI420" s="42">
        <f>+' (1) Cap Res.2009-2010'!AI420</f>
        <v>0</v>
      </c>
      <c r="AJ420" s="42">
        <f>+' (1) Cap Res.2009-2010'!AJ420</f>
        <v>0</v>
      </c>
      <c r="AK420" s="42">
        <f>+' (1) Cap Res.2009-2010'!AK420</f>
        <v>0</v>
      </c>
      <c r="AL420" s="42">
        <f>+' (1) Cap Res.2009-2010'!AL420</f>
        <v>0</v>
      </c>
      <c r="AM420" s="42">
        <f>+' (1) Cap Res.2009-2010'!AM420</f>
        <v>0</v>
      </c>
      <c r="AN420" s="42">
        <f>+' (1) Cap Res.2009-2010'!AN420</f>
        <v>0</v>
      </c>
      <c r="AO420" s="42">
        <f>+' (1) Cap Res.2009-2010'!AO420</f>
        <v>0</v>
      </c>
      <c r="AP420" s="42">
        <f>+' (1) Cap Res.2009-2010'!AP420</f>
        <v>0</v>
      </c>
      <c r="AQ420" s="42">
        <f>+' (1) Cap Res.2009-2010'!AQ420</f>
        <v>0</v>
      </c>
      <c r="AR420" s="42">
        <f>+' (1) Cap Res.2009-2010'!AR420</f>
        <v>0</v>
      </c>
      <c r="AS420" s="42">
        <f>+' (1) Cap Res.2009-2010'!AS420</f>
        <v>0</v>
      </c>
      <c r="AT420" s="42">
        <f>+' (1) Cap Res.2009-2010'!AT420</f>
        <v>0</v>
      </c>
      <c r="AU420" s="42">
        <f>+' (1) Cap Res.2009-2010'!AU420</f>
        <v>0</v>
      </c>
      <c r="AV420" s="42"/>
      <c r="AW420" s="42"/>
      <c r="AX420" s="42"/>
      <c r="AY420" s="42"/>
      <c r="AZ420" s="42"/>
      <c r="BA420" s="42"/>
      <c r="BB420" s="42"/>
    </row>
    <row r="421" spans="1:54" ht="13.5" hidden="1">
      <c r="A421" s="177">
        <f>+' (1) Cap Res.2009-2010'!BF421</f>
        <v>38750</v>
      </c>
      <c r="B421" s="42">
        <f>+' (1) Cap Res.2009-2010'!B421</f>
        <v>0</v>
      </c>
      <c r="C421" s="42">
        <f>+' (1) Cap Res.2009-2010'!C421</f>
        <v>0</v>
      </c>
      <c r="D421" s="42">
        <f>+' (1) Cap Res.2009-2010'!D421</f>
        <v>0</v>
      </c>
      <c r="E421" s="42">
        <f>+' (1) Cap Res.2009-2010'!E421</f>
        <v>0</v>
      </c>
      <c r="F421" s="42">
        <f>+' (1) Cap Res.2009-2010'!F421</f>
        <v>0</v>
      </c>
      <c r="G421" s="42">
        <f>+' (1) Cap Res.2009-2010'!G421</f>
        <v>0</v>
      </c>
      <c r="H421" s="42">
        <f>+' (1) Cap Res.2009-2010'!H421</f>
        <v>0</v>
      </c>
      <c r="I421" s="42">
        <f>+' (1) Cap Res.2009-2010'!I421</f>
        <v>0</v>
      </c>
      <c r="J421" s="42">
        <f>+' (1) Cap Res.2009-2010'!J421</f>
        <v>0</v>
      </c>
      <c r="K421" s="42">
        <f>+' (1) Cap Res.2009-2010'!K421</f>
        <v>0</v>
      </c>
      <c r="L421" s="42">
        <f>+' (1) Cap Res.2009-2010'!L421</f>
        <v>0</v>
      </c>
      <c r="M421" s="42">
        <f>+' (1) Cap Res.2009-2010'!M421</f>
        <v>0</v>
      </c>
      <c r="N421" s="42">
        <f>+' (1) Cap Res.2009-2010'!N421</f>
        <v>0</v>
      </c>
      <c r="O421" s="42">
        <f>+' (1) Cap Res.2009-2010'!O421</f>
        <v>0</v>
      </c>
      <c r="P421" s="42">
        <f>+' (1) Cap Res.2009-2010'!P421</f>
        <v>0</v>
      </c>
      <c r="Q421" s="42">
        <f>+' (1) Cap Res.2009-2010'!Q421</f>
        <v>0</v>
      </c>
      <c r="R421" s="42">
        <f>+' (1) Cap Res.2009-2010'!R421</f>
        <v>0</v>
      </c>
      <c r="S421" s="42">
        <f>+' (1) Cap Res.2009-2010'!S421</f>
        <v>0</v>
      </c>
      <c r="T421" s="42">
        <f>+' (1) Cap Res.2009-2010'!T421</f>
        <v>0</v>
      </c>
      <c r="U421" s="42">
        <f>+' (1) Cap Res.2009-2010'!U421</f>
        <v>0</v>
      </c>
      <c r="V421" s="42">
        <f>+' (1) Cap Res.2009-2010'!V421</f>
        <v>0</v>
      </c>
      <c r="W421" s="42">
        <f>+' (1) Cap Res.2009-2010'!W421</f>
        <v>0</v>
      </c>
      <c r="X421" s="42">
        <f>+' (1) Cap Res.2009-2010'!X421</f>
        <v>0</v>
      </c>
      <c r="Y421" s="42">
        <f>+' (1) Cap Res.2009-2010'!Y421</f>
        <v>0</v>
      </c>
      <c r="Z421" s="42">
        <f>+' (1) Cap Res.2009-2010'!Z421</f>
        <v>0</v>
      </c>
      <c r="AA421" s="42">
        <f>+' (1) Cap Res.2009-2010'!AA421</f>
        <v>0</v>
      </c>
      <c r="AB421" s="42">
        <f>+' (1) Cap Res.2009-2010'!AB421</f>
        <v>0</v>
      </c>
      <c r="AC421" s="42">
        <f>+' (1) Cap Res.2009-2010'!AC421</f>
        <v>0</v>
      </c>
      <c r="AD421" s="42">
        <f>+' (1) Cap Res.2009-2010'!AD421</f>
        <v>-66185</v>
      </c>
      <c r="AE421" s="42">
        <f>+' (1) Cap Res.2009-2010'!AE421</f>
        <v>0</v>
      </c>
      <c r="AF421" s="42">
        <f>+' (1) Cap Res.2009-2010'!AF421</f>
        <v>0</v>
      </c>
      <c r="AG421" s="42">
        <f>+' (1) Cap Res.2009-2010'!AG421</f>
        <v>0</v>
      </c>
      <c r="AH421" s="42">
        <f>+' (1) Cap Res.2009-2010'!AH421</f>
        <v>0</v>
      </c>
      <c r="AI421" s="42">
        <f>+' (1) Cap Res.2009-2010'!AI421</f>
        <v>0</v>
      </c>
      <c r="AJ421" s="42">
        <f>+' (1) Cap Res.2009-2010'!AJ421</f>
        <v>0</v>
      </c>
      <c r="AK421" s="42">
        <f>+' (1) Cap Res.2009-2010'!AK421</f>
        <v>0</v>
      </c>
      <c r="AL421" s="42">
        <f>+' (1) Cap Res.2009-2010'!AL421</f>
        <v>0</v>
      </c>
      <c r="AM421" s="42">
        <f>+' (1) Cap Res.2009-2010'!AM421</f>
        <v>0</v>
      </c>
      <c r="AN421" s="42">
        <f>+' (1) Cap Res.2009-2010'!AN421</f>
        <v>0</v>
      </c>
      <c r="AO421" s="42">
        <f>+' (1) Cap Res.2009-2010'!AO421</f>
        <v>0</v>
      </c>
      <c r="AP421" s="42">
        <f>+' (1) Cap Res.2009-2010'!AP421</f>
        <v>0</v>
      </c>
      <c r="AQ421" s="42">
        <f>+' (1) Cap Res.2009-2010'!AQ421</f>
        <v>0</v>
      </c>
      <c r="AR421" s="42">
        <f>+' (1) Cap Res.2009-2010'!AR421</f>
        <v>0</v>
      </c>
      <c r="AS421" s="42">
        <f>+' (1) Cap Res.2009-2010'!AS421</f>
        <v>0</v>
      </c>
      <c r="AT421" s="42">
        <f>+' (1) Cap Res.2009-2010'!AT421</f>
        <v>0</v>
      </c>
      <c r="AU421" s="42">
        <f>+' (1) Cap Res.2009-2010'!AU421</f>
        <v>0</v>
      </c>
      <c r="AV421" s="42"/>
      <c r="AW421" s="42"/>
      <c r="AX421" s="42"/>
      <c r="AY421" s="42"/>
      <c r="AZ421" s="42"/>
      <c r="BA421" s="42"/>
      <c r="BB421" s="42"/>
    </row>
    <row r="422" spans="1:54" ht="13.5" hidden="1">
      <c r="A422" s="177">
        <f>+' (1) Cap Res.2009-2010'!BF422</f>
        <v>38751</v>
      </c>
      <c r="B422" s="42">
        <f>+' (1) Cap Res.2009-2010'!B422</f>
        <v>0</v>
      </c>
      <c r="C422" s="42">
        <f>+' (1) Cap Res.2009-2010'!C422</f>
        <v>0</v>
      </c>
      <c r="D422" s="42">
        <f>+' (1) Cap Res.2009-2010'!D422</f>
        <v>0</v>
      </c>
      <c r="E422" s="42">
        <f>+' (1) Cap Res.2009-2010'!E422</f>
        <v>0</v>
      </c>
      <c r="F422" s="42">
        <f>+' (1) Cap Res.2009-2010'!F422</f>
        <v>0</v>
      </c>
      <c r="G422" s="42">
        <f>+' (1) Cap Res.2009-2010'!G422</f>
        <v>0</v>
      </c>
      <c r="H422" s="42">
        <f>+' (1) Cap Res.2009-2010'!H422</f>
        <v>0</v>
      </c>
      <c r="I422" s="42">
        <f>+' (1) Cap Res.2009-2010'!I422</f>
        <v>0</v>
      </c>
      <c r="J422" s="42">
        <f>+' (1) Cap Res.2009-2010'!J422</f>
        <v>0</v>
      </c>
      <c r="K422" s="42">
        <f>+' (1) Cap Res.2009-2010'!K422</f>
        <v>0</v>
      </c>
      <c r="L422" s="42">
        <f>+' (1) Cap Res.2009-2010'!L422</f>
        <v>0</v>
      </c>
      <c r="M422" s="42">
        <f>+' (1) Cap Res.2009-2010'!M422</f>
        <v>0</v>
      </c>
      <c r="N422" s="42">
        <f>+' (1) Cap Res.2009-2010'!N422</f>
        <v>0</v>
      </c>
      <c r="O422" s="42">
        <f>+' (1) Cap Res.2009-2010'!O422</f>
        <v>0</v>
      </c>
      <c r="P422" s="42">
        <f>+' (1) Cap Res.2009-2010'!P422</f>
        <v>0</v>
      </c>
      <c r="Q422" s="42">
        <f>+' (1) Cap Res.2009-2010'!Q422</f>
        <v>0</v>
      </c>
      <c r="R422" s="42">
        <f>+' (1) Cap Res.2009-2010'!R422</f>
        <v>0</v>
      </c>
      <c r="S422" s="42">
        <f>+' (1) Cap Res.2009-2010'!S422</f>
        <v>0</v>
      </c>
      <c r="T422" s="42">
        <f>+' (1) Cap Res.2009-2010'!T422</f>
        <v>0</v>
      </c>
      <c r="U422" s="42">
        <f>+' (1) Cap Res.2009-2010'!U422</f>
        <v>0</v>
      </c>
      <c r="V422" s="42">
        <f>+' (1) Cap Res.2009-2010'!V422</f>
        <v>0</v>
      </c>
      <c r="W422" s="42">
        <f>+' (1) Cap Res.2009-2010'!W422</f>
        <v>0</v>
      </c>
      <c r="X422" s="42">
        <f>+' (1) Cap Res.2009-2010'!X422</f>
        <v>0</v>
      </c>
      <c r="Y422" s="42">
        <f>+' (1) Cap Res.2009-2010'!Y422</f>
        <v>0</v>
      </c>
      <c r="Z422" s="42">
        <f>+' (1) Cap Res.2009-2010'!Z422</f>
        <v>0</v>
      </c>
      <c r="AA422" s="42">
        <f>+' (1) Cap Res.2009-2010'!AA422</f>
        <v>0</v>
      </c>
      <c r="AB422" s="42">
        <f>+' (1) Cap Res.2009-2010'!AB422</f>
        <v>0</v>
      </c>
      <c r="AC422" s="42">
        <f>+' (1) Cap Res.2009-2010'!AC422</f>
        <v>0</v>
      </c>
      <c r="AD422" s="42">
        <f>+' (1) Cap Res.2009-2010'!AD422</f>
        <v>-107906</v>
      </c>
      <c r="AE422" s="42">
        <f>+' (1) Cap Res.2009-2010'!AE422</f>
        <v>0</v>
      </c>
      <c r="AF422" s="42">
        <f>+' (1) Cap Res.2009-2010'!AF422</f>
        <v>0</v>
      </c>
      <c r="AG422" s="42">
        <f>+' (1) Cap Res.2009-2010'!AG422</f>
        <v>0</v>
      </c>
      <c r="AH422" s="42">
        <f>+' (1) Cap Res.2009-2010'!AH422</f>
        <v>0</v>
      </c>
      <c r="AI422" s="42">
        <f>+' (1) Cap Res.2009-2010'!AI422</f>
        <v>0</v>
      </c>
      <c r="AJ422" s="42">
        <f>+' (1) Cap Res.2009-2010'!AJ422</f>
        <v>0</v>
      </c>
      <c r="AK422" s="42">
        <f>+' (1) Cap Res.2009-2010'!AK422</f>
        <v>0</v>
      </c>
      <c r="AL422" s="42">
        <f>+' (1) Cap Res.2009-2010'!AL422</f>
        <v>0</v>
      </c>
      <c r="AM422" s="42">
        <f>+' (1) Cap Res.2009-2010'!AM422</f>
        <v>0</v>
      </c>
      <c r="AN422" s="42">
        <f>+' (1) Cap Res.2009-2010'!AN422</f>
        <v>0</v>
      </c>
      <c r="AO422" s="42">
        <f>+' (1) Cap Res.2009-2010'!AO422</f>
        <v>0</v>
      </c>
      <c r="AP422" s="42">
        <f>+' (1) Cap Res.2009-2010'!AP422</f>
        <v>0</v>
      </c>
      <c r="AQ422" s="42">
        <f>+' (1) Cap Res.2009-2010'!AQ422</f>
        <v>0</v>
      </c>
      <c r="AR422" s="42">
        <f>+' (1) Cap Res.2009-2010'!AR422</f>
        <v>0</v>
      </c>
      <c r="AS422" s="42">
        <f>+' (1) Cap Res.2009-2010'!AS422</f>
        <v>0</v>
      </c>
      <c r="AT422" s="42">
        <f>+' (1) Cap Res.2009-2010'!AT422</f>
        <v>0</v>
      </c>
      <c r="AU422" s="42">
        <f>+' (1) Cap Res.2009-2010'!AU422</f>
        <v>0</v>
      </c>
      <c r="AV422" s="42"/>
      <c r="AW422" s="42"/>
      <c r="AX422" s="42"/>
      <c r="AY422" s="42"/>
      <c r="AZ422" s="42"/>
      <c r="BA422" s="42"/>
      <c r="BB422" s="42"/>
    </row>
    <row r="423" spans="1:54" ht="13.5" hidden="1">
      <c r="A423" s="177">
        <f>+' (1) Cap Res.2009-2010'!BF423</f>
        <v>38756</v>
      </c>
      <c r="B423" s="42">
        <f>+' (1) Cap Res.2009-2010'!B423</f>
        <v>0</v>
      </c>
      <c r="C423" s="42">
        <f>+' (1) Cap Res.2009-2010'!C423</f>
        <v>0</v>
      </c>
      <c r="D423" s="42">
        <f>+' (1) Cap Res.2009-2010'!D423</f>
        <v>0</v>
      </c>
      <c r="E423" s="42">
        <f>+' (1) Cap Res.2009-2010'!E423</f>
        <v>0</v>
      </c>
      <c r="F423" s="42">
        <f>+' (1) Cap Res.2009-2010'!F423</f>
        <v>0</v>
      </c>
      <c r="G423" s="42">
        <f>+' (1) Cap Res.2009-2010'!G423</f>
        <v>0</v>
      </c>
      <c r="H423" s="42">
        <f>+' (1) Cap Res.2009-2010'!H423</f>
        <v>0</v>
      </c>
      <c r="I423" s="42">
        <f>+' (1) Cap Res.2009-2010'!I423</f>
        <v>0</v>
      </c>
      <c r="J423" s="42">
        <f>+' (1) Cap Res.2009-2010'!J423</f>
        <v>0</v>
      </c>
      <c r="K423" s="42">
        <f>+' (1) Cap Res.2009-2010'!K423</f>
        <v>0</v>
      </c>
      <c r="L423" s="42">
        <f>+' (1) Cap Res.2009-2010'!L423</f>
        <v>0</v>
      </c>
      <c r="M423" s="42">
        <f>+' (1) Cap Res.2009-2010'!M423</f>
        <v>0</v>
      </c>
      <c r="N423" s="42">
        <f>+' (1) Cap Res.2009-2010'!N423</f>
        <v>0</v>
      </c>
      <c r="O423" s="42">
        <f>+' (1) Cap Res.2009-2010'!O423</f>
        <v>0</v>
      </c>
      <c r="P423" s="42">
        <f>+' (1) Cap Res.2009-2010'!P423</f>
        <v>0</v>
      </c>
      <c r="Q423" s="42">
        <f>+' (1) Cap Res.2009-2010'!Q423</f>
        <v>0</v>
      </c>
      <c r="R423" s="42">
        <f>+' (1) Cap Res.2009-2010'!R423</f>
        <v>0</v>
      </c>
      <c r="S423" s="42">
        <f>+' (1) Cap Res.2009-2010'!S423</f>
        <v>0</v>
      </c>
      <c r="T423" s="42">
        <f>+' (1) Cap Res.2009-2010'!T423</f>
        <v>0</v>
      </c>
      <c r="U423" s="42">
        <f>+' (1) Cap Res.2009-2010'!U423</f>
        <v>0</v>
      </c>
      <c r="V423" s="42">
        <f>+' (1) Cap Res.2009-2010'!V423</f>
        <v>0</v>
      </c>
      <c r="W423" s="42">
        <f>+' (1) Cap Res.2009-2010'!W423</f>
        <v>0</v>
      </c>
      <c r="X423" s="42">
        <f>+' (1) Cap Res.2009-2010'!X423</f>
        <v>0</v>
      </c>
      <c r="Y423" s="42">
        <f>+' (1) Cap Res.2009-2010'!Y423</f>
        <v>0</v>
      </c>
      <c r="Z423" s="42">
        <f>+' (1) Cap Res.2009-2010'!Z423</f>
        <v>0</v>
      </c>
      <c r="AA423" s="42">
        <f>+' (1) Cap Res.2009-2010'!AA423</f>
        <v>0</v>
      </c>
      <c r="AB423" s="42">
        <f>+' (1) Cap Res.2009-2010'!AB423</f>
        <v>0</v>
      </c>
      <c r="AC423" s="42">
        <f>+' (1) Cap Res.2009-2010'!AC423</f>
        <v>0</v>
      </c>
      <c r="AD423" s="42">
        <f>+' (1) Cap Res.2009-2010'!AD423</f>
        <v>0</v>
      </c>
      <c r="AE423" s="42">
        <f>+' (1) Cap Res.2009-2010'!AE423</f>
        <v>-85031</v>
      </c>
      <c r="AF423" s="42">
        <f>+' (1) Cap Res.2009-2010'!AF423</f>
        <v>0</v>
      </c>
      <c r="AG423" s="42">
        <f>+' (1) Cap Res.2009-2010'!AG423</f>
        <v>0</v>
      </c>
      <c r="AH423" s="42">
        <f>+' (1) Cap Res.2009-2010'!AH423</f>
        <v>0</v>
      </c>
      <c r="AI423" s="42">
        <f>+' (1) Cap Res.2009-2010'!AI423</f>
        <v>0</v>
      </c>
      <c r="AJ423" s="42">
        <f>+' (1) Cap Res.2009-2010'!AJ423</f>
        <v>0</v>
      </c>
      <c r="AK423" s="42">
        <f>+' (1) Cap Res.2009-2010'!AK423</f>
        <v>0</v>
      </c>
      <c r="AL423" s="42">
        <f>+' (1) Cap Res.2009-2010'!AL423</f>
        <v>0</v>
      </c>
      <c r="AM423" s="42">
        <f>+' (1) Cap Res.2009-2010'!AM423</f>
        <v>0</v>
      </c>
      <c r="AN423" s="42">
        <f>+' (1) Cap Res.2009-2010'!AN423</f>
        <v>0</v>
      </c>
      <c r="AO423" s="42">
        <f>+' (1) Cap Res.2009-2010'!AO423</f>
        <v>0</v>
      </c>
      <c r="AP423" s="42">
        <f>+' (1) Cap Res.2009-2010'!AP423</f>
        <v>0</v>
      </c>
      <c r="AQ423" s="42">
        <f>+' (1) Cap Res.2009-2010'!AQ423</f>
        <v>0</v>
      </c>
      <c r="AR423" s="42">
        <f>+' (1) Cap Res.2009-2010'!AR423</f>
        <v>0</v>
      </c>
      <c r="AS423" s="42">
        <f>+' (1) Cap Res.2009-2010'!AS423</f>
        <v>0</v>
      </c>
      <c r="AT423" s="42">
        <f>+' (1) Cap Res.2009-2010'!AT423</f>
        <v>0</v>
      </c>
      <c r="AU423" s="42">
        <f>+' (1) Cap Res.2009-2010'!AU423</f>
        <v>0</v>
      </c>
      <c r="AV423" s="42"/>
      <c r="AW423" s="42"/>
      <c r="AX423" s="42"/>
      <c r="AY423" s="42"/>
      <c r="AZ423" s="42"/>
      <c r="BA423" s="42"/>
      <c r="BB423" s="42"/>
    </row>
    <row r="424" spans="1:54" ht="13.5" hidden="1">
      <c r="A424" s="177">
        <f>+' (1) Cap Res.2009-2010'!BF424</f>
        <v>38766</v>
      </c>
      <c r="B424" s="42">
        <f>+' (1) Cap Res.2009-2010'!B424</f>
        <v>0</v>
      </c>
      <c r="C424" s="42">
        <f>+' (1) Cap Res.2009-2010'!C424</f>
        <v>0</v>
      </c>
      <c r="D424" s="42">
        <f>+' (1) Cap Res.2009-2010'!D424</f>
        <v>0</v>
      </c>
      <c r="E424" s="42">
        <f>+' (1) Cap Res.2009-2010'!E424</f>
        <v>0</v>
      </c>
      <c r="F424" s="42">
        <f>+' (1) Cap Res.2009-2010'!F424</f>
        <v>0</v>
      </c>
      <c r="G424" s="42">
        <f>+' (1) Cap Res.2009-2010'!G424</f>
        <v>0</v>
      </c>
      <c r="H424" s="42">
        <f>+' (1) Cap Res.2009-2010'!H424</f>
        <v>0</v>
      </c>
      <c r="I424" s="42">
        <f>+' (1) Cap Res.2009-2010'!I424</f>
        <v>0</v>
      </c>
      <c r="J424" s="42">
        <f>+' (1) Cap Res.2009-2010'!J424</f>
        <v>0</v>
      </c>
      <c r="K424" s="42">
        <f>+' (1) Cap Res.2009-2010'!K424</f>
        <v>0</v>
      </c>
      <c r="L424" s="42">
        <f>+' (1) Cap Res.2009-2010'!L424</f>
        <v>0</v>
      </c>
      <c r="M424" s="42">
        <f>+' (1) Cap Res.2009-2010'!M424</f>
        <v>0</v>
      </c>
      <c r="N424" s="42">
        <f>+' (1) Cap Res.2009-2010'!N424</f>
        <v>0</v>
      </c>
      <c r="O424" s="42">
        <f>+' (1) Cap Res.2009-2010'!O424</f>
        <v>0</v>
      </c>
      <c r="P424" s="42">
        <f>+' (1) Cap Res.2009-2010'!P424</f>
        <v>0</v>
      </c>
      <c r="Q424" s="42">
        <f>+' (1) Cap Res.2009-2010'!Q424</f>
        <v>0</v>
      </c>
      <c r="R424" s="42">
        <f>+' (1) Cap Res.2009-2010'!R424</f>
        <v>0</v>
      </c>
      <c r="S424" s="42">
        <f>+' (1) Cap Res.2009-2010'!S424</f>
        <v>0</v>
      </c>
      <c r="T424" s="42">
        <f>+' (1) Cap Res.2009-2010'!T424</f>
        <v>0</v>
      </c>
      <c r="U424" s="42">
        <f>+' (1) Cap Res.2009-2010'!U424</f>
        <v>0</v>
      </c>
      <c r="V424" s="42">
        <f>+' (1) Cap Res.2009-2010'!V424</f>
        <v>0</v>
      </c>
      <c r="W424" s="42">
        <f>+' (1) Cap Res.2009-2010'!W424</f>
        <v>0</v>
      </c>
      <c r="X424" s="42">
        <f>+' (1) Cap Res.2009-2010'!X424</f>
        <v>0</v>
      </c>
      <c r="Y424" s="42">
        <f>+' (1) Cap Res.2009-2010'!Y424</f>
        <v>0</v>
      </c>
      <c r="Z424" s="42">
        <f>+' (1) Cap Res.2009-2010'!Z424</f>
        <v>0</v>
      </c>
      <c r="AA424" s="42">
        <f>+' (1) Cap Res.2009-2010'!AA424</f>
        <v>0</v>
      </c>
      <c r="AB424" s="42">
        <f>+' (1) Cap Res.2009-2010'!AB424</f>
        <v>0</v>
      </c>
      <c r="AC424" s="42">
        <f>+' (1) Cap Res.2009-2010'!AC424</f>
        <v>0</v>
      </c>
      <c r="AD424" s="42">
        <f>+' (1) Cap Res.2009-2010'!AD424</f>
        <v>0</v>
      </c>
      <c r="AE424" s="42">
        <f>+' (1) Cap Res.2009-2010'!AE424</f>
        <v>0</v>
      </c>
      <c r="AF424" s="42">
        <f>+' (1) Cap Res.2009-2010'!AF424</f>
        <v>0</v>
      </c>
      <c r="AG424" s="42">
        <f>+' (1) Cap Res.2009-2010'!AG424</f>
        <v>0</v>
      </c>
      <c r="AH424" s="42">
        <f>+' (1) Cap Res.2009-2010'!AH424</f>
        <v>0</v>
      </c>
      <c r="AI424" s="42">
        <f>+' (1) Cap Res.2009-2010'!AI424</f>
        <v>0</v>
      </c>
      <c r="AJ424" s="42">
        <f>+' (1) Cap Res.2009-2010'!AJ424</f>
        <v>0</v>
      </c>
      <c r="AK424" s="42">
        <f>+' (1) Cap Res.2009-2010'!AK424</f>
        <v>0</v>
      </c>
      <c r="AL424" s="42">
        <f>+' (1) Cap Res.2009-2010'!AL424</f>
        <v>0</v>
      </c>
      <c r="AM424" s="42">
        <f>+' (1) Cap Res.2009-2010'!AM424</f>
        <v>0</v>
      </c>
      <c r="AN424" s="42">
        <f>+' (1) Cap Res.2009-2010'!AN424</f>
        <v>0</v>
      </c>
      <c r="AO424" s="42">
        <f>+' (1) Cap Res.2009-2010'!AO424</f>
        <v>0</v>
      </c>
      <c r="AP424" s="42">
        <f>+' (1) Cap Res.2009-2010'!AP424</f>
        <v>0</v>
      </c>
      <c r="AQ424" s="42">
        <f>+' (1) Cap Res.2009-2010'!AQ424</f>
        <v>0</v>
      </c>
      <c r="AR424" s="42">
        <f>+' (1) Cap Res.2009-2010'!AR424</f>
        <v>0</v>
      </c>
      <c r="AS424" s="42">
        <f>+' (1) Cap Res.2009-2010'!AS424</f>
        <v>0</v>
      </c>
      <c r="AT424" s="42">
        <f>+' (1) Cap Res.2009-2010'!AT424</f>
        <v>0</v>
      </c>
      <c r="AU424" s="42">
        <f>+' (1) Cap Res.2009-2010'!AU424</f>
        <v>0</v>
      </c>
      <c r="AV424" s="42"/>
      <c r="AW424" s="42"/>
      <c r="AX424" s="42"/>
      <c r="AY424" s="42"/>
      <c r="AZ424" s="42"/>
      <c r="BA424" s="42"/>
      <c r="BB424" s="42"/>
    </row>
    <row r="425" spans="1:54" ht="13.5" hidden="1">
      <c r="A425" s="177">
        <f>+' (1) Cap Res.2009-2010'!BF425</f>
        <v>38766</v>
      </c>
      <c r="B425" s="42">
        <f>+' (1) Cap Res.2009-2010'!B425</f>
        <v>0</v>
      </c>
      <c r="C425" s="42">
        <f>+' (1) Cap Res.2009-2010'!C425</f>
        <v>0</v>
      </c>
      <c r="D425" s="42">
        <f>+' (1) Cap Res.2009-2010'!D425</f>
        <v>0</v>
      </c>
      <c r="E425" s="42">
        <f>+' (1) Cap Res.2009-2010'!E425</f>
        <v>0</v>
      </c>
      <c r="F425" s="42">
        <f>+' (1) Cap Res.2009-2010'!F425</f>
        <v>0</v>
      </c>
      <c r="G425" s="42">
        <f>+' (1) Cap Res.2009-2010'!G425</f>
        <v>0</v>
      </c>
      <c r="H425" s="42">
        <f>+' (1) Cap Res.2009-2010'!H425</f>
        <v>0</v>
      </c>
      <c r="I425" s="42">
        <f>+' (1) Cap Res.2009-2010'!I425</f>
        <v>0</v>
      </c>
      <c r="J425" s="42">
        <f>+' (1) Cap Res.2009-2010'!J425</f>
        <v>0</v>
      </c>
      <c r="K425" s="42">
        <f>+' (1) Cap Res.2009-2010'!K425</f>
        <v>0</v>
      </c>
      <c r="L425" s="42">
        <f>+' (1) Cap Res.2009-2010'!L425</f>
        <v>0</v>
      </c>
      <c r="M425" s="42">
        <f>+' (1) Cap Res.2009-2010'!M425</f>
        <v>0</v>
      </c>
      <c r="N425" s="42">
        <f>+' (1) Cap Res.2009-2010'!N425</f>
        <v>0</v>
      </c>
      <c r="O425" s="42">
        <f>+' (1) Cap Res.2009-2010'!O425</f>
        <v>0</v>
      </c>
      <c r="P425" s="42">
        <f>+' (1) Cap Res.2009-2010'!P425</f>
        <v>0</v>
      </c>
      <c r="Q425" s="42">
        <f>+' (1) Cap Res.2009-2010'!Q425</f>
        <v>0</v>
      </c>
      <c r="R425" s="42">
        <f>+' (1) Cap Res.2009-2010'!R425</f>
        <v>0</v>
      </c>
      <c r="S425" s="42">
        <f>+' (1) Cap Res.2009-2010'!S425</f>
        <v>0</v>
      </c>
      <c r="T425" s="42">
        <f>+' (1) Cap Res.2009-2010'!T425</f>
        <v>0</v>
      </c>
      <c r="U425" s="42">
        <f>+' (1) Cap Res.2009-2010'!U425</f>
        <v>0</v>
      </c>
      <c r="V425" s="42">
        <f>+' (1) Cap Res.2009-2010'!V425</f>
        <v>0</v>
      </c>
      <c r="W425" s="42">
        <f>+' (1) Cap Res.2009-2010'!W425</f>
        <v>0</v>
      </c>
      <c r="X425" s="42">
        <f>+' (1) Cap Res.2009-2010'!X425</f>
        <v>0</v>
      </c>
      <c r="Y425" s="42">
        <f>+' (1) Cap Res.2009-2010'!Y425</f>
        <v>0</v>
      </c>
      <c r="Z425" s="42">
        <f>+' (1) Cap Res.2009-2010'!Z425</f>
        <v>0</v>
      </c>
      <c r="AA425" s="42">
        <f>+' (1) Cap Res.2009-2010'!AA425</f>
        <v>0</v>
      </c>
      <c r="AB425" s="42">
        <f>+' (1) Cap Res.2009-2010'!AB425</f>
        <v>0</v>
      </c>
      <c r="AC425" s="42">
        <f>+' (1) Cap Res.2009-2010'!AC425</f>
        <v>0</v>
      </c>
      <c r="AD425" s="42">
        <f>+' (1) Cap Res.2009-2010'!AD425</f>
        <v>0</v>
      </c>
      <c r="AE425" s="42">
        <f>+' (1) Cap Res.2009-2010'!AE425</f>
        <v>0</v>
      </c>
      <c r="AF425" s="42">
        <f>+' (1) Cap Res.2009-2010'!AF425</f>
        <v>0</v>
      </c>
      <c r="AG425" s="42">
        <f>+' (1) Cap Res.2009-2010'!AG425</f>
        <v>0</v>
      </c>
      <c r="AH425" s="42">
        <f>+' (1) Cap Res.2009-2010'!AH425</f>
        <v>0</v>
      </c>
      <c r="AI425" s="42">
        <f>+' (1) Cap Res.2009-2010'!AI425</f>
        <v>0</v>
      </c>
      <c r="AJ425" s="42">
        <f>+' (1) Cap Res.2009-2010'!AJ425</f>
        <v>0</v>
      </c>
      <c r="AK425" s="42">
        <f>+' (1) Cap Res.2009-2010'!AK425</f>
        <v>0</v>
      </c>
      <c r="AL425" s="42">
        <f>+' (1) Cap Res.2009-2010'!AL425</f>
        <v>0</v>
      </c>
      <c r="AM425" s="42">
        <f>+' (1) Cap Res.2009-2010'!AM425</f>
        <v>0</v>
      </c>
      <c r="AN425" s="42">
        <f>+' (1) Cap Res.2009-2010'!AN425</f>
        <v>0</v>
      </c>
      <c r="AO425" s="42">
        <f>+' (1) Cap Res.2009-2010'!AO425</f>
        <v>0</v>
      </c>
      <c r="AP425" s="42">
        <f>+' (1) Cap Res.2009-2010'!AP425</f>
        <v>0</v>
      </c>
      <c r="AQ425" s="42">
        <f>+' (1) Cap Res.2009-2010'!AQ425</f>
        <v>0</v>
      </c>
      <c r="AR425" s="42">
        <f>+' (1) Cap Res.2009-2010'!AR425</f>
        <v>0</v>
      </c>
      <c r="AS425" s="42">
        <f>+' (1) Cap Res.2009-2010'!AS425</f>
        <v>0</v>
      </c>
      <c r="AT425" s="42">
        <f>+' (1) Cap Res.2009-2010'!AT425</f>
        <v>0</v>
      </c>
      <c r="AU425" s="42">
        <f>+' (1) Cap Res.2009-2010'!AU425</f>
        <v>0</v>
      </c>
      <c r="AV425" s="42"/>
      <c r="AW425" s="42"/>
      <c r="AX425" s="42"/>
      <c r="AY425" s="42"/>
      <c r="AZ425" s="42"/>
      <c r="BA425" s="42"/>
      <c r="BB425" s="42"/>
    </row>
    <row r="426" spans="1:54" ht="13.5" hidden="1">
      <c r="A426" s="177">
        <f>+' (1) Cap Res.2009-2010'!BF426</f>
        <v>38775</v>
      </c>
      <c r="B426" s="42">
        <f>+' (1) Cap Res.2009-2010'!B426</f>
        <v>0</v>
      </c>
      <c r="C426" s="42">
        <f>+' (1) Cap Res.2009-2010'!C426</f>
        <v>0</v>
      </c>
      <c r="D426" s="42">
        <f>+' (1) Cap Res.2009-2010'!D426</f>
        <v>0</v>
      </c>
      <c r="E426" s="42">
        <f>+' (1) Cap Res.2009-2010'!E426</f>
        <v>0</v>
      </c>
      <c r="F426" s="42">
        <f>+' (1) Cap Res.2009-2010'!F426</f>
        <v>0</v>
      </c>
      <c r="G426" s="42">
        <f>+' (1) Cap Res.2009-2010'!G426</f>
        <v>0</v>
      </c>
      <c r="H426" s="42">
        <f>+' (1) Cap Res.2009-2010'!H426</f>
        <v>0</v>
      </c>
      <c r="I426" s="42">
        <f>+' (1) Cap Res.2009-2010'!I426</f>
        <v>0</v>
      </c>
      <c r="J426" s="42">
        <f>+' (1) Cap Res.2009-2010'!J426</f>
        <v>0</v>
      </c>
      <c r="K426" s="42">
        <f>+' (1) Cap Res.2009-2010'!K426</f>
        <v>0</v>
      </c>
      <c r="L426" s="42">
        <f>+' (1) Cap Res.2009-2010'!L426</f>
        <v>0</v>
      </c>
      <c r="M426" s="42">
        <f>+' (1) Cap Res.2009-2010'!M426</f>
        <v>0</v>
      </c>
      <c r="N426" s="42">
        <f>+' (1) Cap Res.2009-2010'!N426</f>
        <v>0</v>
      </c>
      <c r="O426" s="42">
        <f>+' (1) Cap Res.2009-2010'!O426</f>
        <v>0</v>
      </c>
      <c r="P426" s="42">
        <f>+' (1) Cap Res.2009-2010'!P426</f>
        <v>0</v>
      </c>
      <c r="Q426" s="42">
        <f>+' (1) Cap Res.2009-2010'!Q426</f>
        <v>0</v>
      </c>
      <c r="R426" s="42">
        <f>+' (1) Cap Res.2009-2010'!R426</f>
        <v>0</v>
      </c>
      <c r="S426" s="42">
        <f>+' (1) Cap Res.2009-2010'!S426</f>
        <v>0</v>
      </c>
      <c r="T426" s="42">
        <f>+' (1) Cap Res.2009-2010'!T426</f>
        <v>0</v>
      </c>
      <c r="U426" s="42">
        <f>+' (1) Cap Res.2009-2010'!U426</f>
        <v>0</v>
      </c>
      <c r="V426" s="42">
        <f>+' (1) Cap Res.2009-2010'!V426</f>
        <v>0</v>
      </c>
      <c r="W426" s="42">
        <f>+' (1) Cap Res.2009-2010'!W426</f>
        <v>0</v>
      </c>
      <c r="X426" s="42">
        <f>+' (1) Cap Res.2009-2010'!X426</f>
        <v>0</v>
      </c>
      <c r="Y426" s="42">
        <f>+' (1) Cap Res.2009-2010'!Y426</f>
        <v>0</v>
      </c>
      <c r="Z426" s="42">
        <f>+' (1) Cap Res.2009-2010'!Z426</f>
        <v>0</v>
      </c>
      <c r="AA426" s="42">
        <f>+' (1) Cap Res.2009-2010'!AA426</f>
        <v>0</v>
      </c>
      <c r="AB426" s="42">
        <f>+' (1) Cap Res.2009-2010'!AB426</f>
        <v>0</v>
      </c>
      <c r="AC426" s="42">
        <f>+' (1) Cap Res.2009-2010'!AC426</f>
        <v>0</v>
      </c>
      <c r="AD426" s="42">
        <f>+' (1) Cap Res.2009-2010'!AD426</f>
        <v>0</v>
      </c>
      <c r="AE426" s="42">
        <f>+' (1) Cap Res.2009-2010'!AE426</f>
        <v>0</v>
      </c>
      <c r="AF426" s="42">
        <f>+' (1) Cap Res.2009-2010'!AF426</f>
        <v>0</v>
      </c>
      <c r="AG426" s="42">
        <f>+' (1) Cap Res.2009-2010'!AG426</f>
        <v>0</v>
      </c>
      <c r="AH426" s="42">
        <f>+' (1) Cap Res.2009-2010'!AH426</f>
        <v>0</v>
      </c>
      <c r="AI426" s="42">
        <f>+' (1) Cap Res.2009-2010'!AI426</f>
        <v>0</v>
      </c>
      <c r="AJ426" s="42">
        <f>+' (1) Cap Res.2009-2010'!AJ426</f>
        <v>0</v>
      </c>
      <c r="AK426" s="42">
        <f>+' (1) Cap Res.2009-2010'!AK426</f>
        <v>0</v>
      </c>
      <c r="AL426" s="42">
        <f>+' (1) Cap Res.2009-2010'!AL426</f>
        <v>0</v>
      </c>
      <c r="AM426" s="42">
        <f>+' (1) Cap Res.2009-2010'!AM426</f>
        <v>0</v>
      </c>
      <c r="AN426" s="42">
        <f>+' (1) Cap Res.2009-2010'!AN426</f>
        <v>0</v>
      </c>
      <c r="AO426" s="42">
        <f>+' (1) Cap Res.2009-2010'!AO426</f>
        <v>0</v>
      </c>
      <c r="AP426" s="42">
        <f>+' (1) Cap Res.2009-2010'!AP426</f>
        <v>0</v>
      </c>
      <c r="AQ426" s="42">
        <f>+' (1) Cap Res.2009-2010'!AQ426</f>
        <v>0</v>
      </c>
      <c r="AR426" s="42">
        <f>+' (1) Cap Res.2009-2010'!AR426</f>
        <v>0</v>
      </c>
      <c r="AS426" s="42">
        <f>+' (1) Cap Res.2009-2010'!AS426</f>
        <v>0</v>
      </c>
      <c r="AT426" s="42">
        <f>+' (1) Cap Res.2009-2010'!AT426</f>
        <v>0</v>
      </c>
      <c r="AU426" s="42">
        <f>+' (1) Cap Res.2009-2010'!AU426</f>
        <v>0</v>
      </c>
      <c r="AV426" s="42"/>
      <c r="AW426" s="42"/>
      <c r="AX426" s="42"/>
      <c r="AY426" s="42"/>
      <c r="AZ426" s="42"/>
      <c r="BA426" s="42"/>
      <c r="BB426" s="42"/>
    </row>
    <row r="427" spans="1:54" ht="13.5" hidden="1">
      <c r="A427" s="177">
        <f>+' (1) Cap Res.2009-2010'!BF427</f>
        <v>38778</v>
      </c>
      <c r="B427" s="42">
        <f>+' (1) Cap Res.2009-2010'!B427</f>
        <v>0</v>
      </c>
      <c r="C427" s="42">
        <f>+' (1) Cap Res.2009-2010'!C427</f>
        <v>0</v>
      </c>
      <c r="D427" s="42">
        <f>+' (1) Cap Res.2009-2010'!D427</f>
        <v>0</v>
      </c>
      <c r="E427" s="42">
        <f>+' (1) Cap Res.2009-2010'!E427</f>
        <v>0</v>
      </c>
      <c r="F427" s="42">
        <f>+' (1) Cap Res.2009-2010'!F427</f>
        <v>0</v>
      </c>
      <c r="G427" s="42">
        <f>+' (1) Cap Res.2009-2010'!G427</f>
        <v>0</v>
      </c>
      <c r="H427" s="42">
        <f>+' (1) Cap Res.2009-2010'!H427</f>
        <v>0</v>
      </c>
      <c r="I427" s="42">
        <f>+' (1) Cap Res.2009-2010'!I427</f>
        <v>0</v>
      </c>
      <c r="J427" s="42">
        <f>+' (1) Cap Res.2009-2010'!J427</f>
        <v>0</v>
      </c>
      <c r="K427" s="42">
        <f>+' (1) Cap Res.2009-2010'!K427</f>
        <v>0</v>
      </c>
      <c r="L427" s="42">
        <f>+' (1) Cap Res.2009-2010'!L427</f>
        <v>0</v>
      </c>
      <c r="M427" s="42">
        <f>+' (1) Cap Res.2009-2010'!M427</f>
        <v>0</v>
      </c>
      <c r="N427" s="42">
        <f>+' (1) Cap Res.2009-2010'!N427</f>
        <v>0</v>
      </c>
      <c r="O427" s="42">
        <f>+' (1) Cap Res.2009-2010'!O427</f>
        <v>0</v>
      </c>
      <c r="P427" s="42">
        <f>+' (1) Cap Res.2009-2010'!P427</f>
        <v>0</v>
      </c>
      <c r="Q427" s="42">
        <f>+' (1) Cap Res.2009-2010'!Q427</f>
        <v>0</v>
      </c>
      <c r="R427" s="42">
        <f>+' (1) Cap Res.2009-2010'!R427</f>
        <v>0</v>
      </c>
      <c r="S427" s="42">
        <f>+' (1) Cap Res.2009-2010'!S427</f>
        <v>0</v>
      </c>
      <c r="T427" s="42">
        <f>+' (1) Cap Res.2009-2010'!T427</f>
        <v>0</v>
      </c>
      <c r="U427" s="42">
        <f>+' (1) Cap Res.2009-2010'!U427</f>
        <v>0</v>
      </c>
      <c r="V427" s="42">
        <f>+' (1) Cap Res.2009-2010'!V427</f>
        <v>0</v>
      </c>
      <c r="W427" s="42">
        <f>+' (1) Cap Res.2009-2010'!W427</f>
        <v>0</v>
      </c>
      <c r="X427" s="42">
        <f>+' (1) Cap Res.2009-2010'!X427</f>
        <v>0</v>
      </c>
      <c r="Y427" s="42">
        <f>+' (1) Cap Res.2009-2010'!Y427</f>
        <v>0</v>
      </c>
      <c r="Z427" s="42">
        <f>+' (1) Cap Res.2009-2010'!Z427</f>
        <v>0</v>
      </c>
      <c r="AA427" s="42">
        <f>+' (1) Cap Res.2009-2010'!AA427</f>
        <v>0</v>
      </c>
      <c r="AB427" s="42">
        <f>+' (1) Cap Res.2009-2010'!AB427</f>
        <v>0</v>
      </c>
      <c r="AC427" s="42">
        <f>+' (1) Cap Res.2009-2010'!AC427</f>
        <v>0</v>
      </c>
      <c r="AD427" s="42">
        <f>+' (1) Cap Res.2009-2010'!AD427</f>
        <v>0</v>
      </c>
      <c r="AE427" s="42">
        <f>+' (1) Cap Res.2009-2010'!AE427</f>
        <v>0</v>
      </c>
      <c r="AF427" s="42">
        <f>+' (1) Cap Res.2009-2010'!AF427</f>
        <v>0</v>
      </c>
      <c r="AG427" s="42">
        <f>+' (1) Cap Res.2009-2010'!AG427</f>
        <v>0</v>
      </c>
      <c r="AH427" s="42">
        <f>+' (1) Cap Res.2009-2010'!AH427</f>
        <v>0</v>
      </c>
      <c r="AI427" s="42">
        <f>+' (1) Cap Res.2009-2010'!AI427</f>
        <v>0</v>
      </c>
      <c r="AJ427" s="42">
        <f>+' (1) Cap Res.2009-2010'!AJ427</f>
        <v>0</v>
      </c>
      <c r="AK427" s="42">
        <f>+' (1) Cap Res.2009-2010'!AK427</f>
        <v>-6000</v>
      </c>
      <c r="AL427" s="42">
        <f>+' (1) Cap Res.2009-2010'!AL427</f>
        <v>0</v>
      </c>
      <c r="AM427" s="42">
        <f>+' (1) Cap Res.2009-2010'!AM427</f>
        <v>0</v>
      </c>
      <c r="AN427" s="42">
        <f>+' (1) Cap Res.2009-2010'!AN427</f>
        <v>0</v>
      </c>
      <c r="AO427" s="42">
        <f>+' (1) Cap Res.2009-2010'!AO427</f>
        <v>0</v>
      </c>
      <c r="AP427" s="42">
        <f>+' (1) Cap Res.2009-2010'!AP427</f>
        <v>0</v>
      </c>
      <c r="AQ427" s="42">
        <f>+' (1) Cap Res.2009-2010'!AQ427</f>
        <v>0</v>
      </c>
      <c r="AR427" s="42">
        <f>+' (1) Cap Res.2009-2010'!AR427</f>
        <v>0</v>
      </c>
      <c r="AS427" s="42">
        <f>+' (1) Cap Res.2009-2010'!AS427</f>
        <v>0</v>
      </c>
      <c r="AT427" s="42">
        <f>+' (1) Cap Res.2009-2010'!AT427</f>
        <v>0</v>
      </c>
      <c r="AU427" s="42">
        <f>+' (1) Cap Res.2009-2010'!AU427</f>
        <v>0</v>
      </c>
      <c r="AV427" s="42"/>
      <c r="AW427" s="42"/>
      <c r="AX427" s="42"/>
      <c r="AY427" s="42"/>
      <c r="AZ427" s="42"/>
      <c r="BA427" s="42"/>
      <c r="BB427" s="42"/>
    </row>
    <row r="428" spans="1:54" ht="13.5" hidden="1">
      <c r="A428" s="177">
        <f>+' (1) Cap Res.2009-2010'!BF428</f>
        <v>38793</v>
      </c>
      <c r="B428" s="42">
        <f>+' (1) Cap Res.2009-2010'!B428</f>
        <v>0</v>
      </c>
      <c r="C428" s="42">
        <f>+' (1) Cap Res.2009-2010'!C428</f>
        <v>0</v>
      </c>
      <c r="D428" s="42">
        <f>+' (1) Cap Res.2009-2010'!D428</f>
        <v>0</v>
      </c>
      <c r="E428" s="42">
        <f>+' (1) Cap Res.2009-2010'!E428</f>
        <v>0</v>
      </c>
      <c r="F428" s="42">
        <f>+' (1) Cap Res.2009-2010'!F428</f>
        <v>0</v>
      </c>
      <c r="G428" s="42">
        <f>+' (1) Cap Res.2009-2010'!G428</f>
        <v>0</v>
      </c>
      <c r="H428" s="42">
        <f>+' (1) Cap Res.2009-2010'!H428</f>
        <v>0</v>
      </c>
      <c r="I428" s="42">
        <f>+' (1) Cap Res.2009-2010'!I428</f>
        <v>0</v>
      </c>
      <c r="J428" s="42">
        <f>+' (1) Cap Res.2009-2010'!J428</f>
        <v>0</v>
      </c>
      <c r="K428" s="42">
        <f>+' (1) Cap Res.2009-2010'!K428</f>
        <v>0</v>
      </c>
      <c r="L428" s="42">
        <f>+' (1) Cap Res.2009-2010'!L428</f>
        <v>0</v>
      </c>
      <c r="M428" s="42">
        <f>+' (1) Cap Res.2009-2010'!M428</f>
        <v>0</v>
      </c>
      <c r="N428" s="42">
        <f>+' (1) Cap Res.2009-2010'!N428</f>
        <v>0</v>
      </c>
      <c r="O428" s="42">
        <f>+' (1) Cap Res.2009-2010'!O428</f>
        <v>0</v>
      </c>
      <c r="P428" s="42">
        <f>+' (1) Cap Res.2009-2010'!P428</f>
        <v>0</v>
      </c>
      <c r="Q428" s="42">
        <f>+' (1) Cap Res.2009-2010'!Q428</f>
        <v>0</v>
      </c>
      <c r="R428" s="42">
        <f>+' (1) Cap Res.2009-2010'!R428</f>
        <v>0</v>
      </c>
      <c r="S428" s="42">
        <f>+' (1) Cap Res.2009-2010'!S428</f>
        <v>0</v>
      </c>
      <c r="T428" s="42">
        <f>+' (1) Cap Res.2009-2010'!T428</f>
        <v>0</v>
      </c>
      <c r="U428" s="42">
        <f>+' (1) Cap Res.2009-2010'!U428</f>
        <v>0</v>
      </c>
      <c r="V428" s="42">
        <f>+' (1) Cap Res.2009-2010'!V428</f>
        <v>0</v>
      </c>
      <c r="W428" s="42">
        <f>+' (1) Cap Res.2009-2010'!W428</f>
        <v>0</v>
      </c>
      <c r="X428" s="42">
        <f>+' (1) Cap Res.2009-2010'!X428</f>
        <v>0</v>
      </c>
      <c r="Y428" s="42">
        <f>+' (1) Cap Res.2009-2010'!Y428</f>
        <v>0</v>
      </c>
      <c r="Z428" s="42">
        <f>+' (1) Cap Res.2009-2010'!Z428</f>
        <v>0</v>
      </c>
      <c r="AA428" s="42">
        <f>+' (1) Cap Res.2009-2010'!AA428</f>
        <v>0</v>
      </c>
      <c r="AB428" s="42">
        <f>+' (1) Cap Res.2009-2010'!AB428</f>
        <v>0</v>
      </c>
      <c r="AC428" s="42">
        <f>+' (1) Cap Res.2009-2010'!AC428</f>
        <v>0</v>
      </c>
      <c r="AD428" s="42">
        <f>+' (1) Cap Res.2009-2010'!AD428</f>
        <v>-6990</v>
      </c>
      <c r="AE428" s="42">
        <f>+' (1) Cap Res.2009-2010'!AE428</f>
        <v>0</v>
      </c>
      <c r="AF428" s="42">
        <f>+' (1) Cap Res.2009-2010'!AF428</f>
        <v>0</v>
      </c>
      <c r="AG428" s="42">
        <f>+' (1) Cap Res.2009-2010'!AG428</f>
        <v>0</v>
      </c>
      <c r="AH428" s="42">
        <f>+' (1) Cap Res.2009-2010'!AH428</f>
        <v>0</v>
      </c>
      <c r="AI428" s="42">
        <f>+' (1) Cap Res.2009-2010'!AI428</f>
        <v>0</v>
      </c>
      <c r="AJ428" s="42">
        <f>+' (1) Cap Res.2009-2010'!AJ428</f>
        <v>0</v>
      </c>
      <c r="AK428" s="42">
        <f>+' (1) Cap Res.2009-2010'!AK428</f>
        <v>0</v>
      </c>
      <c r="AL428" s="42">
        <f>+' (1) Cap Res.2009-2010'!AL428</f>
        <v>0</v>
      </c>
      <c r="AM428" s="42">
        <f>+' (1) Cap Res.2009-2010'!AM428</f>
        <v>0</v>
      </c>
      <c r="AN428" s="42">
        <f>+' (1) Cap Res.2009-2010'!AN428</f>
        <v>0</v>
      </c>
      <c r="AO428" s="42">
        <f>+' (1) Cap Res.2009-2010'!AO428</f>
        <v>0</v>
      </c>
      <c r="AP428" s="42">
        <f>+' (1) Cap Res.2009-2010'!AP428</f>
        <v>0</v>
      </c>
      <c r="AQ428" s="42">
        <f>+' (1) Cap Res.2009-2010'!AQ428</f>
        <v>0</v>
      </c>
      <c r="AR428" s="42">
        <f>+' (1) Cap Res.2009-2010'!AR428</f>
        <v>0</v>
      </c>
      <c r="AS428" s="42">
        <f>+' (1) Cap Res.2009-2010'!AS428</f>
        <v>0</v>
      </c>
      <c r="AT428" s="42">
        <f>+' (1) Cap Res.2009-2010'!AT428</f>
        <v>0</v>
      </c>
      <c r="AU428" s="42">
        <f>+' (1) Cap Res.2009-2010'!AU428</f>
        <v>0</v>
      </c>
      <c r="AV428" s="42"/>
      <c r="AW428" s="42"/>
      <c r="AX428" s="42"/>
      <c r="AY428" s="42"/>
      <c r="AZ428" s="42"/>
      <c r="BA428" s="42"/>
      <c r="BB428" s="42"/>
    </row>
    <row r="429" spans="1:54" ht="13.5" hidden="1">
      <c r="A429" s="177">
        <f>+' (1) Cap Res.2009-2010'!BF429</f>
        <v>38793</v>
      </c>
      <c r="B429" s="42">
        <f>+' (1) Cap Res.2009-2010'!B429</f>
        <v>0</v>
      </c>
      <c r="C429" s="42">
        <f>+' (1) Cap Res.2009-2010'!C429</f>
        <v>0</v>
      </c>
      <c r="D429" s="42">
        <f>+' (1) Cap Res.2009-2010'!D429</f>
        <v>0</v>
      </c>
      <c r="E429" s="42">
        <f>+' (1) Cap Res.2009-2010'!E429</f>
        <v>0</v>
      </c>
      <c r="F429" s="42">
        <f>+' (1) Cap Res.2009-2010'!F429</f>
        <v>0</v>
      </c>
      <c r="G429" s="42">
        <f>+' (1) Cap Res.2009-2010'!G429</f>
        <v>0</v>
      </c>
      <c r="H429" s="42">
        <f>+' (1) Cap Res.2009-2010'!H429</f>
        <v>0</v>
      </c>
      <c r="I429" s="42">
        <f>+' (1) Cap Res.2009-2010'!I429</f>
        <v>0</v>
      </c>
      <c r="J429" s="42">
        <f>+' (1) Cap Res.2009-2010'!J429</f>
        <v>0</v>
      </c>
      <c r="K429" s="42">
        <f>+' (1) Cap Res.2009-2010'!K429</f>
        <v>0</v>
      </c>
      <c r="L429" s="42">
        <f>+' (1) Cap Res.2009-2010'!L429</f>
        <v>0</v>
      </c>
      <c r="M429" s="42">
        <f>+' (1) Cap Res.2009-2010'!M429</f>
        <v>0</v>
      </c>
      <c r="N429" s="42">
        <f>+' (1) Cap Res.2009-2010'!N429</f>
        <v>0</v>
      </c>
      <c r="O429" s="42">
        <f>+' (1) Cap Res.2009-2010'!O429</f>
        <v>0</v>
      </c>
      <c r="P429" s="42">
        <f>+' (1) Cap Res.2009-2010'!P429</f>
        <v>0</v>
      </c>
      <c r="Q429" s="42">
        <f>+' (1) Cap Res.2009-2010'!Q429</f>
        <v>0</v>
      </c>
      <c r="R429" s="42">
        <f>+' (1) Cap Res.2009-2010'!R429</f>
        <v>0</v>
      </c>
      <c r="S429" s="42">
        <f>+' (1) Cap Res.2009-2010'!S429</f>
        <v>0</v>
      </c>
      <c r="T429" s="42">
        <f>+' (1) Cap Res.2009-2010'!T429</f>
        <v>0</v>
      </c>
      <c r="U429" s="42">
        <f>+' (1) Cap Res.2009-2010'!U429</f>
        <v>0</v>
      </c>
      <c r="V429" s="42">
        <f>+' (1) Cap Res.2009-2010'!V429</f>
        <v>0</v>
      </c>
      <c r="W429" s="42">
        <f>+' (1) Cap Res.2009-2010'!W429</f>
        <v>0</v>
      </c>
      <c r="X429" s="42">
        <f>+' (1) Cap Res.2009-2010'!X429</f>
        <v>0</v>
      </c>
      <c r="Y429" s="42">
        <f>+' (1) Cap Res.2009-2010'!Y429</f>
        <v>0</v>
      </c>
      <c r="Z429" s="42">
        <f>+' (1) Cap Res.2009-2010'!Z429</f>
        <v>0</v>
      </c>
      <c r="AA429" s="42">
        <f>+' (1) Cap Res.2009-2010'!AA429</f>
        <v>0</v>
      </c>
      <c r="AB429" s="42">
        <f>+' (1) Cap Res.2009-2010'!AB429</f>
        <v>0</v>
      </c>
      <c r="AC429" s="42">
        <f>+' (1) Cap Res.2009-2010'!AC429</f>
        <v>0</v>
      </c>
      <c r="AD429" s="42">
        <f>+' (1) Cap Res.2009-2010'!AD429</f>
        <v>-95</v>
      </c>
      <c r="AE429" s="42">
        <f>+' (1) Cap Res.2009-2010'!AE429</f>
        <v>0</v>
      </c>
      <c r="AF429" s="42">
        <f>+' (1) Cap Res.2009-2010'!AF429</f>
        <v>0</v>
      </c>
      <c r="AG429" s="42">
        <f>+' (1) Cap Res.2009-2010'!AG429</f>
        <v>0</v>
      </c>
      <c r="AH429" s="42">
        <f>+' (1) Cap Res.2009-2010'!AH429</f>
        <v>0</v>
      </c>
      <c r="AI429" s="42">
        <f>+' (1) Cap Res.2009-2010'!AI429</f>
        <v>0</v>
      </c>
      <c r="AJ429" s="42">
        <f>+' (1) Cap Res.2009-2010'!AJ429</f>
        <v>0</v>
      </c>
      <c r="AK429" s="42">
        <f>+' (1) Cap Res.2009-2010'!AK429</f>
        <v>0</v>
      </c>
      <c r="AL429" s="42">
        <f>+' (1) Cap Res.2009-2010'!AL429</f>
        <v>0</v>
      </c>
      <c r="AM429" s="42">
        <f>+' (1) Cap Res.2009-2010'!AM429</f>
        <v>0</v>
      </c>
      <c r="AN429" s="42">
        <f>+' (1) Cap Res.2009-2010'!AN429</f>
        <v>0</v>
      </c>
      <c r="AO429" s="42">
        <f>+' (1) Cap Res.2009-2010'!AO429</f>
        <v>0</v>
      </c>
      <c r="AP429" s="42">
        <f>+' (1) Cap Res.2009-2010'!AP429</f>
        <v>0</v>
      </c>
      <c r="AQ429" s="42">
        <f>+' (1) Cap Res.2009-2010'!AQ429</f>
        <v>0</v>
      </c>
      <c r="AR429" s="42">
        <f>+' (1) Cap Res.2009-2010'!AR429</f>
        <v>0</v>
      </c>
      <c r="AS429" s="42">
        <f>+' (1) Cap Res.2009-2010'!AS429</f>
        <v>0</v>
      </c>
      <c r="AT429" s="42">
        <f>+' (1) Cap Res.2009-2010'!AT429</f>
        <v>0</v>
      </c>
      <c r="AU429" s="42">
        <f>+' (1) Cap Res.2009-2010'!AU429</f>
        <v>0</v>
      </c>
      <c r="AV429" s="42"/>
      <c r="AW429" s="42"/>
      <c r="AX429" s="42"/>
      <c r="AY429" s="42"/>
      <c r="AZ429" s="42"/>
      <c r="BA429" s="42"/>
      <c r="BB429" s="42"/>
    </row>
    <row r="430" spans="1:54" ht="13.5" hidden="1">
      <c r="A430" s="177">
        <f>+' (1) Cap Res.2009-2010'!BF430</f>
        <v>38793</v>
      </c>
      <c r="B430" s="42">
        <f>+' (1) Cap Res.2009-2010'!B430</f>
        <v>0</v>
      </c>
      <c r="C430" s="42">
        <f>+' (1) Cap Res.2009-2010'!C430</f>
        <v>0</v>
      </c>
      <c r="D430" s="42">
        <f>+' (1) Cap Res.2009-2010'!D430</f>
        <v>0</v>
      </c>
      <c r="E430" s="42">
        <f>+' (1) Cap Res.2009-2010'!E430</f>
        <v>0</v>
      </c>
      <c r="F430" s="42">
        <f>+' (1) Cap Res.2009-2010'!F430</f>
        <v>0</v>
      </c>
      <c r="G430" s="42">
        <f>+' (1) Cap Res.2009-2010'!G430</f>
        <v>0</v>
      </c>
      <c r="H430" s="42">
        <f>+' (1) Cap Res.2009-2010'!H430</f>
        <v>0</v>
      </c>
      <c r="I430" s="42">
        <f>+' (1) Cap Res.2009-2010'!I430</f>
        <v>0</v>
      </c>
      <c r="J430" s="42">
        <f>+' (1) Cap Res.2009-2010'!J430</f>
        <v>0</v>
      </c>
      <c r="K430" s="42">
        <f>+' (1) Cap Res.2009-2010'!K430</f>
        <v>0</v>
      </c>
      <c r="L430" s="42">
        <f>+' (1) Cap Res.2009-2010'!L430</f>
        <v>0</v>
      </c>
      <c r="M430" s="42">
        <f>+' (1) Cap Res.2009-2010'!M430</f>
        <v>0</v>
      </c>
      <c r="N430" s="42">
        <f>+' (1) Cap Res.2009-2010'!N430</f>
        <v>0</v>
      </c>
      <c r="O430" s="42">
        <f>+' (1) Cap Res.2009-2010'!O430</f>
        <v>0</v>
      </c>
      <c r="P430" s="42">
        <f>+' (1) Cap Res.2009-2010'!P430</f>
        <v>0</v>
      </c>
      <c r="Q430" s="42">
        <f>+' (1) Cap Res.2009-2010'!Q430</f>
        <v>0</v>
      </c>
      <c r="R430" s="42">
        <f>+' (1) Cap Res.2009-2010'!R430</f>
        <v>0</v>
      </c>
      <c r="S430" s="42">
        <f>+' (1) Cap Res.2009-2010'!S430</f>
        <v>0</v>
      </c>
      <c r="T430" s="42">
        <f>+' (1) Cap Res.2009-2010'!T430</f>
        <v>0</v>
      </c>
      <c r="U430" s="42">
        <f>+' (1) Cap Res.2009-2010'!U430</f>
        <v>0</v>
      </c>
      <c r="V430" s="42">
        <f>+' (1) Cap Res.2009-2010'!V430</f>
        <v>0</v>
      </c>
      <c r="W430" s="42">
        <f>+' (1) Cap Res.2009-2010'!W430</f>
        <v>0</v>
      </c>
      <c r="X430" s="42">
        <f>+' (1) Cap Res.2009-2010'!X430</f>
        <v>0</v>
      </c>
      <c r="Y430" s="42">
        <f>+' (1) Cap Res.2009-2010'!Y430</f>
        <v>0</v>
      </c>
      <c r="Z430" s="42">
        <f>+' (1) Cap Res.2009-2010'!Z430</f>
        <v>0</v>
      </c>
      <c r="AA430" s="42">
        <f>+' (1) Cap Res.2009-2010'!AA430</f>
        <v>0</v>
      </c>
      <c r="AB430" s="42">
        <f>+' (1) Cap Res.2009-2010'!AB430</f>
        <v>0</v>
      </c>
      <c r="AC430" s="42">
        <f>+' (1) Cap Res.2009-2010'!AC430</f>
        <v>0</v>
      </c>
      <c r="AD430" s="42">
        <f>+' (1) Cap Res.2009-2010'!AD430</f>
        <v>0</v>
      </c>
      <c r="AE430" s="42">
        <f>+' (1) Cap Res.2009-2010'!AE430</f>
        <v>0</v>
      </c>
      <c r="AF430" s="42">
        <f>+' (1) Cap Res.2009-2010'!AF430</f>
        <v>0</v>
      </c>
      <c r="AG430" s="42">
        <f>+' (1) Cap Res.2009-2010'!AG430</f>
        <v>0</v>
      </c>
      <c r="AH430" s="42">
        <f>+' (1) Cap Res.2009-2010'!AH430</f>
        <v>0</v>
      </c>
      <c r="AI430" s="42">
        <f>+' (1) Cap Res.2009-2010'!AI430</f>
        <v>0</v>
      </c>
      <c r="AJ430" s="42">
        <f>+' (1) Cap Res.2009-2010'!AJ430</f>
        <v>0</v>
      </c>
      <c r="AK430" s="42">
        <f>+' (1) Cap Res.2009-2010'!AK430</f>
        <v>0</v>
      </c>
      <c r="AL430" s="42">
        <f>+' (1) Cap Res.2009-2010'!AL430</f>
        <v>0</v>
      </c>
      <c r="AM430" s="42">
        <f>+' (1) Cap Res.2009-2010'!AM430</f>
        <v>0</v>
      </c>
      <c r="AN430" s="42">
        <f>+' (1) Cap Res.2009-2010'!AN430</f>
        <v>0</v>
      </c>
      <c r="AO430" s="42">
        <f>+' (1) Cap Res.2009-2010'!AO430</f>
        <v>0</v>
      </c>
      <c r="AP430" s="42">
        <f>+' (1) Cap Res.2009-2010'!AP430</f>
        <v>0</v>
      </c>
      <c r="AQ430" s="42">
        <f>+' (1) Cap Res.2009-2010'!AQ430</f>
        <v>0</v>
      </c>
      <c r="AR430" s="42">
        <f>+' (1) Cap Res.2009-2010'!AR430</f>
        <v>0</v>
      </c>
      <c r="AS430" s="42">
        <f>+' (1) Cap Res.2009-2010'!AS430</f>
        <v>0</v>
      </c>
      <c r="AT430" s="42">
        <f>+' (1) Cap Res.2009-2010'!AT430</f>
        <v>0</v>
      </c>
      <c r="AU430" s="42">
        <f>+' (1) Cap Res.2009-2010'!AU430</f>
        <v>0</v>
      </c>
      <c r="AV430" s="42"/>
      <c r="AW430" s="42"/>
      <c r="AX430" s="42"/>
      <c r="AY430" s="42"/>
      <c r="AZ430" s="42"/>
      <c r="BA430" s="42"/>
      <c r="BB430" s="42"/>
    </row>
    <row r="431" spans="1:54" ht="13.5" hidden="1">
      <c r="A431" s="177">
        <f>+' (1) Cap Res.2009-2010'!BF431</f>
        <v>38806</v>
      </c>
      <c r="B431" s="42">
        <f>+' (1) Cap Res.2009-2010'!B431</f>
        <v>0</v>
      </c>
      <c r="C431" s="42">
        <f>+' (1) Cap Res.2009-2010'!C431</f>
        <v>0</v>
      </c>
      <c r="D431" s="42">
        <f>+' (1) Cap Res.2009-2010'!D431</f>
        <v>0</v>
      </c>
      <c r="E431" s="42">
        <f>+' (1) Cap Res.2009-2010'!E431</f>
        <v>0</v>
      </c>
      <c r="F431" s="42">
        <f>+' (1) Cap Res.2009-2010'!F431</f>
        <v>0</v>
      </c>
      <c r="G431" s="42">
        <f>+' (1) Cap Res.2009-2010'!G431</f>
        <v>0</v>
      </c>
      <c r="H431" s="42">
        <f>+' (1) Cap Res.2009-2010'!H431</f>
        <v>0</v>
      </c>
      <c r="I431" s="42">
        <f>+' (1) Cap Res.2009-2010'!I431</f>
        <v>0</v>
      </c>
      <c r="J431" s="42">
        <f>+' (1) Cap Res.2009-2010'!J431</f>
        <v>0</v>
      </c>
      <c r="K431" s="42">
        <f>+' (1) Cap Res.2009-2010'!K431</f>
        <v>0</v>
      </c>
      <c r="L431" s="42">
        <f>+' (1) Cap Res.2009-2010'!L431</f>
        <v>0</v>
      </c>
      <c r="M431" s="42">
        <f>+' (1) Cap Res.2009-2010'!M431</f>
        <v>0</v>
      </c>
      <c r="N431" s="42">
        <f>+' (1) Cap Res.2009-2010'!N431</f>
        <v>0</v>
      </c>
      <c r="O431" s="42">
        <f>+' (1) Cap Res.2009-2010'!O431</f>
        <v>0</v>
      </c>
      <c r="P431" s="42">
        <f>+' (1) Cap Res.2009-2010'!P431</f>
        <v>0</v>
      </c>
      <c r="Q431" s="42">
        <f>+' (1) Cap Res.2009-2010'!Q431</f>
        <v>0</v>
      </c>
      <c r="R431" s="42">
        <f>+' (1) Cap Res.2009-2010'!R431</f>
        <v>0</v>
      </c>
      <c r="S431" s="42">
        <f>+' (1) Cap Res.2009-2010'!S431</f>
        <v>0</v>
      </c>
      <c r="T431" s="42">
        <f>+' (1) Cap Res.2009-2010'!T431</f>
        <v>0</v>
      </c>
      <c r="U431" s="42">
        <f>+' (1) Cap Res.2009-2010'!U431</f>
        <v>0</v>
      </c>
      <c r="V431" s="42">
        <f>+' (1) Cap Res.2009-2010'!V431</f>
        <v>0</v>
      </c>
      <c r="W431" s="42">
        <f>+' (1) Cap Res.2009-2010'!W431</f>
        <v>0</v>
      </c>
      <c r="X431" s="42">
        <f>+' (1) Cap Res.2009-2010'!X431</f>
        <v>0</v>
      </c>
      <c r="Y431" s="42">
        <f>+' (1) Cap Res.2009-2010'!Y431</f>
        <v>0</v>
      </c>
      <c r="Z431" s="42">
        <f>+' (1) Cap Res.2009-2010'!Z431</f>
        <v>0</v>
      </c>
      <c r="AA431" s="42">
        <f>+' (1) Cap Res.2009-2010'!AA431</f>
        <v>0</v>
      </c>
      <c r="AB431" s="42">
        <f>+' (1) Cap Res.2009-2010'!AB431</f>
        <v>0</v>
      </c>
      <c r="AC431" s="42">
        <f>+' (1) Cap Res.2009-2010'!AC431</f>
        <v>0</v>
      </c>
      <c r="AD431" s="42">
        <f>+' (1) Cap Res.2009-2010'!AD431</f>
        <v>0</v>
      </c>
      <c r="AE431" s="42">
        <f>+' (1) Cap Res.2009-2010'!AE431</f>
        <v>0</v>
      </c>
      <c r="AF431" s="42">
        <f>+' (1) Cap Res.2009-2010'!AF431</f>
        <v>0</v>
      </c>
      <c r="AG431" s="42">
        <f>+' (1) Cap Res.2009-2010'!AG431</f>
        <v>0</v>
      </c>
      <c r="AH431" s="42">
        <f>+' (1) Cap Res.2009-2010'!AH431</f>
        <v>0</v>
      </c>
      <c r="AI431" s="42">
        <f>+' (1) Cap Res.2009-2010'!AI431</f>
        <v>0</v>
      </c>
      <c r="AJ431" s="42">
        <f>+' (1) Cap Res.2009-2010'!AJ431</f>
        <v>0</v>
      </c>
      <c r="AK431" s="42">
        <f>+' (1) Cap Res.2009-2010'!AK431</f>
        <v>0</v>
      </c>
      <c r="AL431" s="42">
        <f>+' (1) Cap Res.2009-2010'!AL431</f>
        <v>0</v>
      </c>
      <c r="AM431" s="42">
        <f>+' (1) Cap Res.2009-2010'!AM431</f>
        <v>0</v>
      </c>
      <c r="AN431" s="42">
        <f>+' (1) Cap Res.2009-2010'!AN431</f>
        <v>0</v>
      </c>
      <c r="AO431" s="42">
        <f>+' (1) Cap Res.2009-2010'!AO431</f>
        <v>0</v>
      </c>
      <c r="AP431" s="42">
        <f>+' (1) Cap Res.2009-2010'!AP431</f>
        <v>0</v>
      </c>
      <c r="AQ431" s="42">
        <f>+' (1) Cap Res.2009-2010'!AQ431</f>
        <v>0</v>
      </c>
      <c r="AR431" s="42">
        <f>+' (1) Cap Res.2009-2010'!AR431</f>
        <v>0</v>
      </c>
      <c r="AS431" s="42">
        <f>+' (1) Cap Res.2009-2010'!AS431</f>
        <v>0</v>
      </c>
      <c r="AT431" s="42">
        <f>+' (1) Cap Res.2009-2010'!AT431</f>
        <v>0</v>
      </c>
      <c r="AU431" s="42">
        <f>+' (1) Cap Res.2009-2010'!AU431</f>
        <v>0</v>
      </c>
      <c r="AV431" s="42"/>
      <c r="AW431" s="42"/>
      <c r="AX431" s="42"/>
      <c r="AY431" s="42"/>
      <c r="AZ431" s="42"/>
      <c r="BA431" s="42"/>
      <c r="BB431" s="42"/>
    </row>
    <row r="432" spans="1:54" ht="13.5" hidden="1">
      <c r="A432" s="177">
        <f>+' (1) Cap Res.2009-2010'!BF432</f>
        <v>38811</v>
      </c>
      <c r="B432" s="42">
        <f>+' (1) Cap Res.2009-2010'!B432</f>
        <v>0</v>
      </c>
      <c r="C432" s="42">
        <f>+' (1) Cap Res.2009-2010'!C432</f>
        <v>0</v>
      </c>
      <c r="D432" s="42">
        <f>+' (1) Cap Res.2009-2010'!D432</f>
        <v>0</v>
      </c>
      <c r="E432" s="42">
        <f>+' (1) Cap Res.2009-2010'!E432</f>
        <v>0</v>
      </c>
      <c r="F432" s="42">
        <f>+' (1) Cap Res.2009-2010'!F432</f>
        <v>0</v>
      </c>
      <c r="G432" s="42">
        <f>+' (1) Cap Res.2009-2010'!G432</f>
        <v>0</v>
      </c>
      <c r="H432" s="42">
        <f>+' (1) Cap Res.2009-2010'!H432</f>
        <v>0</v>
      </c>
      <c r="I432" s="42">
        <f>+' (1) Cap Res.2009-2010'!I432</f>
        <v>0</v>
      </c>
      <c r="J432" s="42">
        <f>+' (1) Cap Res.2009-2010'!J432</f>
        <v>0</v>
      </c>
      <c r="K432" s="42">
        <f>+' (1) Cap Res.2009-2010'!K432</f>
        <v>0</v>
      </c>
      <c r="L432" s="42">
        <f>+' (1) Cap Res.2009-2010'!L432</f>
        <v>0</v>
      </c>
      <c r="M432" s="42">
        <f>+' (1) Cap Res.2009-2010'!M432</f>
        <v>0</v>
      </c>
      <c r="N432" s="42">
        <f>+' (1) Cap Res.2009-2010'!N432</f>
        <v>0</v>
      </c>
      <c r="O432" s="42">
        <f>+' (1) Cap Res.2009-2010'!O432</f>
        <v>0</v>
      </c>
      <c r="P432" s="42">
        <f>+' (1) Cap Res.2009-2010'!P432</f>
        <v>0</v>
      </c>
      <c r="Q432" s="42">
        <f>+' (1) Cap Res.2009-2010'!Q432</f>
        <v>0</v>
      </c>
      <c r="R432" s="42">
        <f>+' (1) Cap Res.2009-2010'!R432</f>
        <v>0</v>
      </c>
      <c r="S432" s="42">
        <f>+' (1) Cap Res.2009-2010'!S432</f>
        <v>0</v>
      </c>
      <c r="T432" s="42">
        <f>+' (1) Cap Res.2009-2010'!T432</f>
        <v>0</v>
      </c>
      <c r="U432" s="42">
        <f>+' (1) Cap Res.2009-2010'!U432</f>
        <v>0</v>
      </c>
      <c r="V432" s="42">
        <f>+' (1) Cap Res.2009-2010'!V432</f>
        <v>0</v>
      </c>
      <c r="W432" s="42">
        <f>+' (1) Cap Res.2009-2010'!W432</f>
        <v>0</v>
      </c>
      <c r="X432" s="42">
        <f>+' (1) Cap Res.2009-2010'!X432</f>
        <v>0</v>
      </c>
      <c r="Y432" s="42">
        <f>+' (1) Cap Res.2009-2010'!Y432</f>
        <v>0</v>
      </c>
      <c r="Z432" s="42">
        <f>+' (1) Cap Res.2009-2010'!Z432</f>
        <v>0</v>
      </c>
      <c r="AA432" s="42">
        <f>+' (1) Cap Res.2009-2010'!AA432</f>
        <v>0</v>
      </c>
      <c r="AB432" s="42">
        <f>+' (1) Cap Res.2009-2010'!AB432</f>
        <v>0</v>
      </c>
      <c r="AC432" s="42">
        <f>+' (1) Cap Res.2009-2010'!AC432</f>
        <v>0</v>
      </c>
      <c r="AD432" s="42">
        <f>+' (1) Cap Res.2009-2010'!AD432</f>
        <v>-95</v>
      </c>
      <c r="AE432" s="42">
        <f>+' (1) Cap Res.2009-2010'!AE432</f>
        <v>0</v>
      </c>
      <c r="AF432" s="42">
        <f>+' (1) Cap Res.2009-2010'!AF432</f>
        <v>0</v>
      </c>
      <c r="AG432" s="42">
        <f>+' (1) Cap Res.2009-2010'!AG432</f>
        <v>0</v>
      </c>
      <c r="AH432" s="42">
        <f>+' (1) Cap Res.2009-2010'!AH432</f>
        <v>0</v>
      </c>
      <c r="AI432" s="42">
        <f>+' (1) Cap Res.2009-2010'!AI432</f>
        <v>0</v>
      </c>
      <c r="AJ432" s="42">
        <f>+' (1) Cap Res.2009-2010'!AJ432</f>
        <v>0</v>
      </c>
      <c r="AK432" s="42">
        <f>+' (1) Cap Res.2009-2010'!AK432</f>
        <v>0</v>
      </c>
      <c r="AL432" s="42">
        <f>+' (1) Cap Res.2009-2010'!AL432</f>
        <v>0</v>
      </c>
      <c r="AM432" s="42">
        <f>+' (1) Cap Res.2009-2010'!AM432</f>
        <v>0</v>
      </c>
      <c r="AN432" s="42">
        <f>+' (1) Cap Res.2009-2010'!AN432</f>
        <v>0</v>
      </c>
      <c r="AO432" s="42">
        <f>+' (1) Cap Res.2009-2010'!AO432</f>
        <v>0</v>
      </c>
      <c r="AP432" s="42">
        <f>+' (1) Cap Res.2009-2010'!AP432</f>
        <v>0</v>
      </c>
      <c r="AQ432" s="42">
        <f>+' (1) Cap Res.2009-2010'!AQ432</f>
        <v>0</v>
      </c>
      <c r="AR432" s="42">
        <f>+' (1) Cap Res.2009-2010'!AR432</f>
        <v>0</v>
      </c>
      <c r="AS432" s="42">
        <f>+' (1) Cap Res.2009-2010'!AS432</f>
        <v>0</v>
      </c>
      <c r="AT432" s="42">
        <f>+' (1) Cap Res.2009-2010'!AT432</f>
        <v>0</v>
      </c>
      <c r="AU432" s="42">
        <f>+' (1) Cap Res.2009-2010'!AU432</f>
        <v>0</v>
      </c>
      <c r="AV432" s="42"/>
      <c r="AW432" s="42"/>
      <c r="AX432" s="42"/>
      <c r="AY432" s="42"/>
      <c r="AZ432" s="42"/>
      <c r="BA432" s="42"/>
      <c r="BB432" s="42"/>
    </row>
    <row r="433" spans="1:54" ht="13.5" hidden="1">
      <c r="A433" s="177">
        <f>+' (1) Cap Res.2009-2010'!BF433</f>
        <v>38819</v>
      </c>
      <c r="B433" s="42">
        <f>+' (1) Cap Res.2009-2010'!B433</f>
        <v>0</v>
      </c>
      <c r="C433" s="42">
        <f>+' (1) Cap Res.2009-2010'!C433</f>
        <v>0</v>
      </c>
      <c r="D433" s="42">
        <f>+' (1) Cap Res.2009-2010'!D433</f>
        <v>0</v>
      </c>
      <c r="E433" s="42">
        <f>+' (1) Cap Res.2009-2010'!E433</f>
        <v>0</v>
      </c>
      <c r="F433" s="42">
        <f>+' (1) Cap Res.2009-2010'!F433</f>
        <v>0</v>
      </c>
      <c r="G433" s="42">
        <f>+' (1) Cap Res.2009-2010'!G433</f>
        <v>0</v>
      </c>
      <c r="H433" s="42">
        <f>+' (1) Cap Res.2009-2010'!H433</f>
        <v>0</v>
      </c>
      <c r="I433" s="42">
        <f>+' (1) Cap Res.2009-2010'!I433</f>
        <v>0</v>
      </c>
      <c r="J433" s="42">
        <f>+' (1) Cap Res.2009-2010'!J433</f>
        <v>0</v>
      </c>
      <c r="K433" s="42">
        <f>+' (1) Cap Res.2009-2010'!K433</f>
        <v>0</v>
      </c>
      <c r="L433" s="42">
        <f>+' (1) Cap Res.2009-2010'!L433</f>
        <v>0</v>
      </c>
      <c r="M433" s="42">
        <f>+' (1) Cap Res.2009-2010'!M433</f>
        <v>0</v>
      </c>
      <c r="N433" s="42">
        <f>+' (1) Cap Res.2009-2010'!N433</f>
        <v>0</v>
      </c>
      <c r="O433" s="42">
        <f>+' (1) Cap Res.2009-2010'!O433</f>
        <v>0</v>
      </c>
      <c r="P433" s="42">
        <f>+' (1) Cap Res.2009-2010'!P433</f>
        <v>0</v>
      </c>
      <c r="Q433" s="42">
        <f>+' (1) Cap Res.2009-2010'!Q433</f>
        <v>0</v>
      </c>
      <c r="R433" s="42">
        <f>+' (1) Cap Res.2009-2010'!R433</f>
        <v>0</v>
      </c>
      <c r="S433" s="42">
        <f>+' (1) Cap Res.2009-2010'!S433</f>
        <v>0</v>
      </c>
      <c r="T433" s="42">
        <f>+' (1) Cap Res.2009-2010'!T433</f>
        <v>0</v>
      </c>
      <c r="U433" s="42">
        <f>+' (1) Cap Res.2009-2010'!U433</f>
        <v>0</v>
      </c>
      <c r="V433" s="42">
        <f>+' (1) Cap Res.2009-2010'!V433</f>
        <v>0</v>
      </c>
      <c r="W433" s="42">
        <f>+' (1) Cap Res.2009-2010'!W433</f>
        <v>0</v>
      </c>
      <c r="X433" s="42">
        <f>+' (1) Cap Res.2009-2010'!X433</f>
        <v>0</v>
      </c>
      <c r="Y433" s="42">
        <f>+' (1) Cap Res.2009-2010'!Y433</f>
        <v>0</v>
      </c>
      <c r="Z433" s="42">
        <f>+' (1) Cap Res.2009-2010'!Z433</f>
        <v>0</v>
      </c>
      <c r="AA433" s="42">
        <f>+' (1) Cap Res.2009-2010'!AA433</f>
        <v>0</v>
      </c>
      <c r="AB433" s="42">
        <f>+' (1) Cap Res.2009-2010'!AB433</f>
        <v>0</v>
      </c>
      <c r="AC433" s="42">
        <f>+' (1) Cap Res.2009-2010'!AC433</f>
        <v>0</v>
      </c>
      <c r="AD433" s="42">
        <f>+' (1) Cap Res.2009-2010'!AD433</f>
        <v>0</v>
      </c>
      <c r="AE433" s="42">
        <f>+' (1) Cap Res.2009-2010'!AE433</f>
        <v>-44.77</v>
      </c>
      <c r="AF433" s="42">
        <f>+' (1) Cap Res.2009-2010'!AF433</f>
        <v>0</v>
      </c>
      <c r="AG433" s="42">
        <f>+' (1) Cap Res.2009-2010'!AG433</f>
        <v>0</v>
      </c>
      <c r="AH433" s="42">
        <f>+' (1) Cap Res.2009-2010'!AH433</f>
        <v>0</v>
      </c>
      <c r="AI433" s="42">
        <f>+' (1) Cap Res.2009-2010'!AI433</f>
        <v>0</v>
      </c>
      <c r="AJ433" s="42">
        <f>+' (1) Cap Res.2009-2010'!AJ433</f>
        <v>0</v>
      </c>
      <c r="AK433" s="42">
        <f>+' (1) Cap Res.2009-2010'!AK433</f>
        <v>0</v>
      </c>
      <c r="AL433" s="42">
        <f>+' (1) Cap Res.2009-2010'!AL433</f>
        <v>0</v>
      </c>
      <c r="AM433" s="42">
        <f>+' (1) Cap Res.2009-2010'!AM433</f>
        <v>0</v>
      </c>
      <c r="AN433" s="42">
        <f>+' (1) Cap Res.2009-2010'!AN433</f>
        <v>0</v>
      </c>
      <c r="AO433" s="42">
        <f>+' (1) Cap Res.2009-2010'!AO433</f>
        <v>0</v>
      </c>
      <c r="AP433" s="42">
        <f>+' (1) Cap Res.2009-2010'!AP433</f>
        <v>0</v>
      </c>
      <c r="AQ433" s="42">
        <f>+' (1) Cap Res.2009-2010'!AQ433</f>
        <v>0</v>
      </c>
      <c r="AR433" s="42">
        <f>+' (1) Cap Res.2009-2010'!AR433</f>
        <v>0</v>
      </c>
      <c r="AS433" s="42">
        <f>+' (1) Cap Res.2009-2010'!AS433</f>
        <v>0</v>
      </c>
      <c r="AT433" s="42">
        <f>+' (1) Cap Res.2009-2010'!AT433</f>
        <v>0</v>
      </c>
      <c r="AU433" s="42">
        <f>+' (1) Cap Res.2009-2010'!AU433</f>
        <v>0</v>
      </c>
      <c r="AV433" s="42"/>
      <c r="AW433" s="42"/>
      <c r="AX433" s="42"/>
      <c r="AY433" s="42"/>
      <c r="AZ433" s="42"/>
      <c r="BA433" s="42"/>
      <c r="BB433" s="42"/>
    </row>
    <row r="434" spans="1:54" ht="13.5" hidden="1">
      <c r="A434" s="177">
        <f>+' (1) Cap Res.2009-2010'!BF434</f>
        <v>38826</v>
      </c>
      <c r="B434" s="42">
        <f>+' (1) Cap Res.2009-2010'!B434</f>
        <v>0</v>
      </c>
      <c r="C434" s="42">
        <f>+' (1) Cap Res.2009-2010'!C434</f>
        <v>0</v>
      </c>
      <c r="D434" s="42">
        <f>+' (1) Cap Res.2009-2010'!D434</f>
        <v>0</v>
      </c>
      <c r="E434" s="42">
        <f>+' (1) Cap Res.2009-2010'!E434</f>
        <v>0</v>
      </c>
      <c r="F434" s="42">
        <f>+' (1) Cap Res.2009-2010'!F434</f>
        <v>0</v>
      </c>
      <c r="G434" s="42">
        <f>+' (1) Cap Res.2009-2010'!G434</f>
        <v>0</v>
      </c>
      <c r="H434" s="42">
        <f>+' (1) Cap Res.2009-2010'!H434</f>
        <v>0</v>
      </c>
      <c r="I434" s="42">
        <f>+' (1) Cap Res.2009-2010'!I434</f>
        <v>0</v>
      </c>
      <c r="J434" s="42">
        <f>+' (1) Cap Res.2009-2010'!J434</f>
        <v>0</v>
      </c>
      <c r="K434" s="42">
        <f>+' (1) Cap Res.2009-2010'!K434</f>
        <v>0</v>
      </c>
      <c r="L434" s="42">
        <f>+' (1) Cap Res.2009-2010'!L434</f>
        <v>0</v>
      </c>
      <c r="M434" s="42">
        <f>+' (1) Cap Res.2009-2010'!M434</f>
        <v>0</v>
      </c>
      <c r="N434" s="42">
        <f>+' (1) Cap Res.2009-2010'!N434</f>
        <v>0</v>
      </c>
      <c r="O434" s="42">
        <f>+' (1) Cap Res.2009-2010'!O434</f>
        <v>0</v>
      </c>
      <c r="P434" s="42">
        <f>+' (1) Cap Res.2009-2010'!P434</f>
        <v>0</v>
      </c>
      <c r="Q434" s="42">
        <f>+' (1) Cap Res.2009-2010'!Q434</f>
        <v>0</v>
      </c>
      <c r="R434" s="42">
        <f>+' (1) Cap Res.2009-2010'!R434</f>
        <v>0</v>
      </c>
      <c r="S434" s="42">
        <f>+' (1) Cap Res.2009-2010'!S434</f>
        <v>0</v>
      </c>
      <c r="T434" s="42">
        <f>+' (1) Cap Res.2009-2010'!T434</f>
        <v>-3950</v>
      </c>
      <c r="U434" s="42">
        <f>+' (1) Cap Res.2009-2010'!U434</f>
        <v>0</v>
      </c>
      <c r="V434" s="42">
        <f>+' (1) Cap Res.2009-2010'!V434</f>
        <v>0</v>
      </c>
      <c r="W434" s="42">
        <f>+' (1) Cap Res.2009-2010'!W434</f>
        <v>0</v>
      </c>
      <c r="X434" s="42">
        <f>+' (1) Cap Res.2009-2010'!X434</f>
        <v>0</v>
      </c>
      <c r="Y434" s="42">
        <f>+' (1) Cap Res.2009-2010'!Y434</f>
        <v>0</v>
      </c>
      <c r="Z434" s="42">
        <f>+' (1) Cap Res.2009-2010'!Z434</f>
        <v>0</v>
      </c>
      <c r="AA434" s="42">
        <f>+' (1) Cap Res.2009-2010'!AA434</f>
        <v>0</v>
      </c>
      <c r="AB434" s="42">
        <f>+' (1) Cap Res.2009-2010'!AB434</f>
        <v>0</v>
      </c>
      <c r="AC434" s="42">
        <f>+' (1) Cap Res.2009-2010'!AC434</f>
        <v>0</v>
      </c>
      <c r="AD434" s="42">
        <f>+' (1) Cap Res.2009-2010'!AD434</f>
        <v>0</v>
      </c>
      <c r="AE434" s="42">
        <f>+' (1) Cap Res.2009-2010'!AE434</f>
        <v>0</v>
      </c>
      <c r="AF434" s="42">
        <f>+' (1) Cap Res.2009-2010'!AF434</f>
        <v>0</v>
      </c>
      <c r="AG434" s="42">
        <f>+' (1) Cap Res.2009-2010'!AG434</f>
        <v>0</v>
      </c>
      <c r="AH434" s="42">
        <f>+' (1) Cap Res.2009-2010'!AH434</f>
        <v>0</v>
      </c>
      <c r="AI434" s="42">
        <f>+' (1) Cap Res.2009-2010'!AI434</f>
        <v>0</v>
      </c>
      <c r="AJ434" s="42">
        <f>+' (1) Cap Res.2009-2010'!AJ434</f>
        <v>0</v>
      </c>
      <c r="AK434" s="42">
        <f>+' (1) Cap Res.2009-2010'!AK434</f>
        <v>0</v>
      </c>
      <c r="AL434" s="42">
        <f>+' (1) Cap Res.2009-2010'!AL434</f>
        <v>0</v>
      </c>
      <c r="AM434" s="42">
        <f>+' (1) Cap Res.2009-2010'!AM434</f>
        <v>0</v>
      </c>
      <c r="AN434" s="42">
        <f>+' (1) Cap Res.2009-2010'!AN434</f>
        <v>0</v>
      </c>
      <c r="AO434" s="42">
        <f>+' (1) Cap Res.2009-2010'!AO434</f>
        <v>0</v>
      </c>
      <c r="AP434" s="42">
        <f>+' (1) Cap Res.2009-2010'!AP434</f>
        <v>0</v>
      </c>
      <c r="AQ434" s="42">
        <f>+' (1) Cap Res.2009-2010'!AQ434</f>
        <v>0</v>
      </c>
      <c r="AR434" s="42">
        <f>+' (1) Cap Res.2009-2010'!AR434</f>
        <v>0</v>
      </c>
      <c r="AS434" s="42">
        <f>+' (1) Cap Res.2009-2010'!AS434</f>
        <v>0</v>
      </c>
      <c r="AT434" s="42">
        <f>+' (1) Cap Res.2009-2010'!AT434</f>
        <v>0</v>
      </c>
      <c r="AU434" s="42">
        <f>+' (1) Cap Res.2009-2010'!AU434</f>
        <v>0</v>
      </c>
      <c r="AV434" s="42"/>
      <c r="AW434" s="42"/>
      <c r="AX434" s="42"/>
      <c r="AY434" s="42"/>
      <c r="AZ434" s="42"/>
      <c r="BA434" s="42"/>
      <c r="BB434" s="42"/>
    </row>
    <row r="435" spans="1:54" ht="13.5" hidden="1">
      <c r="A435" s="177">
        <f>+' (1) Cap Res.2009-2010'!BF435</f>
        <v>38826</v>
      </c>
      <c r="B435" s="42">
        <f>+' (1) Cap Res.2009-2010'!B435</f>
        <v>0</v>
      </c>
      <c r="C435" s="42">
        <f>+' (1) Cap Res.2009-2010'!C435</f>
        <v>0</v>
      </c>
      <c r="D435" s="42">
        <f>+' (1) Cap Res.2009-2010'!D435</f>
        <v>0</v>
      </c>
      <c r="E435" s="42">
        <f>+' (1) Cap Res.2009-2010'!E435</f>
        <v>0</v>
      </c>
      <c r="F435" s="42">
        <f>+' (1) Cap Res.2009-2010'!F435</f>
        <v>0</v>
      </c>
      <c r="G435" s="42">
        <f>+' (1) Cap Res.2009-2010'!G435</f>
        <v>0</v>
      </c>
      <c r="H435" s="42">
        <f>+' (1) Cap Res.2009-2010'!H435</f>
        <v>0</v>
      </c>
      <c r="I435" s="42">
        <f>+' (1) Cap Res.2009-2010'!I435</f>
        <v>0</v>
      </c>
      <c r="J435" s="42">
        <f>+' (1) Cap Res.2009-2010'!J435</f>
        <v>0</v>
      </c>
      <c r="K435" s="42">
        <f>+' (1) Cap Res.2009-2010'!K435</f>
        <v>0</v>
      </c>
      <c r="L435" s="42">
        <f>+' (1) Cap Res.2009-2010'!L435</f>
        <v>0</v>
      </c>
      <c r="M435" s="42">
        <f>+' (1) Cap Res.2009-2010'!M435</f>
        <v>0</v>
      </c>
      <c r="N435" s="42">
        <f>+' (1) Cap Res.2009-2010'!N435</f>
        <v>0</v>
      </c>
      <c r="O435" s="42">
        <f>+' (1) Cap Res.2009-2010'!O435</f>
        <v>0</v>
      </c>
      <c r="P435" s="42">
        <f>+' (1) Cap Res.2009-2010'!P435</f>
        <v>0</v>
      </c>
      <c r="Q435" s="42">
        <f>+' (1) Cap Res.2009-2010'!Q435</f>
        <v>0</v>
      </c>
      <c r="R435" s="42">
        <f>+' (1) Cap Res.2009-2010'!R435</f>
        <v>0</v>
      </c>
      <c r="S435" s="42">
        <f>+' (1) Cap Res.2009-2010'!S435</f>
        <v>0</v>
      </c>
      <c r="T435" s="42">
        <f>+' (1) Cap Res.2009-2010'!T435</f>
        <v>-2000</v>
      </c>
      <c r="U435" s="42">
        <f>+' (1) Cap Res.2009-2010'!U435</f>
        <v>0</v>
      </c>
      <c r="V435" s="42">
        <f>+' (1) Cap Res.2009-2010'!V435</f>
        <v>0</v>
      </c>
      <c r="W435" s="42">
        <f>+' (1) Cap Res.2009-2010'!W435</f>
        <v>0</v>
      </c>
      <c r="X435" s="42">
        <f>+' (1) Cap Res.2009-2010'!X435</f>
        <v>0</v>
      </c>
      <c r="Y435" s="42">
        <f>+' (1) Cap Res.2009-2010'!Y435</f>
        <v>0</v>
      </c>
      <c r="Z435" s="42">
        <f>+' (1) Cap Res.2009-2010'!Z435</f>
        <v>0</v>
      </c>
      <c r="AA435" s="42">
        <f>+' (1) Cap Res.2009-2010'!AA435</f>
        <v>0</v>
      </c>
      <c r="AB435" s="42">
        <f>+' (1) Cap Res.2009-2010'!AB435</f>
        <v>0</v>
      </c>
      <c r="AC435" s="42">
        <f>+' (1) Cap Res.2009-2010'!AC435</f>
        <v>0</v>
      </c>
      <c r="AD435" s="42">
        <f>+' (1) Cap Res.2009-2010'!AD435</f>
        <v>0</v>
      </c>
      <c r="AE435" s="42">
        <f>+' (1) Cap Res.2009-2010'!AE435</f>
        <v>0</v>
      </c>
      <c r="AF435" s="42">
        <f>+' (1) Cap Res.2009-2010'!AF435</f>
        <v>0</v>
      </c>
      <c r="AG435" s="42">
        <f>+' (1) Cap Res.2009-2010'!AG435</f>
        <v>0</v>
      </c>
      <c r="AH435" s="42">
        <f>+' (1) Cap Res.2009-2010'!AH435</f>
        <v>0</v>
      </c>
      <c r="AI435" s="42">
        <f>+' (1) Cap Res.2009-2010'!AI435</f>
        <v>0</v>
      </c>
      <c r="AJ435" s="42">
        <f>+' (1) Cap Res.2009-2010'!AJ435</f>
        <v>0</v>
      </c>
      <c r="AK435" s="42">
        <f>+' (1) Cap Res.2009-2010'!AK435</f>
        <v>0</v>
      </c>
      <c r="AL435" s="42">
        <f>+' (1) Cap Res.2009-2010'!AL435</f>
        <v>0</v>
      </c>
      <c r="AM435" s="42">
        <f>+' (1) Cap Res.2009-2010'!AM435</f>
        <v>0</v>
      </c>
      <c r="AN435" s="42">
        <f>+' (1) Cap Res.2009-2010'!AN435</f>
        <v>0</v>
      </c>
      <c r="AO435" s="42">
        <f>+' (1) Cap Res.2009-2010'!AO435</f>
        <v>0</v>
      </c>
      <c r="AP435" s="42">
        <f>+' (1) Cap Res.2009-2010'!AP435</f>
        <v>0</v>
      </c>
      <c r="AQ435" s="42">
        <f>+' (1) Cap Res.2009-2010'!AQ435</f>
        <v>0</v>
      </c>
      <c r="AR435" s="42">
        <f>+' (1) Cap Res.2009-2010'!AR435</f>
        <v>0</v>
      </c>
      <c r="AS435" s="42">
        <f>+' (1) Cap Res.2009-2010'!AS435</f>
        <v>0</v>
      </c>
      <c r="AT435" s="42">
        <f>+' (1) Cap Res.2009-2010'!AT435</f>
        <v>0</v>
      </c>
      <c r="AU435" s="42">
        <f>+' (1) Cap Res.2009-2010'!AU435</f>
        <v>0</v>
      </c>
      <c r="AV435" s="42"/>
      <c r="AW435" s="42"/>
      <c r="AX435" s="42"/>
      <c r="AY435" s="42"/>
      <c r="AZ435" s="42"/>
      <c r="BA435" s="42"/>
      <c r="BB435" s="42"/>
    </row>
    <row r="436" spans="1:54" ht="13.5" hidden="1">
      <c r="A436" s="177">
        <f>+' (1) Cap Res.2009-2010'!BF436</f>
        <v>38826</v>
      </c>
      <c r="B436" s="42">
        <f>+' (1) Cap Res.2009-2010'!B436</f>
        <v>0</v>
      </c>
      <c r="C436" s="42">
        <f>+' (1) Cap Res.2009-2010'!C436</f>
        <v>0</v>
      </c>
      <c r="D436" s="42">
        <f>+' (1) Cap Res.2009-2010'!D436</f>
        <v>0</v>
      </c>
      <c r="E436" s="42">
        <f>+' (1) Cap Res.2009-2010'!E436</f>
        <v>0</v>
      </c>
      <c r="F436" s="42">
        <f>+' (1) Cap Res.2009-2010'!F436</f>
        <v>0</v>
      </c>
      <c r="G436" s="42">
        <f>+' (1) Cap Res.2009-2010'!G436</f>
        <v>0</v>
      </c>
      <c r="H436" s="42">
        <f>+' (1) Cap Res.2009-2010'!H436</f>
        <v>0</v>
      </c>
      <c r="I436" s="42">
        <f>+' (1) Cap Res.2009-2010'!I436</f>
        <v>0</v>
      </c>
      <c r="J436" s="42">
        <f>+' (1) Cap Res.2009-2010'!J436</f>
        <v>0</v>
      </c>
      <c r="K436" s="42">
        <f>+' (1) Cap Res.2009-2010'!K436</f>
        <v>0</v>
      </c>
      <c r="L436" s="42">
        <f>+' (1) Cap Res.2009-2010'!L436</f>
        <v>0</v>
      </c>
      <c r="M436" s="42">
        <f>+' (1) Cap Res.2009-2010'!M436</f>
        <v>0</v>
      </c>
      <c r="N436" s="42">
        <f>+' (1) Cap Res.2009-2010'!N436</f>
        <v>0</v>
      </c>
      <c r="O436" s="42">
        <f>+' (1) Cap Res.2009-2010'!O436</f>
        <v>0</v>
      </c>
      <c r="P436" s="42">
        <f>+' (1) Cap Res.2009-2010'!P436</f>
        <v>0</v>
      </c>
      <c r="Q436" s="42">
        <f>+' (1) Cap Res.2009-2010'!Q436</f>
        <v>0</v>
      </c>
      <c r="R436" s="42">
        <f>+' (1) Cap Res.2009-2010'!R436</f>
        <v>0</v>
      </c>
      <c r="S436" s="42">
        <f>+' (1) Cap Res.2009-2010'!S436</f>
        <v>0</v>
      </c>
      <c r="T436" s="42">
        <f>+' (1) Cap Res.2009-2010'!T436</f>
        <v>0</v>
      </c>
      <c r="U436" s="42">
        <f>+' (1) Cap Res.2009-2010'!U436</f>
        <v>0</v>
      </c>
      <c r="V436" s="42">
        <f>+' (1) Cap Res.2009-2010'!V436</f>
        <v>0</v>
      </c>
      <c r="W436" s="42">
        <f>+' (1) Cap Res.2009-2010'!W436</f>
        <v>0</v>
      </c>
      <c r="X436" s="42">
        <f>+' (1) Cap Res.2009-2010'!X436</f>
        <v>0</v>
      </c>
      <c r="Y436" s="42">
        <f>+' (1) Cap Res.2009-2010'!Y436</f>
        <v>0</v>
      </c>
      <c r="Z436" s="42">
        <f>+' (1) Cap Res.2009-2010'!Z436</f>
        <v>0</v>
      </c>
      <c r="AA436" s="42">
        <f>+' (1) Cap Res.2009-2010'!AA436</f>
        <v>0</v>
      </c>
      <c r="AB436" s="42">
        <f>+' (1) Cap Res.2009-2010'!AB436</f>
        <v>0</v>
      </c>
      <c r="AC436" s="42">
        <f>+' (1) Cap Res.2009-2010'!AC436</f>
        <v>0</v>
      </c>
      <c r="AD436" s="42">
        <f>+' (1) Cap Res.2009-2010'!AD436</f>
        <v>0</v>
      </c>
      <c r="AE436" s="42">
        <f>+' (1) Cap Res.2009-2010'!AE436</f>
        <v>0</v>
      </c>
      <c r="AF436" s="42">
        <f>+' (1) Cap Res.2009-2010'!AF436</f>
        <v>0</v>
      </c>
      <c r="AG436" s="42">
        <f>+' (1) Cap Res.2009-2010'!AG436</f>
        <v>0</v>
      </c>
      <c r="AH436" s="42">
        <f>+' (1) Cap Res.2009-2010'!AH436</f>
        <v>0</v>
      </c>
      <c r="AI436" s="42">
        <f>+' (1) Cap Res.2009-2010'!AI436</f>
        <v>0</v>
      </c>
      <c r="AJ436" s="42">
        <f>+' (1) Cap Res.2009-2010'!AJ436</f>
        <v>0</v>
      </c>
      <c r="AK436" s="42">
        <f>+' (1) Cap Res.2009-2010'!AK436</f>
        <v>0</v>
      </c>
      <c r="AL436" s="42">
        <f>+' (1) Cap Res.2009-2010'!AL436</f>
        <v>0</v>
      </c>
      <c r="AM436" s="42">
        <f>+' (1) Cap Res.2009-2010'!AM436</f>
        <v>0</v>
      </c>
      <c r="AN436" s="42">
        <f>+' (1) Cap Res.2009-2010'!AN436</f>
        <v>0</v>
      </c>
      <c r="AO436" s="42">
        <f>+' (1) Cap Res.2009-2010'!AO436</f>
        <v>0</v>
      </c>
      <c r="AP436" s="42">
        <f>+' (1) Cap Res.2009-2010'!AP436</f>
        <v>0</v>
      </c>
      <c r="AQ436" s="42">
        <f>+' (1) Cap Res.2009-2010'!AQ436</f>
        <v>0</v>
      </c>
      <c r="AR436" s="42">
        <f>+' (1) Cap Res.2009-2010'!AR436</f>
        <v>0</v>
      </c>
      <c r="AS436" s="42">
        <f>+' (1) Cap Res.2009-2010'!AS436</f>
        <v>0</v>
      </c>
      <c r="AT436" s="42">
        <f>+' (1) Cap Res.2009-2010'!AT436</f>
        <v>0</v>
      </c>
      <c r="AU436" s="42">
        <f>+' (1) Cap Res.2009-2010'!AU436</f>
        <v>0</v>
      </c>
      <c r="AV436" s="42"/>
      <c r="AW436" s="42"/>
      <c r="AX436" s="42"/>
      <c r="AY436" s="42"/>
      <c r="AZ436" s="42"/>
      <c r="BA436" s="42"/>
      <c r="BB436" s="42"/>
    </row>
    <row r="437" spans="1:54" ht="13.5" hidden="1">
      <c r="A437" s="177">
        <f>+' (1) Cap Res.2009-2010'!BF437</f>
        <v>38826</v>
      </c>
      <c r="B437" s="42">
        <f>+' (1) Cap Res.2009-2010'!B437</f>
        <v>0</v>
      </c>
      <c r="C437" s="42">
        <f>+' (1) Cap Res.2009-2010'!C437</f>
        <v>0</v>
      </c>
      <c r="D437" s="42">
        <f>+' (1) Cap Res.2009-2010'!D437</f>
        <v>0</v>
      </c>
      <c r="E437" s="42">
        <f>+' (1) Cap Res.2009-2010'!E437</f>
        <v>0</v>
      </c>
      <c r="F437" s="42">
        <f>+' (1) Cap Res.2009-2010'!F437</f>
        <v>0</v>
      </c>
      <c r="G437" s="42">
        <f>+' (1) Cap Res.2009-2010'!G437</f>
        <v>0</v>
      </c>
      <c r="H437" s="42">
        <f>+' (1) Cap Res.2009-2010'!H437</f>
        <v>0</v>
      </c>
      <c r="I437" s="42">
        <f>+' (1) Cap Res.2009-2010'!I437</f>
        <v>0</v>
      </c>
      <c r="J437" s="42">
        <f>+' (1) Cap Res.2009-2010'!J437</f>
        <v>0</v>
      </c>
      <c r="K437" s="42">
        <f>+' (1) Cap Res.2009-2010'!K437</f>
        <v>0</v>
      </c>
      <c r="L437" s="42">
        <f>+' (1) Cap Res.2009-2010'!L437</f>
        <v>0</v>
      </c>
      <c r="M437" s="42">
        <f>+' (1) Cap Res.2009-2010'!M437</f>
        <v>0</v>
      </c>
      <c r="N437" s="42">
        <f>+' (1) Cap Res.2009-2010'!N437</f>
        <v>0</v>
      </c>
      <c r="O437" s="42">
        <f>+' (1) Cap Res.2009-2010'!O437</f>
        <v>0</v>
      </c>
      <c r="P437" s="42">
        <f>+' (1) Cap Res.2009-2010'!P437</f>
        <v>0</v>
      </c>
      <c r="Q437" s="42">
        <f>+' (1) Cap Res.2009-2010'!Q437</f>
        <v>0</v>
      </c>
      <c r="R437" s="42">
        <f>+' (1) Cap Res.2009-2010'!R437</f>
        <v>0</v>
      </c>
      <c r="S437" s="42">
        <f>+' (1) Cap Res.2009-2010'!S437</f>
        <v>0</v>
      </c>
      <c r="T437" s="42">
        <f>+' (1) Cap Res.2009-2010'!T437</f>
        <v>0</v>
      </c>
      <c r="U437" s="42">
        <f>+' (1) Cap Res.2009-2010'!U437</f>
        <v>0</v>
      </c>
      <c r="V437" s="42">
        <f>+' (1) Cap Res.2009-2010'!V437</f>
        <v>0</v>
      </c>
      <c r="W437" s="42">
        <f>+' (1) Cap Res.2009-2010'!W437</f>
        <v>0</v>
      </c>
      <c r="X437" s="42">
        <f>+' (1) Cap Res.2009-2010'!X437</f>
        <v>0</v>
      </c>
      <c r="Y437" s="42">
        <f>+' (1) Cap Res.2009-2010'!Y437</f>
        <v>0</v>
      </c>
      <c r="Z437" s="42">
        <f>+' (1) Cap Res.2009-2010'!Z437</f>
        <v>0</v>
      </c>
      <c r="AA437" s="42">
        <f>+' (1) Cap Res.2009-2010'!AA437</f>
        <v>0</v>
      </c>
      <c r="AB437" s="42">
        <f>+' (1) Cap Res.2009-2010'!AB437</f>
        <v>0</v>
      </c>
      <c r="AC437" s="42">
        <f>+' (1) Cap Res.2009-2010'!AC437</f>
        <v>0</v>
      </c>
      <c r="AD437" s="42">
        <f>+' (1) Cap Res.2009-2010'!AD437</f>
        <v>0</v>
      </c>
      <c r="AE437" s="42">
        <f>+' (1) Cap Res.2009-2010'!AE437</f>
        <v>0</v>
      </c>
      <c r="AF437" s="42">
        <f>+' (1) Cap Res.2009-2010'!AF437</f>
        <v>0</v>
      </c>
      <c r="AG437" s="42">
        <f>+' (1) Cap Res.2009-2010'!AG437</f>
        <v>0</v>
      </c>
      <c r="AH437" s="42">
        <f>+' (1) Cap Res.2009-2010'!AH437</f>
        <v>0</v>
      </c>
      <c r="AI437" s="42">
        <f>+' (1) Cap Res.2009-2010'!AI437</f>
        <v>0</v>
      </c>
      <c r="AJ437" s="42">
        <f>+' (1) Cap Res.2009-2010'!AJ437</f>
        <v>0</v>
      </c>
      <c r="AK437" s="42">
        <f>+' (1) Cap Res.2009-2010'!AK437</f>
        <v>0</v>
      </c>
      <c r="AL437" s="42">
        <f>+' (1) Cap Res.2009-2010'!AL437</f>
        <v>0</v>
      </c>
      <c r="AM437" s="42">
        <f>+' (1) Cap Res.2009-2010'!AM437</f>
        <v>0</v>
      </c>
      <c r="AN437" s="42">
        <f>+' (1) Cap Res.2009-2010'!AN437</f>
        <v>0</v>
      </c>
      <c r="AO437" s="42">
        <f>+' (1) Cap Res.2009-2010'!AO437</f>
        <v>0</v>
      </c>
      <c r="AP437" s="42">
        <f>+' (1) Cap Res.2009-2010'!AP437</f>
        <v>0</v>
      </c>
      <c r="AQ437" s="42">
        <f>+' (1) Cap Res.2009-2010'!AQ437</f>
        <v>0</v>
      </c>
      <c r="AR437" s="42">
        <f>+' (1) Cap Res.2009-2010'!AR437</f>
        <v>0</v>
      </c>
      <c r="AS437" s="42">
        <f>+' (1) Cap Res.2009-2010'!AS437</f>
        <v>0</v>
      </c>
      <c r="AT437" s="42">
        <f>+' (1) Cap Res.2009-2010'!AT437</f>
        <v>0</v>
      </c>
      <c r="AU437" s="42">
        <f>+' (1) Cap Res.2009-2010'!AU437</f>
        <v>0</v>
      </c>
      <c r="AV437" s="42"/>
      <c r="AW437" s="42"/>
      <c r="AX437" s="42"/>
      <c r="AY437" s="42"/>
      <c r="AZ437" s="42"/>
      <c r="BA437" s="42"/>
      <c r="BB437" s="42"/>
    </row>
    <row r="438" spans="1:54" ht="13.5" hidden="1">
      <c r="A438" s="177">
        <f>+' (1) Cap Res.2009-2010'!BF438</f>
        <v>38828</v>
      </c>
      <c r="B438" s="42">
        <f>+' (1) Cap Res.2009-2010'!B438</f>
        <v>0</v>
      </c>
      <c r="C438" s="42">
        <f>+' (1) Cap Res.2009-2010'!C438</f>
        <v>0</v>
      </c>
      <c r="D438" s="42">
        <f>+' (1) Cap Res.2009-2010'!D438</f>
        <v>0</v>
      </c>
      <c r="E438" s="42">
        <f>+' (1) Cap Res.2009-2010'!E438</f>
        <v>0</v>
      </c>
      <c r="F438" s="42">
        <f>+' (1) Cap Res.2009-2010'!F438</f>
        <v>0</v>
      </c>
      <c r="G438" s="42">
        <f>+' (1) Cap Res.2009-2010'!G438</f>
        <v>0</v>
      </c>
      <c r="H438" s="42">
        <f>+' (1) Cap Res.2009-2010'!H438</f>
        <v>0</v>
      </c>
      <c r="I438" s="42">
        <f>+' (1) Cap Res.2009-2010'!I438</f>
        <v>0</v>
      </c>
      <c r="J438" s="42">
        <f>+' (1) Cap Res.2009-2010'!J438</f>
        <v>0</v>
      </c>
      <c r="K438" s="42">
        <f>+' (1) Cap Res.2009-2010'!K438</f>
        <v>0</v>
      </c>
      <c r="L438" s="42">
        <f>+' (1) Cap Res.2009-2010'!L438</f>
        <v>0</v>
      </c>
      <c r="M438" s="42">
        <f>+' (1) Cap Res.2009-2010'!M438</f>
        <v>0</v>
      </c>
      <c r="N438" s="42">
        <f>+' (1) Cap Res.2009-2010'!N438</f>
        <v>0</v>
      </c>
      <c r="O438" s="42">
        <f>+' (1) Cap Res.2009-2010'!O438</f>
        <v>0</v>
      </c>
      <c r="P438" s="42">
        <f>+' (1) Cap Res.2009-2010'!P438</f>
        <v>0</v>
      </c>
      <c r="Q438" s="42">
        <f>+' (1) Cap Res.2009-2010'!Q438</f>
        <v>0</v>
      </c>
      <c r="R438" s="42">
        <f>+' (1) Cap Res.2009-2010'!R438</f>
        <v>0</v>
      </c>
      <c r="S438" s="42">
        <f>+' (1) Cap Res.2009-2010'!S438</f>
        <v>0</v>
      </c>
      <c r="T438" s="42">
        <f>+' (1) Cap Res.2009-2010'!T438</f>
        <v>-11026.96</v>
      </c>
      <c r="U438" s="42">
        <f>+' (1) Cap Res.2009-2010'!U438</f>
        <v>0</v>
      </c>
      <c r="V438" s="42">
        <f>+' (1) Cap Res.2009-2010'!V438</f>
        <v>0</v>
      </c>
      <c r="W438" s="42">
        <f>+' (1) Cap Res.2009-2010'!W438</f>
        <v>0</v>
      </c>
      <c r="X438" s="42">
        <f>+' (1) Cap Res.2009-2010'!X438</f>
        <v>0</v>
      </c>
      <c r="Y438" s="42">
        <f>+' (1) Cap Res.2009-2010'!Y438</f>
        <v>0</v>
      </c>
      <c r="Z438" s="42">
        <f>+' (1) Cap Res.2009-2010'!Z438</f>
        <v>0</v>
      </c>
      <c r="AA438" s="42">
        <f>+' (1) Cap Res.2009-2010'!AA438</f>
        <v>0</v>
      </c>
      <c r="AB438" s="42">
        <f>+' (1) Cap Res.2009-2010'!AB438</f>
        <v>0</v>
      </c>
      <c r="AC438" s="42">
        <f>+' (1) Cap Res.2009-2010'!AC438</f>
        <v>0</v>
      </c>
      <c r="AD438" s="42">
        <f>+' (1) Cap Res.2009-2010'!AD438</f>
        <v>0</v>
      </c>
      <c r="AE438" s="42">
        <f>+' (1) Cap Res.2009-2010'!AE438</f>
        <v>0</v>
      </c>
      <c r="AF438" s="42">
        <f>+' (1) Cap Res.2009-2010'!AF438</f>
        <v>0</v>
      </c>
      <c r="AG438" s="42">
        <f>+' (1) Cap Res.2009-2010'!AG438</f>
        <v>0</v>
      </c>
      <c r="AH438" s="42">
        <f>+' (1) Cap Res.2009-2010'!AH438</f>
        <v>0</v>
      </c>
      <c r="AI438" s="42">
        <f>+' (1) Cap Res.2009-2010'!AI438</f>
        <v>0</v>
      </c>
      <c r="AJ438" s="42">
        <f>+' (1) Cap Res.2009-2010'!AJ438</f>
        <v>0</v>
      </c>
      <c r="AK438" s="42">
        <f>+' (1) Cap Res.2009-2010'!AK438</f>
        <v>0</v>
      </c>
      <c r="AL438" s="42">
        <f>+' (1) Cap Res.2009-2010'!AL438</f>
        <v>0</v>
      </c>
      <c r="AM438" s="42">
        <f>+' (1) Cap Res.2009-2010'!AM438</f>
        <v>0</v>
      </c>
      <c r="AN438" s="42">
        <f>+' (1) Cap Res.2009-2010'!AN438</f>
        <v>0</v>
      </c>
      <c r="AO438" s="42">
        <f>+' (1) Cap Res.2009-2010'!AO438</f>
        <v>0</v>
      </c>
      <c r="AP438" s="42">
        <f>+' (1) Cap Res.2009-2010'!AP438</f>
        <v>0</v>
      </c>
      <c r="AQ438" s="42">
        <f>+' (1) Cap Res.2009-2010'!AQ438</f>
        <v>0</v>
      </c>
      <c r="AR438" s="42">
        <f>+' (1) Cap Res.2009-2010'!AR438</f>
        <v>0</v>
      </c>
      <c r="AS438" s="42">
        <f>+' (1) Cap Res.2009-2010'!AS438</f>
        <v>0</v>
      </c>
      <c r="AT438" s="42">
        <f>+' (1) Cap Res.2009-2010'!AT438</f>
        <v>0</v>
      </c>
      <c r="AU438" s="42">
        <f>+' (1) Cap Res.2009-2010'!AU438</f>
        <v>0</v>
      </c>
      <c r="AV438" s="42"/>
      <c r="AW438" s="42"/>
      <c r="AX438" s="42"/>
      <c r="AY438" s="42"/>
      <c r="AZ438" s="42"/>
      <c r="BA438" s="42"/>
      <c r="BB438" s="42"/>
    </row>
    <row r="439" spans="1:54" ht="13.5" hidden="1">
      <c r="A439" s="177">
        <f>+' (1) Cap Res.2009-2010'!BF439</f>
        <v>38828</v>
      </c>
      <c r="B439" s="42">
        <f>+' (1) Cap Res.2009-2010'!B439</f>
        <v>0</v>
      </c>
      <c r="C439" s="42">
        <f>+' (1) Cap Res.2009-2010'!C439</f>
        <v>0</v>
      </c>
      <c r="D439" s="42">
        <f>+' (1) Cap Res.2009-2010'!D439</f>
        <v>0</v>
      </c>
      <c r="E439" s="42">
        <f>+' (1) Cap Res.2009-2010'!E439</f>
        <v>0</v>
      </c>
      <c r="F439" s="42">
        <f>+' (1) Cap Res.2009-2010'!F439</f>
        <v>0</v>
      </c>
      <c r="G439" s="42">
        <f>+' (1) Cap Res.2009-2010'!G439</f>
        <v>0</v>
      </c>
      <c r="H439" s="42">
        <f>+' (1) Cap Res.2009-2010'!H439</f>
        <v>0</v>
      </c>
      <c r="I439" s="42">
        <f>+' (1) Cap Res.2009-2010'!I439</f>
        <v>0</v>
      </c>
      <c r="J439" s="42">
        <f>+' (1) Cap Res.2009-2010'!J439</f>
        <v>0</v>
      </c>
      <c r="K439" s="42">
        <f>+' (1) Cap Res.2009-2010'!K439</f>
        <v>0</v>
      </c>
      <c r="L439" s="42">
        <f>+' (1) Cap Res.2009-2010'!L439</f>
        <v>0</v>
      </c>
      <c r="M439" s="42">
        <f>+' (1) Cap Res.2009-2010'!M439</f>
        <v>0</v>
      </c>
      <c r="N439" s="42">
        <f>+' (1) Cap Res.2009-2010'!N439</f>
        <v>0</v>
      </c>
      <c r="O439" s="42">
        <f>+' (1) Cap Res.2009-2010'!O439</f>
        <v>0</v>
      </c>
      <c r="P439" s="42">
        <f>+' (1) Cap Res.2009-2010'!P439</f>
        <v>0</v>
      </c>
      <c r="Q439" s="42">
        <f>+' (1) Cap Res.2009-2010'!Q439</f>
        <v>0</v>
      </c>
      <c r="R439" s="42">
        <f>+' (1) Cap Res.2009-2010'!R439</f>
        <v>0</v>
      </c>
      <c r="S439" s="42">
        <f>+' (1) Cap Res.2009-2010'!S439</f>
        <v>0</v>
      </c>
      <c r="T439" s="42">
        <f>+' (1) Cap Res.2009-2010'!T439</f>
        <v>-1055</v>
      </c>
      <c r="U439" s="42">
        <f>+' (1) Cap Res.2009-2010'!U439</f>
        <v>0</v>
      </c>
      <c r="V439" s="42">
        <f>+' (1) Cap Res.2009-2010'!V439</f>
        <v>0</v>
      </c>
      <c r="W439" s="42">
        <f>+' (1) Cap Res.2009-2010'!W439</f>
        <v>0</v>
      </c>
      <c r="X439" s="42">
        <f>+' (1) Cap Res.2009-2010'!X439</f>
        <v>0</v>
      </c>
      <c r="Y439" s="42">
        <f>+' (1) Cap Res.2009-2010'!Y439</f>
        <v>0</v>
      </c>
      <c r="Z439" s="42">
        <f>+' (1) Cap Res.2009-2010'!Z439</f>
        <v>0</v>
      </c>
      <c r="AA439" s="42">
        <f>+' (1) Cap Res.2009-2010'!AA439</f>
        <v>0</v>
      </c>
      <c r="AB439" s="42">
        <f>+' (1) Cap Res.2009-2010'!AB439</f>
        <v>0</v>
      </c>
      <c r="AC439" s="42">
        <f>+' (1) Cap Res.2009-2010'!AC439</f>
        <v>0</v>
      </c>
      <c r="AD439" s="42">
        <f>+' (1) Cap Res.2009-2010'!AD439</f>
        <v>0</v>
      </c>
      <c r="AE439" s="42">
        <f>+' (1) Cap Res.2009-2010'!AE439</f>
        <v>0</v>
      </c>
      <c r="AF439" s="42">
        <f>+' (1) Cap Res.2009-2010'!AF439</f>
        <v>0</v>
      </c>
      <c r="AG439" s="42">
        <f>+' (1) Cap Res.2009-2010'!AG439</f>
        <v>0</v>
      </c>
      <c r="AH439" s="42">
        <f>+' (1) Cap Res.2009-2010'!AH439</f>
        <v>0</v>
      </c>
      <c r="AI439" s="42">
        <f>+' (1) Cap Res.2009-2010'!AI439</f>
        <v>0</v>
      </c>
      <c r="AJ439" s="42">
        <f>+' (1) Cap Res.2009-2010'!AJ439</f>
        <v>0</v>
      </c>
      <c r="AK439" s="42">
        <f>+' (1) Cap Res.2009-2010'!AK439</f>
        <v>0</v>
      </c>
      <c r="AL439" s="42">
        <f>+' (1) Cap Res.2009-2010'!AL439</f>
        <v>0</v>
      </c>
      <c r="AM439" s="42">
        <f>+' (1) Cap Res.2009-2010'!AM439</f>
        <v>0</v>
      </c>
      <c r="AN439" s="42">
        <f>+' (1) Cap Res.2009-2010'!AN439</f>
        <v>0</v>
      </c>
      <c r="AO439" s="42">
        <f>+' (1) Cap Res.2009-2010'!AO439</f>
        <v>0</v>
      </c>
      <c r="AP439" s="42">
        <f>+' (1) Cap Res.2009-2010'!AP439</f>
        <v>0</v>
      </c>
      <c r="AQ439" s="42">
        <f>+' (1) Cap Res.2009-2010'!AQ439</f>
        <v>0</v>
      </c>
      <c r="AR439" s="42">
        <f>+' (1) Cap Res.2009-2010'!AR439</f>
        <v>0</v>
      </c>
      <c r="AS439" s="42">
        <f>+' (1) Cap Res.2009-2010'!AS439</f>
        <v>0</v>
      </c>
      <c r="AT439" s="42">
        <f>+' (1) Cap Res.2009-2010'!AT439</f>
        <v>0</v>
      </c>
      <c r="AU439" s="42">
        <f>+' (1) Cap Res.2009-2010'!AU439</f>
        <v>0</v>
      </c>
      <c r="AV439" s="42"/>
      <c r="AW439" s="42"/>
      <c r="AX439" s="42"/>
      <c r="AY439" s="42"/>
      <c r="AZ439" s="42"/>
      <c r="BA439" s="42"/>
      <c r="BB439" s="42"/>
    </row>
    <row r="440" spans="1:54" ht="13.5" hidden="1">
      <c r="A440" s="177">
        <f>+' (1) Cap Res.2009-2010'!BF440</f>
        <v>38828</v>
      </c>
      <c r="B440" s="42">
        <f>+' (1) Cap Res.2009-2010'!B440</f>
        <v>0</v>
      </c>
      <c r="C440" s="42">
        <f>+' (1) Cap Res.2009-2010'!C440</f>
        <v>0</v>
      </c>
      <c r="D440" s="42">
        <f>+' (1) Cap Res.2009-2010'!D440</f>
        <v>0</v>
      </c>
      <c r="E440" s="42">
        <f>+' (1) Cap Res.2009-2010'!E440</f>
        <v>0</v>
      </c>
      <c r="F440" s="42">
        <f>+' (1) Cap Res.2009-2010'!F440</f>
        <v>0</v>
      </c>
      <c r="G440" s="42">
        <f>+' (1) Cap Res.2009-2010'!G440</f>
        <v>0</v>
      </c>
      <c r="H440" s="42">
        <f>+' (1) Cap Res.2009-2010'!H440</f>
        <v>0</v>
      </c>
      <c r="I440" s="42">
        <f>+' (1) Cap Res.2009-2010'!I440</f>
        <v>0</v>
      </c>
      <c r="J440" s="42">
        <f>+' (1) Cap Res.2009-2010'!J440</f>
        <v>0</v>
      </c>
      <c r="K440" s="42">
        <f>+' (1) Cap Res.2009-2010'!K440</f>
        <v>0</v>
      </c>
      <c r="L440" s="42">
        <f>+' (1) Cap Res.2009-2010'!L440</f>
        <v>0</v>
      </c>
      <c r="M440" s="42">
        <f>+' (1) Cap Res.2009-2010'!M440</f>
        <v>0</v>
      </c>
      <c r="N440" s="42">
        <f>+' (1) Cap Res.2009-2010'!N440</f>
        <v>0</v>
      </c>
      <c r="O440" s="42">
        <f>+' (1) Cap Res.2009-2010'!O440</f>
        <v>0</v>
      </c>
      <c r="P440" s="42">
        <f>+' (1) Cap Res.2009-2010'!P440</f>
        <v>0</v>
      </c>
      <c r="Q440" s="42">
        <f>+' (1) Cap Res.2009-2010'!Q440</f>
        <v>0</v>
      </c>
      <c r="R440" s="42">
        <f>+' (1) Cap Res.2009-2010'!R440</f>
        <v>0</v>
      </c>
      <c r="S440" s="42">
        <f>+' (1) Cap Res.2009-2010'!S440</f>
        <v>0</v>
      </c>
      <c r="T440" s="42">
        <f>+' (1) Cap Res.2009-2010'!T440</f>
        <v>-1000</v>
      </c>
      <c r="U440" s="42">
        <f>+' (1) Cap Res.2009-2010'!U440</f>
        <v>0</v>
      </c>
      <c r="V440" s="42">
        <f>+' (1) Cap Res.2009-2010'!V440</f>
        <v>0</v>
      </c>
      <c r="W440" s="42">
        <f>+' (1) Cap Res.2009-2010'!W440</f>
        <v>0</v>
      </c>
      <c r="X440" s="42">
        <f>+' (1) Cap Res.2009-2010'!X440</f>
        <v>0</v>
      </c>
      <c r="Y440" s="42">
        <f>+' (1) Cap Res.2009-2010'!Y440</f>
        <v>0</v>
      </c>
      <c r="Z440" s="42">
        <f>+' (1) Cap Res.2009-2010'!Z440</f>
        <v>0</v>
      </c>
      <c r="AA440" s="42">
        <f>+' (1) Cap Res.2009-2010'!AA440</f>
        <v>0</v>
      </c>
      <c r="AB440" s="42">
        <f>+' (1) Cap Res.2009-2010'!AB440</f>
        <v>0</v>
      </c>
      <c r="AC440" s="42">
        <f>+' (1) Cap Res.2009-2010'!AC440</f>
        <v>0</v>
      </c>
      <c r="AD440" s="42">
        <f>+' (1) Cap Res.2009-2010'!AD440</f>
        <v>0</v>
      </c>
      <c r="AE440" s="42">
        <f>+' (1) Cap Res.2009-2010'!AE440</f>
        <v>0</v>
      </c>
      <c r="AF440" s="42">
        <f>+' (1) Cap Res.2009-2010'!AF440</f>
        <v>0</v>
      </c>
      <c r="AG440" s="42">
        <f>+' (1) Cap Res.2009-2010'!AG440</f>
        <v>0</v>
      </c>
      <c r="AH440" s="42">
        <f>+' (1) Cap Res.2009-2010'!AH440</f>
        <v>0</v>
      </c>
      <c r="AI440" s="42">
        <f>+' (1) Cap Res.2009-2010'!AI440</f>
        <v>0</v>
      </c>
      <c r="AJ440" s="42">
        <f>+' (1) Cap Res.2009-2010'!AJ440</f>
        <v>0</v>
      </c>
      <c r="AK440" s="42">
        <f>+' (1) Cap Res.2009-2010'!AK440</f>
        <v>0</v>
      </c>
      <c r="AL440" s="42">
        <f>+' (1) Cap Res.2009-2010'!AL440</f>
        <v>0</v>
      </c>
      <c r="AM440" s="42">
        <f>+' (1) Cap Res.2009-2010'!AM440</f>
        <v>0</v>
      </c>
      <c r="AN440" s="42">
        <f>+' (1) Cap Res.2009-2010'!AN440</f>
        <v>0</v>
      </c>
      <c r="AO440" s="42">
        <f>+' (1) Cap Res.2009-2010'!AO440</f>
        <v>0</v>
      </c>
      <c r="AP440" s="42">
        <f>+' (1) Cap Res.2009-2010'!AP440</f>
        <v>0</v>
      </c>
      <c r="AQ440" s="42">
        <f>+' (1) Cap Res.2009-2010'!AQ440</f>
        <v>0</v>
      </c>
      <c r="AR440" s="42">
        <f>+' (1) Cap Res.2009-2010'!AR440</f>
        <v>0</v>
      </c>
      <c r="AS440" s="42">
        <f>+' (1) Cap Res.2009-2010'!AS440</f>
        <v>0</v>
      </c>
      <c r="AT440" s="42">
        <f>+' (1) Cap Res.2009-2010'!AT440</f>
        <v>0</v>
      </c>
      <c r="AU440" s="42">
        <f>+' (1) Cap Res.2009-2010'!AU440</f>
        <v>0</v>
      </c>
      <c r="AV440" s="42"/>
      <c r="AW440" s="42"/>
      <c r="AX440" s="42"/>
      <c r="AY440" s="42"/>
      <c r="AZ440" s="42"/>
      <c r="BA440" s="42"/>
      <c r="BB440" s="42"/>
    </row>
    <row r="441" spans="1:54" ht="13.5" hidden="1">
      <c r="A441" s="177">
        <f>+' (1) Cap Res.2009-2010'!BF441</f>
        <v>38835</v>
      </c>
      <c r="B441" s="42">
        <f>+' (1) Cap Res.2009-2010'!B441</f>
        <v>0</v>
      </c>
      <c r="C441" s="42">
        <f>+' (1) Cap Res.2009-2010'!C441</f>
        <v>0</v>
      </c>
      <c r="D441" s="42">
        <f>+' (1) Cap Res.2009-2010'!D441</f>
        <v>0</v>
      </c>
      <c r="E441" s="42">
        <f>+' (1) Cap Res.2009-2010'!E441</f>
        <v>0</v>
      </c>
      <c r="F441" s="42">
        <f>+' (1) Cap Res.2009-2010'!F441</f>
        <v>0</v>
      </c>
      <c r="G441" s="42">
        <f>+' (1) Cap Res.2009-2010'!G441</f>
        <v>0</v>
      </c>
      <c r="H441" s="42">
        <f>+' (1) Cap Res.2009-2010'!H441</f>
        <v>0</v>
      </c>
      <c r="I441" s="42">
        <f>+' (1) Cap Res.2009-2010'!I441</f>
        <v>0</v>
      </c>
      <c r="J441" s="42">
        <f>+' (1) Cap Res.2009-2010'!J441</f>
        <v>0</v>
      </c>
      <c r="K441" s="42">
        <f>+' (1) Cap Res.2009-2010'!K441</f>
        <v>0</v>
      </c>
      <c r="L441" s="42">
        <f>+' (1) Cap Res.2009-2010'!L441</f>
        <v>0</v>
      </c>
      <c r="M441" s="42">
        <f>+' (1) Cap Res.2009-2010'!M441</f>
        <v>0</v>
      </c>
      <c r="N441" s="42">
        <f>+' (1) Cap Res.2009-2010'!N441</f>
        <v>0</v>
      </c>
      <c r="O441" s="42">
        <f>+' (1) Cap Res.2009-2010'!O441</f>
        <v>0</v>
      </c>
      <c r="P441" s="42">
        <f>+' (1) Cap Res.2009-2010'!P441</f>
        <v>0</v>
      </c>
      <c r="Q441" s="42">
        <f>+' (1) Cap Res.2009-2010'!Q441</f>
        <v>0</v>
      </c>
      <c r="R441" s="42">
        <f>+' (1) Cap Res.2009-2010'!R441</f>
        <v>0</v>
      </c>
      <c r="S441" s="42">
        <f>+' (1) Cap Res.2009-2010'!S441</f>
        <v>0</v>
      </c>
      <c r="T441" s="42">
        <f>+' (1) Cap Res.2009-2010'!T441</f>
        <v>0</v>
      </c>
      <c r="U441" s="42">
        <f>+' (1) Cap Res.2009-2010'!U441</f>
        <v>0</v>
      </c>
      <c r="V441" s="42">
        <f>+' (1) Cap Res.2009-2010'!V441</f>
        <v>0</v>
      </c>
      <c r="W441" s="42">
        <f>+' (1) Cap Res.2009-2010'!W441</f>
        <v>0</v>
      </c>
      <c r="X441" s="42">
        <f>+' (1) Cap Res.2009-2010'!X441</f>
        <v>0</v>
      </c>
      <c r="Y441" s="42">
        <f>+' (1) Cap Res.2009-2010'!Y441</f>
        <v>0</v>
      </c>
      <c r="Z441" s="42">
        <f>+' (1) Cap Res.2009-2010'!Z441</f>
        <v>0</v>
      </c>
      <c r="AA441" s="42">
        <f>+' (1) Cap Res.2009-2010'!AA441</f>
        <v>0</v>
      </c>
      <c r="AB441" s="42">
        <f>+' (1) Cap Res.2009-2010'!AB441</f>
        <v>0</v>
      </c>
      <c r="AC441" s="42">
        <f>+' (1) Cap Res.2009-2010'!AC441</f>
        <v>0</v>
      </c>
      <c r="AD441" s="42">
        <f>+' (1) Cap Res.2009-2010'!AD441</f>
        <v>0</v>
      </c>
      <c r="AE441" s="42">
        <f>+' (1) Cap Res.2009-2010'!AE441</f>
        <v>-24044</v>
      </c>
      <c r="AF441" s="42">
        <f>+' (1) Cap Res.2009-2010'!AF441</f>
        <v>0</v>
      </c>
      <c r="AG441" s="42">
        <f>+' (1) Cap Res.2009-2010'!AG441</f>
        <v>0</v>
      </c>
      <c r="AH441" s="42">
        <f>+' (1) Cap Res.2009-2010'!AH441</f>
        <v>0</v>
      </c>
      <c r="AI441" s="42">
        <f>+' (1) Cap Res.2009-2010'!AI441</f>
        <v>0</v>
      </c>
      <c r="AJ441" s="42">
        <f>+' (1) Cap Res.2009-2010'!AJ441</f>
        <v>0</v>
      </c>
      <c r="AK441" s="42">
        <f>+' (1) Cap Res.2009-2010'!AK441</f>
        <v>0</v>
      </c>
      <c r="AL441" s="42">
        <f>+' (1) Cap Res.2009-2010'!AL441</f>
        <v>0</v>
      </c>
      <c r="AM441" s="42">
        <f>+' (1) Cap Res.2009-2010'!AM441</f>
        <v>0</v>
      </c>
      <c r="AN441" s="42">
        <f>+' (1) Cap Res.2009-2010'!AN441</f>
        <v>0</v>
      </c>
      <c r="AO441" s="42">
        <f>+' (1) Cap Res.2009-2010'!AO441</f>
        <v>0</v>
      </c>
      <c r="AP441" s="42">
        <f>+' (1) Cap Res.2009-2010'!AP441</f>
        <v>0</v>
      </c>
      <c r="AQ441" s="42">
        <f>+' (1) Cap Res.2009-2010'!AQ441</f>
        <v>0</v>
      </c>
      <c r="AR441" s="42">
        <f>+' (1) Cap Res.2009-2010'!AR441</f>
        <v>0</v>
      </c>
      <c r="AS441" s="42">
        <f>+' (1) Cap Res.2009-2010'!AS441</f>
        <v>0</v>
      </c>
      <c r="AT441" s="42">
        <f>+' (1) Cap Res.2009-2010'!AT441</f>
        <v>0</v>
      </c>
      <c r="AU441" s="42">
        <f>+' (1) Cap Res.2009-2010'!AU441</f>
        <v>0</v>
      </c>
      <c r="AV441" s="42"/>
      <c r="AW441" s="42"/>
      <c r="AX441" s="42"/>
      <c r="AY441" s="42"/>
      <c r="AZ441" s="42"/>
      <c r="BA441" s="42"/>
      <c r="BB441" s="42"/>
    </row>
    <row r="442" spans="1:54" ht="13.5" hidden="1">
      <c r="A442" s="177">
        <f>+' (1) Cap Res.2009-2010'!BF442</f>
        <v>38836</v>
      </c>
      <c r="B442" s="42">
        <f>+' (1) Cap Res.2009-2010'!B442</f>
        <v>0</v>
      </c>
      <c r="C442" s="42">
        <f>+' (1) Cap Res.2009-2010'!C442</f>
        <v>0</v>
      </c>
      <c r="D442" s="42">
        <f>+' (1) Cap Res.2009-2010'!D442</f>
        <v>0</v>
      </c>
      <c r="E442" s="42">
        <f>+' (1) Cap Res.2009-2010'!E442</f>
        <v>0</v>
      </c>
      <c r="F442" s="42">
        <f>+' (1) Cap Res.2009-2010'!F442</f>
        <v>0</v>
      </c>
      <c r="G442" s="42">
        <f>+' (1) Cap Res.2009-2010'!G442</f>
        <v>0</v>
      </c>
      <c r="H442" s="42">
        <f>+' (1) Cap Res.2009-2010'!H442</f>
        <v>0</v>
      </c>
      <c r="I442" s="42">
        <f>+' (1) Cap Res.2009-2010'!I442</f>
        <v>0</v>
      </c>
      <c r="J442" s="42">
        <f>+' (1) Cap Res.2009-2010'!J442</f>
        <v>0</v>
      </c>
      <c r="K442" s="42">
        <f>+' (1) Cap Res.2009-2010'!K442</f>
        <v>0</v>
      </c>
      <c r="L442" s="42">
        <f>+' (1) Cap Res.2009-2010'!L442</f>
        <v>0</v>
      </c>
      <c r="M442" s="42">
        <f>+' (1) Cap Res.2009-2010'!M442</f>
        <v>0</v>
      </c>
      <c r="N442" s="42">
        <f>+' (1) Cap Res.2009-2010'!N442</f>
        <v>0</v>
      </c>
      <c r="O442" s="42">
        <f>+' (1) Cap Res.2009-2010'!O442</f>
        <v>0</v>
      </c>
      <c r="P442" s="42">
        <f>+' (1) Cap Res.2009-2010'!P442</f>
        <v>0</v>
      </c>
      <c r="Q442" s="42">
        <f>+' (1) Cap Res.2009-2010'!Q442</f>
        <v>0</v>
      </c>
      <c r="R442" s="42">
        <f>+' (1) Cap Res.2009-2010'!R442</f>
        <v>0</v>
      </c>
      <c r="S442" s="42">
        <f>+' (1) Cap Res.2009-2010'!S442</f>
        <v>0</v>
      </c>
      <c r="T442" s="42">
        <f>+' (1) Cap Res.2009-2010'!T442</f>
        <v>0</v>
      </c>
      <c r="U442" s="42">
        <f>+' (1) Cap Res.2009-2010'!U442</f>
        <v>0</v>
      </c>
      <c r="V442" s="42">
        <f>+' (1) Cap Res.2009-2010'!V442</f>
        <v>0</v>
      </c>
      <c r="W442" s="42">
        <f>+' (1) Cap Res.2009-2010'!W442</f>
        <v>0</v>
      </c>
      <c r="X442" s="42">
        <f>+' (1) Cap Res.2009-2010'!X442</f>
        <v>0</v>
      </c>
      <c r="Y442" s="42">
        <f>+' (1) Cap Res.2009-2010'!Y442</f>
        <v>0</v>
      </c>
      <c r="Z442" s="42">
        <f>+' (1) Cap Res.2009-2010'!Z442</f>
        <v>0</v>
      </c>
      <c r="AA442" s="42">
        <f>+' (1) Cap Res.2009-2010'!AA442</f>
        <v>0</v>
      </c>
      <c r="AB442" s="42">
        <f>+' (1) Cap Res.2009-2010'!AB442</f>
        <v>0</v>
      </c>
      <c r="AC442" s="42">
        <f>+' (1) Cap Res.2009-2010'!AC442</f>
        <v>0</v>
      </c>
      <c r="AD442" s="42">
        <f>+' (1) Cap Res.2009-2010'!AD442</f>
        <v>0</v>
      </c>
      <c r="AE442" s="42">
        <f>+' (1) Cap Res.2009-2010'!AE442</f>
        <v>0</v>
      </c>
      <c r="AF442" s="42">
        <f>+' (1) Cap Res.2009-2010'!AF442</f>
        <v>0</v>
      </c>
      <c r="AG442" s="42">
        <f>+' (1) Cap Res.2009-2010'!AG442</f>
        <v>0</v>
      </c>
      <c r="AH442" s="42">
        <f>+' (1) Cap Res.2009-2010'!AH442</f>
        <v>0</v>
      </c>
      <c r="AI442" s="42">
        <f>+' (1) Cap Res.2009-2010'!AI442</f>
        <v>0</v>
      </c>
      <c r="AJ442" s="42">
        <f>+' (1) Cap Res.2009-2010'!AJ442</f>
        <v>0</v>
      </c>
      <c r="AK442" s="42">
        <f>+' (1) Cap Res.2009-2010'!AK442</f>
        <v>0</v>
      </c>
      <c r="AL442" s="42">
        <f>+' (1) Cap Res.2009-2010'!AL442</f>
        <v>0</v>
      </c>
      <c r="AM442" s="42">
        <f>+' (1) Cap Res.2009-2010'!AM442</f>
        <v>0</v>
      </c>
      <c r="AN442" s="42">
        <f>+' (1) Cap Res.2009-2010'!AN442</f>
        <v>0</v>
      </c>
      <c r="AO442" s="42">
        <f>+' (1) Cap Res.2009-2010'!AO442</f>
        <v>0</v>
      </c>
      <c r="AP442" s="42">
        <f>+' (1) Cap Res.2009-2010'!AP442</f>
        <v>0</v>
      </c>
      <c r="AQ442" s="42">
        <f>+' (1) Cap Res.2009-2010'!AQ442</f>
        <v>0</v>
      </c>
      <c r="AR442" s="42">
        <f>+' (1) Cap Res.2009-2010'!AR442</f>
        <v>0</v>
      </c>
      <c r="AS442" s="42">
        <f>+' (1) Cap Res.2009-2010'!AS442</f>
        <v>0</v>
      </c>
      <c r="AT442" s="42">
        <f>+' (1) Cap Res.2009-2010'!AT442</f>
        <v>0</v>
      </c>
      <c r="AU442" s="42">
        <f>+' (1) Cap Res.2009-2010'!AU442</f>
        <v>0</v>
      </c>
      <c r="AV442" s="42"/>
      <c r="AW442" s="42"/>
      <c r="AX442" s="42"/>
      <c r="AY442" s="42"/>
      <c r="AZ442" s="42"/>
      <c r="BA442" s="42"/>
      <c r="BB442" s="42"/>
    </row>
    <row r="443" spans="1:54" ht="13.5" hidden="1">
      <c r="A443" s="177">
        <f>+' (1) Cap Res.2009-2010'!BF443</f>
        <v>38840</v>
      </c>
      <c r="B443" s="42">
        <f>+' (1) Cap Res.2009-2010'!B443</f>
        <v>0</v>
      </c>
      <c r="C443" s="42">
        <f>+' (1) Cap Res.2009-2010'!C443</f>
        <v>0</v>
      </c>
      <c r="D443" s="42">
        <f>+' (1) Cap Res.2009-2010'!D443</f>
        <v>0</v>
      </c>
      <c r="E443" s="42">
        <f>+' (1) Cap Res.2009-2010'!E443</f>
        <v>0</v>
      </c>
      <c r="F443" s="42">
        <f>+' (1) Cap Res.2009-2010'!F443</f>
        <v>0</v>
      </c>
      <c r="G443" s="42">
        <f>+' (1) Cap Res.2009-2010'!G443</f>
        <v>0</v>
      </c>
      <c r="H443" s="42">
        <f>+' (1) Cap Res.2009-2010'!H443</f>
        <v>0</v>
      </c>
      <c r="I443" s="42">
        <f>+' (1) Cap Res.2009-2010'!I443</f>
        <v>0</v>
      </c>
      <c r="J443" s="42">
        <f>+' (1) Cap Res.2009-2010'!J443</f>
        <v>0</v>
      </c>
      <c r="K443" s="42">
        <f>+' (1) Cap Res.2009-2010'!K443</f>
        <v>0</v>
      </c>
      <c r="L443" s="42">
        <f>+' (1) Cap Res.2009-2010'!L443</f>
        <v>0</v>
      </c>
      <c r="M443" s="42">
        <f>+' (1) Cap Res.2009-2010'!M443</f>
        <v>0</v>
      </c>
      <c r="N443" s="42">
        <f>+' (1) Cap Res.2009-2010'!N443</f>
        <v>0</v>
      </c>
      <c r="O443" s="42">
        <f>+' (1) Cap Res.2009-2010'!O443</f>
        <v>0</v>
      </c>
      <c r="P443" s="42">
        <f>+' (1) Cap Res.2009-2010'!P443</f>
        <v>0</v>
      </c>
      <c r="Q443" s="42">
        <f>+' (1) Cap Res.2009-2010'!Q443</f>
        <v>0</v>
      </c>
      <c r="R443" s="42">
        <f>+' (1) Cap Res.2009-2010'!R443</f>
        <v>0</v>
      </c>
      <c r="S443" s="42">
        <f>+' (1) Cap Res.2009-2010'!S443</f>
        <v>0</v>
      </c>
      <c r="T443" s="42">
        <f>+' (1) Cap Res.2009-2010'!T443</f>
        <v>0</v>
      </c>
      <c r="U443" s="42">
        <f>+' (1) Cap Res.2009-2010'!U443</f>
        <v>0</v>
      </c>
      <c r="V443" s="42">
        <f>+' (1) Cap Res.2009-2010'!V443</f>
        <v>0</v>
      </c>
      <c r="W443" s="42">
        <f>+' (1) Cap Res.2009-2010'!W443</f>
        <v>0</v>
      </c>
      <c r="X443" s="42">
        <f>+' (1) Cap Res.2009-2010'!X443</f>
        <v>0</v>
      </c>
      <c r="Y443" s="42">
        <f>+' (1) Cap Res.2009-2010'!Y443</f>
        <v>0</v>
      </c>
      <c r="Z443" s="42">
        <f>+' (1) Cap Res.2009-2010'!Z443</f>
        <v>0</v>
      </c>
      <c r="AA443" s="42">
        <f>+' (1) Cap Res.2009-2010'!AA443</f>
        <v>0</v>
      </c>
      <c r="AB443" s="42">
        <f>+' (1) Cap Res.2009-2010'!AB443</f>
        <v>0</v>
      </c>
      <c r="AC443" s="42">
        <f>+' (1) Cap Res.2009-2010'!AC443</f>
        <v>0</v>
      </c>
      <c r="AD443" s="42">
        <f>+' (1) Cap Res.2009-2010'!AD443</f>
        <v>0</v>
      </c>
      <c r="AE443" s="42">
        <f>+' (1) Cap Res.2009-2010'!AE443</f>
        <v>0</v>
      </c>
      <c r="AF443" s="42">
        <f>+' (1) Cap Res.2009-2010'!AF443</f>
        <v>0</v>
      </c>
      <c r="AG443" s="42">
        <f>+' (1) Cap Res.2009-2010'!AG443</f>
        <v>0</v>
      </c>
      <c r="AH443" s="42">
        <f>+' (1) Cap Res.2009-2010'!AH443</f>
        <v>0</v>
      </c>
      <c r="AI443" s="42">
        <f>+' (1) Cap Res.2009-2010'!AI443</f>
        <v>0</v>
      </c>
      <c r="AJ443" s="42">
        <f>+' (1) Cap Res.2009-2010'!AJ443</f>
        <v>0</v>
      </c>
      <c r="AK443" s="42">
        <f>+' (1) Cap Res.2009-2010'!AK443</f>
        <v>-1650</v>
      </c>
      <c r="AL443" s="42">
        <f>+' (1) Cap Res.2009-2010'!AL443</f>
        <v>0</v>
      </c>
      <c r="AM443" s="42">
        <f>+' (1) Cap Res.2009-2010'!AM443</f>
        <v>0</v>
      </c>
      <c r="AN443" s="42">
        <f>+' (1) Cap Res.2009-2010'!AN443</f>
        <v>0</v>
      </c>
      <c r="AO443" s="42">
        <f>+' (1) Cap Res.2009-2010'!AO443</f>
        <v>0</v>
      </c>
      <c r="AP443" s="42">
        <f>+' (1) Cap Res.2009-2010'!AP443</f>
        <v>0</v>
      </c>
      <c r="AQ443" s="42">
        <f>+' (1) Cap Res.2009-2010'!AQ443</f>
        <v>0</v>
      </c>
      <c r="AR443" s="42">
        <f>+' (1) Cap Res.2009-2010'!AR443</f>
        <v>0</v>
      </c>
      <c r="AS443" s="42">
        <f>+' (1) Cap Res.2009-2010'!AS443</f>
        <v>0</v>
      </c>
      <c r="AT443" s="42">
        <f>+' (1) Cap Res.2009-2010'!AT443</f>
        <v>0</v>
      </c>
      <c r="AU443" s="42">
        <f>+' (1) Cap Res.2009-2010'!AU443</f>
        <v>0</v>
      </c>
      <c r="AV443" s="42"/>
      <c r="AW443" s="42"/>
      <c r="AX443" s="42"/>
      <c r="AY443" s="42"/>
      <c r="AZ443" s="42"/>
      <c r="BA443" s="42"/>
      <c r="BB443" s="42"/>
    </row>
    <row r="444" spans="1:54" ht="13.5" hidden="1">
      <c r="A444" s="177">
        <f>+' (1) Cap Res.2009-2010'!BF444</f>
        <v>38854</v>
      </c>
      <c r="B444" s="42">
        <f>+' (1) Cap Res.2009-2010'!B444</f>
        <v>0</v>
      </c>
      <c r="C444" s="42">
        <f>+' (1) Cap Res.2009-2010'!C444</f>
        <v>0</v>
      </c>
      <c r="D444" s="42">
        <f>+' (1) Cap Res.2009-2010'!D444</f>
        <v>0</v>
      </c>
      <c r="E444" s="42">
        <f>+' (1) Cap Res.2009-2010'!E444</f>
        <v>0</v>
      </c>
      <c r="F444" s="42">
        <f>+' (1) Cap Res.2009-2010'!F444</f>
        <v>0</v>
      </c>
      <c r="G444" s="42">
        <f>+' (1) Cap Res.2009-2010'!G444</f>
        <v>0</v>
      </c>
      <c r="H444" s="42">
        <f>+' (1) Cap Res.2009-2010'!H444</f>
        <v>0</v>
      </c>
      <c r="I444" s="42">
        <f>+' (1) Cap Res.2009-2010'!I444</f>
        <v>0</v>
      </c>
      <c r="J444" s="42">
        <f>+' (1) Cap Res.2009-2010'!J444</f>
        <v>0</v>
      </c>
      <c r="K444" s="42">
        <f>+' (1) Cap Res.2009-2010'!K444</f>
        <v>0</v>
      </c>
      <c r="L444" s="42">
        <f>+' (1) Cap Res.2009-2010'!L444</f>
        <v>0</v>
      </c>
      <c r="M444" s="42">
        <f>+' (1) Cap Res.2009-2010'!M444</f>
        <v>0</v>
      </c>
      <c r="N444" s="42">
        <f>+' (1) Cap Res.2009-2010'!N444</f>
        <v>0</v>
      </c>
      <c r="O444" s="42">
        <f>+' (1) Cap Res.2009-2010'!O444</f>
        <v>0</v>
      </c>
      <c r="P444" s="42">
        <f>+' (1) Cap Res.2009-2010'!P444</f>
        <v>0</v>
      </c>
      <c r="Q444" s="42">
        <f>+' (1) Cap Res.2009-2010'!Q444</f>
        <v>0</v>
      </c>
      <c r="R444" s="42">
        <f>+' (1) Cap Res.2009-2010'!R444</f>
        <v>0</v>
      </c>
      <c r="S444" s="42">
        <f>+' (1) Cap Res.2009-2010'!S444</f>
        <v>0</v>
      </c>
      <c r="T444" s="42">
        <f>+' (1) Cap Res.2009-2010'!T444</f>
        <v>0</v>
      </c>
      <c r="U444" s="42">
        <f>+' (1) Cap Res.2009-2010'!U444</f>
        <v>0</v>
      </c>
      <c r="V444" s="42">
        <f>+' (1) Cap Res.2009-2010'!V444</f>
        <v>0</v>
      </c>
      <c r="W444" s="42">
        <f>+' (1) Cap Res.2009-2010'!W444</f>
        <v>0</v>
      </c>
      <c r="X444" s="42">
        <f>+' (1) Cap Res.2009-2010'!X444</f>
        <v>0</v>
      </c>
      <c r="Y444" s="42">
        <f>+' (1) Cap Res.2009-2010'!Y444</f>
        <v>0</v>
      </c>
      <c r="Z444" s="42">
        <f>+' (1) Cap Res.2009-2010'!Z444</f>
        <v>0</v>
      </c>
      <c r="AA444" s="42">
        <f>+' (1) Cap Res.2009-2010'!AA444</f>
        <v>0</v>
      </c>
      <c r="AB444" s="42">
        <f>+' (1) Cap Res.2009-2010'!AB444</f>
        <v>0</v>
      </c>
      <c r="AC444" s="42">
        <f>+' (1) Cap Res.2009-2010'!AC444</f>
        <v>0</v>
      </c>
      <c r="AD444" s="42">
        <f>+' (1) Cap Res.2009-2010'!AD444</f>
        <v>-190</v>
      </c>
      <c r="AE444" s="42">
        <f>+' (1) Cap Res.2009-2010'!AE444</f>
        <v>0</v>
      </c>
      <c r="AF444" s="42">
        <f>+' (1) Cap Res.2009-2010'!AF444</f>
        <v>0</v>
      </c>
      <c r="AG444" s="42">
        <f>+' (1) Cap Res.2009-2010'!AG444</f>
        <v>0</v>
      </c>
      <c r="AH444" s="42">
        <f>+' (1) Cap Res.2009-2010'!AH444</f>
        <v>0</v>
      </c>
      <c r="AI444" s="42">
        <f>+' (1) Cap Res.2009-2010'!AI444</f>
        <v>0</v>
      </c>
      <c r="AJ444" s="42">
        <f>+' (1) Cap Res.2009-2010'!AJ444</f>
        <v>0</v>
      </c>
      <c r="AK444" s="42">
        <f>+' (1) Cap Res.2009-2010'!AK444</f>
        <v>0</v>
      </c>
      <c r="AL444" s="42">
        <f>+' (1) Cap Res.2009-2010'!AL444</f>
        <v>0</v>
      </c>
      <c r="AM444" s="42">
        <f>+' (1) Cap Res.2009-2010'!AM444</f>
        <v>0</v>
      </c>
      <c r="AN444" s="42">
        <f>+' (1) Cap Res.2009-2010'!AN444</f>
        <v>0</v>
      </c>
      <c r="AO444" s="42">
        <f>+' (1) Cap Res.2009-2010'!AO444</f>
        <v>0</v>
      </c>
      <c r="AP444" s="42">
        <f>+' (1) Cap Res.2009-2010'!AP444</f>
        <v>0</v>
      </c>
      <c r="AQ444" s="42">
        <f>+' (1) Cap Res.2009-2010'!AQ444</f>
        <v>0</v>
      </c>
      <c r="AR444" s="42">
        <f>+' (1) Cap Res.2009-2010'!AR444</f>
        <v>0</v>
      </c>
      <c r="AS444" s="42">
        <f>+' (1) Cap Res.2009-2010'!AS444</f>
        <v>0</v>
      </c>
      <c r="AT444" s="42">
        <f>+' (1) Cap Res.2009-2010'!AT444</f>
        <v>0</v>
      </c>
      <c r="AU444" s="42">
        <f>+' (1) Cap Res.2009-2010'!AU444</f>
        <v>0</v>
      </c>
      <c r="AV444" s="42"/>
      <c r="AW444" s="42"/>
      <c r="AX444" s="42"/>
      <c r="AY444" s="42"/>
      <c r="AZ444" s="42"/>
      <c r="BA444" s="42"/>
      <c r="BB444" s="42"/>
    </row>
    <row r="445" spans="1:54" ht="13.5" hidden="1">
      <c r="A445" s="177">
        <f>+' (1) Cap Res.2009-2010'!BF445</f>
        <v>38855</v>
      </c>
      <c r="B445" s="42">
        <f>+' (1) Cap Res.2009-2010'!B445</f>
        <v>0</v>
      </c>
      <c r="C445" s="42">
        <f>+' (1) Cap Res.2009-2010'!C445</f>
        <v>0</v>
      </c>
      <c r="D445" s="42">
        <f>+' (1) Cap Res.2009-2010'!D445</f>
        <v>0</v>
      </c>
      <c r="E445" s="42">
        <f>+' (1) Cap Res.2009-2010'!E445</f>
        <v>0</v>
      </c>
      <c r="F445" s="42">
        <f>+' (1) Cap Res.2009-2010'!F445</f>
        <v>0</v>
      </c>
      <c r="G445" s="42">
        <f>+' (1) Cap Res.2009-2010'!G445</f>
        <v>0</v>
      </c>
      <c r="H445" s="42">
        <f>+' (1) Cap Res.2009-2010'!H445</f>
        <v>0</v>
      </c>
      <c r="I445" s="42">
        <f>+' (1) Cap Res.2009-2010'!I445</f>
        <v>0</v>
      </c>
      <c r="J445" s="42">
        <f>+' (1) Cap Res.2009-2010'!J445</f>
        <v>0</v>
      </c>
      <c r="K445" s="42">
        <f>+' (1) Cap Res.2009-2010'!K445</f>
        <v>0</v>
      </c>
      <c r="L445" s="42">
        <f>+' (1) Cap Res.2009-2010'!L445</f>
        <v>0</v>
      </c>
      <c r="M445" s="42">
        <f>+' (1) Cap Res.2009-2010'!M445</f>
        <v>0</v>
      </c>
      <c r="N445" s="42">
        <f>+' (1) Cap Res.2009-2010'!N445</f>
        <v>0</v>
      </c>
      <c r="O445" s="42">
        <f>+' (1) Cap Res.2009-2010'!O445</f>
        <v>0</v>
      </c>
      <c r="P445" s="42">
        <f>+' (1) Cap Res.2009-2010'!P445</f>
        <v>0</v>
      </c>
      <c r="Q445" s="42">
        <f>+' (1) Cap Res.2009-2010'!Q445</f>
        <v>0</v>
      </c>
      <c r="R445" s="42">
        <f>+' (1) Cap Res.2009-2010'!R445</f>
        <v>0</v>
      </c>
      <c r="S445" s="42">
        <f>+' (1) Cap Res.2009-2010'!S445</f>
        <v>0</v>
      </c>
      <c r="T445" s="42">
        <f>+' (1) Cap Res.2009-2010'!T445</f>
        <v>-1000</v>
      </c>
      <c r="U445" s="42">
        <f>+' (1) Cap Res.2009-2010'!U445</f>
        <v>0</v>
      </c>
      <c r="V445" s="42">
        <f>+' (1) Cap Res.2009-2010'!V445</f>
        <v>0</v>
      </c>
      <c r="W445" s="42">
        <f>+' (1) Cap Res.2009-2010'!W445</f>
        <v>0</v>
      </c>
      <c r="X445" s="42">
        <f>+' (1) Cap Res.2009-2010'!X445</f>
        <v>0</v>
      </c>
      <c r="Y445" s="42">
        <f>+' (1) Cap Res.2009-2010'!Y445</f>
        <v>0</v>
      </c>
      <c r="Z445" s="42">
        <f>+' (1) Cap Res.2009-2010'!Z445</f>
        <v>0</v>
      </c>
      <c r="AA445" s="42">
        <f>+' (1) Cap Res.2009-2010'!AA445</f>
        <v>0</v>
      </c>
      <c r="AB445" s="42">
        <f>+' (1) Cap Res.2009-2010'!AB445</f>
        <v>0</v>
      </c>
      <c r="AC445" s="42">
        <f>+' (1) Cap Res.2009-2010'!AC445</f>
        <v>0</v>
      </c>
      <c r="AD445" s="42">
        <f>+' (1) Cap Res.2009-2010'!AD445</f>
        <v>0</v>
      </c>
      <c r="AE445" s="42">
        <f>+' (1) Cap Res.2009-2010'!AE445</f>
        <v>0</v>
      </c>
      <c r="AF445" s="42">
        <f>+' (1) Cap Res.2009-2010'!AF445</f>
        <v>0</v>
      </c>
      <c r="AG445" s="42">
        <f>+' (1) Cap Res.2009-2010'!AG445</f>
        <v>0</v>
      </c>
      <c r="AH445" s="42">
        <f>+' (1) Cap Res.2009-2010'!AH445</f>
        <v>0</v>
      </c>
      <c r="AI445" s="42">
        <f>+' (1) Cap Res.2009-2010'!AI445</f>
        <v>0</v>
      </c>
      <c r="AJ445" s="42">
        <f>+' (1) Cap Res.2009-2010'!AJ445</f>
        <v>0</v>
      </c>
      <c r="AK445" s="42">
        <f>+' (1) Cap Res.2009-2010'!AK445</f>
        <v>0</v>
      </c>
      <c r="AL445" s="42">
        <f>+' (1) Cap Res.2009-2010'!AL445</f>
        <v>0</v>
      </c>
      <c r="AM445" s="42">
        <f>+' (1) Cap Res.2009-2010'!AM445</f>
        <v>0</v>
      </c>
      <c r="AN445" s="42">
        <f>+' (1) Cap Res.2009-2010'!AN445</f>
        <v>0</v>
      </c>
      <c r="AO445" s="42">
        <f>+' (1) Cap Res.2009-2010'!AO445</f>
        <v>0</v>
      </c>
      <c r="AP445" s="42">
        <f>+' (1) Cap Res.2009-2010'!AP445</f>
        <v>0</v>
      </c>
      <c r="AQ445" s="42">
        <f>+' (1) Cap Res.2009-2010'!AQ445</f>
        <v>0</v>
      </c>
      <c r="AR445" s="42">
        <f>+' (1) Cap Res.2009-2010'!AR445</f>
        <v>0</v>
      </c>
      <c r="AS445" s="42">
        <f>+' (1) Cap Res.2009-2010'!AS445</f>
        <v>0</v>
      </c>
      <c r="AT445" s="42">
        <f>+' (1) Cap Res.2009-2010'!AT445</f>
        <v>0</v>
      </c>
      <c r="AU445" s="42">
        <f>+' (1) Cap Res.2009-2010'!AU445</f>
        <v>0</v>
      </c>
      <c r="AV445" s="42"/>
      <c r="AW445" s="42"/>
      <c r="AX445" s="42"/>
      <c r="AY445" s="42"/>
      <c r="AZ445" s="42"/>
      <c r="BA445" s="42"/>
      <c r="BB445" s="42"/>
    </row>
    <row r="446" spans="1:54" ht="13.5" hidden="1">
      <c r="A446" s="177">
        <f>+' (1) Cap Res.2009-2010'!BF446</f>
        <v>38864</v>
      </c>
      <c r="B446" s="42">
        <f>+' (1) Cap Res.2009-2010'!B446</f>
        <v>0</v>
      </c>
      <c r="C446" s="42">
        <f>+' (1) Cap Res.2009-2010'!C446</f>
        <v>0</v>
      </c>
      <c r="D446" s="42">
        <f>+' (1) Cap Res.2009-2010'!D446</f>
        <v>0</v>
      </c>
      <c r="E446" s="42">
        <f>+' (1) Cap Res.2009-2010'!E446</f>
        <v>0</v>
      </c>
      <c r="F446" s="42">
        <f>+' (1) Cap Res.2009-2010'!F446</f>
        <v>0</v>
      </c>
      <c r="G446" s="42">
        <f>+' (1) Cap Res.2009-2010'!G446</f>
        <v>0</v>
      </c>
      <c r="H446" s="42">
        <f>+' (1) Cap Res.2009-2010'!H446</f>
        <v>0</v>
      </c>
      <c r="I446" s="42">
        <f>+' (1) Cap Res.2009-2010'!I446</f>
        <v>0</v>
      </c>
      <c r="J446" s="42">
        <f>+' (1) Cap Res.2009-2010'!J446</f>
        <v>0</v>
      </c>
      <c r="K446" s="42">
        <f>+' (1) Cap Res.2009-2010'!K446</f>
        <v>0</v>
      </c>
      <c r="L446" s="42">
        <f>+' (1) Cap Res.2009-2010'!L446</f>
        <v>0</v>
      </c>
      <c r="M446" s="42">
        <f>+' (1) Cap Res.2009-2010'!M446</f>
        <v>0</v>
      </c>
      <c r="N446" s="42">
        <f>+' (1) Cap Res.2009-2010'!N446</f>
        <v>0</v>
      </c>
      <c r="O446" s="42">
        <f>+' (1) Cap Res.2009-2010'!O446</f>
        <v>0</v>
      </c>
      <c r="P446" s="42">
        <f>+' (1) Cap Res.2009-2010'!P446</f>
        <v>0</v>
      </c>
      <c r="Q446" s="42">
        <f>+' (1) Cap Res.2009-2010'!Q446</f>
        <v>0</v>
      </c>
      <c r="R446" s="42">
        <f>+' (1) Cap Res.2009-2010'!R446</f>
        <v>0</v>
      </c>
      <c r="S446" s="42">
        <f>+' (1) Cap Res.2009-2010'!S446</f>
        <v>0</v>
      </c>
      <c r="T446" s="42">
        <f>+' (1) Cap Res.2009-2010'!T446</f>
        <v>-15345.37</v>
      </c>
      <c r="U446" s="42">
        <f>+' (1) Cap Res.2009-2010'!U446</f>
        <v>0</v>
      </c>
      <c r="V446" s="42">
        <f>+' (1) Cap Res.2009-2010'!V446</f>
        <v>0</v>
      </c>
      <c r="W446" s="42">
        <f>+' (1) Cap Res.2009-2010'!W446</f>
        <v>0</v>
      </c>
      <c r="X446" s="42">
        <f>+' (1) Cap Res.2009-2010'!X446</f>
        <v>0</v>
      </c>
      <c r="Y446" s="42">
        <f>+' (1) Cap Res.2009-2010'!Y446</f>
        <v>0</v>
      </c>
      <c r="Z446" s="42">
        <f>+' (1) Cap Res.2009-2010'!Z446</f>
        <v>0</v>
      </c>
      <c r="AA446" s="42">
        <f>+' (1) Cap Res.2009-2010'!AA446</f>
        <v>0</v>
      </c>
      <c r="AB446" s="42">
        <f>+' (1) Cap Res.2009-2010'!AB446</f>
        <v>0</v>
      </c>
      <c r="AC446" s="42">
        <f>+' (1) Cap Res.2009-2010'!AC446</f>
        <v>0</v>
      </c>
      <c r="AD446" s="42">
        <f>+' (1) Cap Res.2009-2010'!AD446</f>
        <v>0</v>
      </c>
      <c r="AE446" s="42">
        <f>+' (1) Cap Res.2009-2010'!AE446</f>
        <v>0</v>
      </c>
      <c r="AF446" s="42">
        <f>+' (1) Cap Res.2009-2010'!AF446</f>
        <v>0</v>
      </c>
      <c r="AG446" s="42">
        <f>+' (1) Cap Res.2009-2010'!AG446</f>
        <v>0</v>
      </c>
      <c r="AH446" s="42">
        <f>+' (1) Cap Res.2009-2010'!AH446</f>
        <v>0</v>
      </c>
      <c r="AI446" s="42">
        <f>+' (1) Cap Res.2009-2010'!AI446</f>
        <v>0</v>
      </c>
      <c r="AJ446" s="42">
        <f>+' (1) Cap Res.2009-2010'!AJ446</f>
        <v>0</v>
      </c>
      <c r="AK446" s="42">
        <f>+' (1) Cap Res.2009-2010'!AK446</f>
        <v>0</v>
      </c>
      <c r="AL446" s="42">
        <f>+' (1) Cap Res.2009-2010'!AL446</f>
        <v>0</v>
      </c>
      <c r="AM446" s="42">
        <f>+' (1) Cap Res.2009-2010'!AM446</f>
        <v>0</v>
      </c>
      <c r="AN446" s="42">
        <f>+' (1) Cap Res.2009-2010'!AN446</f>
        <v>0</v>
      </c>
      <c r="AO446" s="42">
        <f>+' (1) Cap Res.2009-2010'!AO446</f>
        <v>0</v>
      </c>
      <c r="AP446" s="42">
        <f>+' (1) Cap Res.2009-2010'!AP446</f>
        <v>0</v>
      </c>
      <c r="AQ446" s="42">
        <f>+' (1) Cap Res.2009-2010'!AQ446</f>
        <v>0</v>
      </c>
      <c r="AR446" s="42">
        <f>+' (1) Cap Res.2009-2010'!AR446</f>
        <v>0</v>
      </c>
      <c r="AS446" s="42">
        <f>+' (1) Cap Res.2009-2010'!AS446</f>
        <v>0</v>
      </c>
      <c r="AT446" s="42">
        <f>+' (1) Cap Res.2009-2010'!AT446</f>
        <v>0</v>
      </c>
      <c r="AU446" s="42">
        <f>+' (1) Cap Res.2009-2010'!AU446</f>
        <v>0</v>
      </c>
      <c r="AV446" s="42"/>
      <c r="AW446" s="42"/>
      <c r="AX446" s="42"/>
      <c r="AY446" s="42"/>
      <c r="AZ446" s="42"/>
      <c r="BA446" s="42"/>
      <c r="BB446" s="42"/>
    </row>
    <row r="447" spans="1:54" ht="13.5" hidden="1">
      <c r="A447" s="177">
        <f>+' (1) Cap Res.2009-2010'!BF447</f>
        <v>38864</v>
      </c>
      <c r="B447" s="42">
        <f>+' (1) Cap Res.2009-2010'!B447</f>
        <v>0</v>
      </c>
      <c r="C447" s="42">
        <f>+' (1) Cap Res.2009-2010'!C447</f>
        <v>0</v>
      </c>
      <c r="D447" s="42">
        <f>+' (1) Cap Res.2009-2010'!D447</f>
        <v>0</v>
      </c>
      <c r="E447" s="42">
        <f>+' (1) Cap Res.2009-2010'!E447</f>
        <v>0</v>
      </c>
      <c r="F447" s="42">
        <f>+' (1) Cap Res.2009-2010'!F447</f>
        <v>0</v>
      </c>
      <c r="G447" s="42">
        <f>+' (1) Cap Res.2009-2010'!G447</f>
        <v>0</v>
      </c>
      <c r="H447" s="42">
        <f>+' (1) Cap Res.2009-2010'!H447</f>
        <v>0</v>
      </c>
      <c r="I447" s="42">
        <f>+' (1) Cap Res.2009-2010'!I447</f>
        <v>0</v>
      </c>
      <c r="J447" s="42">
        <f>+' (1) Cap Res.2009-2010'!J447</f>
        <v>0</v>
      </c>
      <c r="K447" s="42">
        <f>+' (1) Cap Res.2009-2010'!K447</f>
        <v>0</v>
      </c>
      <c r="L447" s="42">
        <f>+' (1) Cap Res.2009-2010'!L447</f>
        <v>0</v>
      </c>
      <c r="M447" s="42">
        <f>+' (1) Cap Res.2009-2010'!M447</f>
        <v>0</v>
      </c>
      <c r="N447" s="42">
        <f>+' (1) Cap Res.2009-2010'!N447</f>
        <v>0</v>
      </c>
      <c r="O447" s="42">
        <f>+' (1) Cap Res.2009-2010'!O447</f>
        <v>0</v>
      </c>
      <c r="P447" s="42">
        <f>+' (1) Cap Res.2009-2010'!P447</f>
        <v>0</v>
      </c>
      <c r="Q447" s="42">
        <f>+' (1) Cap Res.2009-2010'!Q447</f>
        <v>0</v>
      </c>
      <c r="R447" s="42">
        <f>+' (1) Cap Res.2009-2010'!R447</f>
        <v>0</v>
      </c>
      <c r="S447" s="42">
        <f>+' (1) Cap Res.2009-2010'!S447</f>
        <v>0</v>
      </c>
      <c r="T447" s="42">
        <f>+' (1) Cap Res.2009-2010'!T447</f>
        <v>-5000</v>
      </c>
      <c r="U447" s="42">
        <f>+' (1) Cap Res.2009-2010'!U447</f>
        <v>0</v>
      </c>
      <c r="V447" s="42">
        <f>+' (1) Cap Res.2009-2010'!V447</f>
        <v>0</v>
      </c>
      <c r="W447" s="42">
        <f>+' (1) Cap Res.2009-2010'!W447</f>
        <v>0</v>
      </c>
      <c r="X447" s="42">
        <f>+' (1) Cap Res.2009-2010'!X447</f>
        <v>0</v>
      </c>
      <c r="Y447" s="42">
        <f>+' (1) Cap Res.2009-2010'!Y447</f>
        <v>0</v>
      </c>
      <c r="Z447" s="42">
        <f>+' (1) Cap Res.2009-2010'!Z447</f>
        <v>0</v>
      </c>
      <c r="AA447" s="42">
        <f>+' (1) Cap Res.2009-2010'!AA447</f>
        <v>0</v>
      </c>
      <c r="AB447" s="42">
        <f>+' (1) Cap Res.2009-2010'!AB447</f>
        <v>0</v>
      </c>
      <c r="AC447" s="42">
        <f>+' (1) Cap Res.2009-2010'!AC447</f>
        <v>0</v>
      </c>
      <c r="AD447" s="42">
        <f>+' (1) Cap Res.2009-2010'!AD447</f>
        <v>0</v>
      </c>
      <c r="AE447" s="42">
        <f>+' (1) Cap Res.2009-2010'!AE447</f>
        <v>0</v>
      </c>
      <c r="AF447" s="42">
        <f>+' (1) Cap Res.2009-2010'!AF447</f>
        <v>0</v>
      </c>
      <c r="AG447" s="42">
        <f>+' (1) Cap Res.2009-2010'!AG447</f>
        <v>0</v>
      </c>
      <c r="AH447" s="42">
        <f>+' (1) Cap Res.2009-2010'!AH447</f>
        <v>0</v>
      </c>
      <c r="AI447" s="42">
        <f>+' (1) Cap Res.2009-2010'!AI447</f>
        <v>0</v>
      </c>
      <c r="AJ447" s="42">
        <f>+' (1) Cap Res.2009-2010'!AJ447</f>
        <v>0</v>
      </c>
      <c r="AK447" s="42">
        <f>+' (1) Cap Res.2009-2010'!AK447</f>
        <v>0</v>
      </c>
      <c r="AL447" s="42">
        <f>+' (1) Cap Res.2009-2010'!AL447</f>
        <v>0</v>
      </c>
      <c r="AM447" s="42">
        <f>+' (1) Cap Res.2009-2010'!AM447</f>
        <v>0</v>
      </c>
      <c r="AN447" s="42">
        <f>+' (1) Cap Res.2009-2010'!AN447</f>
        <v>0</v>
      </c>
      <c r="AO447" s="42">
        <f>+' (1) Cap Res.2009-2010'!AO447</f>
        <v>0</v>
      </c>
      <c r="AP447" s="42">
        <f>+' (1) Cap Res.2009-2010'!AP447</f>
        <v>0</v>
      </c>
      <c r="AQ447" s="42">
        <f>+' (1) Cap Res.2009-2010'!AQ447</f>
        <v>0</v>
      </c>
      <c r="AR447" s="42">
        <f>+' (1) Cap Res.2009-2010'!AR447</f>
        <v>0</v>
      </c>
      <c r="AS447" s="42">
        <f>+' (1) Cap Res.2009-2010'!AS447</f>
        <v>0</v>
      </c>
      <c r="AT447" s="42">
        <f>+' (1) Cap Res.2009-2010'!AT447</f>
        <v>0</v>
      </c>
      <c r="AU447" s="42">
        <f>+' (1) Cap Res.2009-2010'!AU447</f>
        <v>0</v>
      </c>
      <c r="AV447" s="42"/>
      <c r="AW447" s="42"/>
      <c r="AX447" s="42"/>
      <c r="AY447" s="42"/>
      <c r="AZ447" s="42"/>
      <c r="BA447" s="42"/>
      <c r="BB447" s="42"/>
    </row>
    <row r="448" spans="1:54" ht="13.5" hidden="1">
      <c r="A448" s="177">
        <f>+' (1) Cap Res.2009-2010'!BF448</f>
        <v>38867</v>
      </c>
      <c r="B448" s="42">
        <f>+' (1) Cap Res.2009-2010'!B448</f>
        <v>0</v>
      </c>
      <c r="C448" s="42">
        <f>+' (1) Cap Res.2009-2010'!C448</f>
        <v>0</v>
      </c>
      <c r="D448" s="42">
        <f>+' (1) Cap Res.2009-2010'!D448</f>
        <v>0</v>
      </c>
      <c r="E448" s="42">
        <f>+' (1) Cap Res.2009-2010'!E448</f>
        <v>0</v>
      </c>
      <c r="F448" s="42">
        <f>+' (1) Cap Res.2009-2010'!F448</f>
        <v>0</v>
      </c>
      <c r="G448" s="42">
        <f>+' (1) Cap Res.2009-2010'!G448</f>
        <v>0</v>
      </c>
      <c r="H448" s="42">
        <f>+' (1) Cap Res.2009-2010'!H448</f>
        <v>0</v>
      </c>
      <c r="I448" s="42">
        <f>+' (1) Cap Res.2009-2010'!I448</f>
        <v>0</v>
      </c>
      <c r="J448" s="42">
        <f>+' (1) Cap Res.2009-2010'!J448</f>
        <v>0</v>
      </c>
      <c r="K448" s="42">
        <f>+' (1) Cap Res.2009-2010'!K448</f>
        <v>0</v>
      </c>
      <c r="L448" s="42">
        <f>+' (1) Cap Res.2009-2010'!L448</f>
        <v>0</v>
      </c>
      <c r="M448" s="42">
        <f>+' (1) Cap Res.2009-2010'!M448</f>
        <v>0</v>
      </c>
      <c r="N448" s="42">
        <f>+' (1) Cap Res.2009-2010'!N448</f>
        <v>0</v>
      </c>
      <c r="O448" s="42">
        <f>+' (1) Cap Res.2009-2010'!O448</f>
        <v>0</v>
      </c>
      <c r="P448" s="42">
        <f>+' (1) Cap Res.2009-2010'!P448</f>
        <v>0</v>
      </c>
      <c r="Q448" s="42">
        <f>+' (1) Cap Res.2009-2010'!Q448</f>
        <v>0</v>
      </c>
      <c r="R448" s="42">
        <f>+' (1) Cap Res.2009-2010'!R448</f>
        <v>0</v>
      </c>
      <c r="S448" s="42">
        <f>+' (1) Cap Res.2009-2010'!S448</f>
        <v>0</v>
      </c>
      <c r="T448" s="42">
        <f>+' (1) Cap Res.2009-2010'!T448</f>
        <v>0</v>
      </c>
      <c r="U448" s="42">
        <f>+' (1) Cap Res.2009-2010'!U448</f>
        <v>0</v>
      </c>
      <c r="V448" s="42">
        <f>+' (1) Cap Res.2009-2010'!V448</f>
        <v>0</v>
      </c>
      <c r="W448" s="42">
        <f>+' (1) Cap Res.2009-2010'!W448</f>
        <v>0</v>
      </c>
      <c r="X448" s="42">
        <f>+' (1) Cap Res.2009-2010'!X448</f>
        <v>0</v>
      </c>
      <c r="Y448" s="42">
        <f>+' (1) Cap Res.2009-2010'!Y448</f>
        <v>0</v>
      </c>
      <c r="Z448" s="42">
        <f>+' (1) Cap Res.2009-2010'!Z448</f>
        <v>0</v>
      </c>
      <c r="AA448" s="42">
        <f>+' (1) Cap Res.2009-2010'!AA448</f>
        <v>0</v>
      </c>
      <c r="AB448" s="42">
        <f>+' (1) Cap Res.2009-2010'!AB448</f>
        <v>0</v>
      </c>
      <c r="AC448" s="42">
        <f>+' (1) Cap Res.2009-2010'!AC448</f>
        <v>0</v>
      </c>
      <c r="AD448" s="42">
        <f>+' (1) Cap Res.2009-2010'!AD448</f>
        <v>0</v>
      </c>
      <c r="AE448" s="42">
        <f>+' (1) Cap Res.2009-2010'!AE448</f>
        <v>0</v>
      </c>
      <c r="AF448" s="42">
        <f>+' (1) Cap Res.2009-2010'!AF448</f>
        <v>0</v>
      </c>
      <c r="AG448" s="42">
        <f>+' (1) Cap Res.2009-2010'!AG448</f>
        <v>0</v>
      </c>
      <c r="AH448" s="42">
        <f>+' (1) Cap Res.2009-2010'!AH448</f>
        <v>0</v>
      </c>
      <c r="AI448" s="42">
        <f>+' (1) Cap Res.2009-2010'!AI448</f>
        <v>0</v>
      </c>
      <c r="AJ448" s="42">
        <f>+' (1) Cap Res.2009-2010'!AJ448</f>
        <v>0</v>
      </c>
      <c r="AK448" s="42">
        <f>+' (1) Cap Res.2009-2010'!AK448</f>
        <v>0</v>
      </c>
      <c r="AL448" s="42">
        <f>+' (1) Cap Res.2009-2010'!AL448</f>
        <v>0</v>
      </c>
      <c r="AM448" s="42">
        <f>+' (1) Cap Res.2009-2010'!AM448</f>
        <v>0</v>
      </c>
      <c r="AN448" s="42">
        <f>+' (1) Cap Res.2009-2010'!AN448</f>
        <v>0</v>
      </c>
      <c r="AO448" s="42">
        <f>+' (1) Cap Res.2009-2010'!AO448</f>
        <v>0</v>
      </c>
      <c r="AP448" s="42">
        <f>+' (1) Cap Res.2009-2010'!AP448</f>
        <v>0</v>
      </c>
      <c r="AQ448" s="42">
        <f>+' (1) Cap Res.2009-2010'!AQ448</f>
        <v>0</v>
      </c>
      <c r="AR448" s="42">
        <f>+' (1) Cap Res.2009-2010'!AR448</f>
        <v>0</v>
      </c>
      <c r="AS448" s="42">
        <f>+' (1) Cap Res.2009-2010'!AS448</f>
        <v>0</v>
      </c>
      <c r="AT448" s="42">
        <f>+' (1) Cap Res.2009-2010'!AT448</f>
        <v>0</v>
      </c>
      <c r="AU448" s="42">
        <f>+' (1) Cap Res.2009-2010'!AU448</f>
        <v>0</v>
      </c>
      <c r="AV448" s="42"/>
      <c r="AW448" s="42"/>
      <c r="AX448" s="42"/>
      <c r="AY448" s="42"/>
      <c r="AZ448" s="42"/>
      <c r="BA448" s="42"/>
      <c r="BB448" s="42"/>
    </row>
    <row r="449" spans="1:54" ht="13.5" hidden="1">
      <c r="A449" s="177">
        <f>+' (1) Cap Res.2009-2010'!BF449</f>
        <v>38868</v>
      </c>
      <c r="B449" s="42">
        <f>+' (1) Cap Res.2009-2010'!B449</f>
        <v>0</v>
      </c>
      <c r="C449" s="42">
        <f>+' (1) Cap Res.2009-2010'!C449</f>
        <v>0</v>
      </c>
      <c r="D449" s="42">
        <f>+' (1) Cap Res.2009-2010'!D449</f>
        <v>0</v>
      </c>
      <c r="E449" s="42">
        <f>+' (1) Cap Res.2009-2010'!E449</f>
        <v>0</v>
      </c>
      <c r="F449" s="42">
        <f>+' (1) Cap Res.2009-2010'!F449</f>
        <v>0</v>
      </c>
      <c r="G449" s="42">
        <f>+' (1) Cap Res.2009-2010'!G449</f>
        <v>0</v>
      </c>
      <c r="H449" s="42">
        <f>+' (1) Cap Res.2009-2010'!H449</f>
        <v>0</v>
      </c>
      <c r="I449" s="42">
        <f>+' (1) Cap Res.2009-2010'!I449</f>
        <v>0</v>
      </c>
      <c r="J449" s="42">
        <f>+' (1) Cap Res.2009-2010'!J449</f>
        <v>0</v>
      </c>
      <c r="K449" s="42">
        <f>+' (1) Cap Res.2009-2010'!K449</f>
        <v>0</v>
      </c>
      <c r="L449" s="42">
        <f>+' (1) Cap Res.2009-2010'!L449</f>
        <v>0</v>
      </c>
      <c r="M449" s="42">
        <f>+' (1) Cap Res.2009-2010'!M449</f>
        <v>0</v>
      </c>
      <c r="N449" s="42">
        <f>+' (1) Cap Res.2009-2010'!N449</f>
        <v>0</v>
      </c>
      <c r="O449" s="42">
        <f>+' (1) Cap Res.2009-2010'!O449</f>
        <v>0</v>
      </c>
      <c r="P449" s="42">
        <f>+' (1) Cap Res.2009-2010'!P449</f>
        <v>0</v>
      </c>
      <c r="Q449" s="42">
        <f>+' (1) Cap Res.2009-2010'!Q449</f>
        <v>0</v>
      </c>
      <c r="R449" s="42">
        <f>+' (1) Cap Res.2009-2010'!R449</f>
        <v>0</v>
      </c>
      <c r="S449" s="42">
        <f>+' (1) Cap Res.2009-2010'!S449</f>
        <v>0</v>
      </c>
      <c r="T449" s="42">
        <f>+' (1) Cap Res.2009-2010'!T449</f>
        <v>0</v>
      </c>
      <c r="U449" s="42">
        <f>+' (1) Cap Res.2009-2010'!U449</f>
        <v>0</v>
      </c>
      <c r="V449" s="42">
        <f>+' (1) Cap Res.2009-2010'!V449</f>
        <v>0</v>
      </c>
      <c r="W449" s="42">
        <f>+' (1) Cap Res.2009-2010'!W449</f>
        <v>0</v>
      </c>
      <c r="X449" s="42">
        <f>+' (1) Cap Res.2009-2010'!X449</f>
        <v>0</v>
      </c>
      <c r="Y449" s="42">
        <f>+' (1) Cap Res.2009-2010'!Y449</f>
        <v>0</v>
      </c>
      <c r="Z449" s="42">
        <f>+' (1) Cap Res.2009-2010'!Z449</f>
        <v>0</v>
      </c>
      <c r="AA449" s="42">
        <f>+' (1) Cap Res.2009-2010'!AA449</f>
        <v>0</v>
      </c>
      <c r="AB449" s="42">
        <f>+' (1) Cap Res.2009-2010'!AB449</f>
        <v>0</v>
      </c>
      <c r="AC449" s="42">
        <f>+' (1) Cap Res.2009-2010'!AC449</f>
        <v>0</v>
      </c>
      <c r="AD449" s="42">
        <f>+' (1) Cap Res.2009-2010'!AD449</f>
        <v>0</v>
      </c>
      <c r="AE449" s="42">
        <f>+' (1) Cap Res.2009-2010'!AE449</f>
        <v>0</v>
      </c>
      <c r="AF449" s="42">
        <f>+' (1) Cap Res.2009-2010'!AF449</f>
        <v>0</v>
      </c>
      <c r="AG449" s="42">
        <f>+' (1) Cap Res.2009-2010'!AG449</f>
        <v>0</v>
      </c>
      <c r="AH449" s="42">
        <f>+' (1) Cap Res.2009-2010'!AH449</f>
        <v>0</v>
      </c>
      <c r="AI449" s="42">
        <f>+' (1) Cap Res.2009-2010'!AI449</f>
        <v>0</v>
      </c>
      <c r="AJ449" s="42">
        <f>+' (1) Cap Res.2009-2010'!AJ449</f>
        <v>0</v>
      </c>
      <c r="AK449" s="42">
        <f>+' (1) Cap Res.2009-2010'!AK449</f>
        <v>0</v>
      </c>
      <c r="AL449" s="42">
        <f>+' (1) Cap Res.2009-2010'!AL449</f>
        <v>0</v>
      </c>
      <c r="AM449" s="42">
        <f>+' (1) Cap Res.2009-2010'!AM449</f>
        <v>0</v>
      </c>
      <c r="AN449" s="42">
        <f>+' (1) Cap Res.2009-2010'!AN449</f>
        <v>0</v>
      </c>
      <c r="AO449" s="42">
        <f>+' (1) Cap Res.2009-2010'!AO449</f>
        <v>0</v>
      </c>
      <c r="AP449" s="42">
        <f>+' (1) Cap Res.2009-2010'!AP449</f>
        <v>0</v>
      </c>
      <c r="AQ449" s="42">
        <f>+' (1) Cap Res.2009-2010'!AQ449</f>
        <v>0</v>
      </c>
      <c r="AR449" s="42">
        <f>+' (1) Cap Res.2009-2010'!AR449</f>
        <v>0</v>
      </c>
      <c r="AS449" s="42">
        <f>+' (1) Cap Res.2009-2010'!AS449</f>
        <v>0</v>
      </c>
      <c r="AT449" s="42">
        <f>+' (1) Cap Res.2009-2010'!AT449</f>
        <v>0</v>
      </c>
      <c r="AU449" s="42">
        <f>+' (1) Cap Res.2009-2010'!AU449</f>
        <v>0</v>
      </c>
      <c r="AV449" s="42"/>
      <c r="AW449" s="42"/>
      <c r="AX449" s="42"/>
      <c r="AY449" s="42"/>
      <c r="AZ449" s="42"/>
      <c r="BA449" s="42"/>
      <c r="BB449" s="42"/>
    </row>
    <row r="450" spans="1:54" ht="13.5" hidden="1">
      <c r="A450" s="177">
        <f>+' (1) Cap Res.2009-2010'!BF450</f>
        <v>38874</v>
      </c>
      <c r="B450" s="42">
        <f>+' (1) Cap Res.2009-2010'!B450</f>
        <v>0</v>
      </c>
      <c r="C450" s="42">
        <f>+' (1) Cap Res.2009-2010'!C450</f>
        <v>0</v>
      </c>
      <c r="D450" s="42">
        <f>+' (1) Cap Res.2009-2010'!D450</f>
        <v>0</v>
      </c>
      <c r="E450" s="42">
        <f>+' (1) Cap Res.2009-2010'!E450</f>
        <v>0</v>
      </c>
      <c r="F450" s="42">
        <f>+' (1) Cap Res.2009-2010'!F450</f>
        <v>0</v>
      </c>
      <c r="G450" s="42">
        <f>+' (1) Cap Res.2009-2010'!G450</f>
        <v>0</v>
      </c>
      <c r="H450" s="42">
        <f>+' (1) Cap Res.2009-2010'!H450</f>
        <v>0</v>
      </c>
      <c r="I450" s="42">
        <f>+' (1) Cap Res.2009-2010'!I450</f>
        <v>0</v>
      </c>
      <c r="J450" s="42">
        <f>+' (1) Cap Res.2009-2010'!J450</f>
        <v>0</v>
      </c>
      <c r="K450" s="42">
        <f>+' (1) Cap Res.2009-2010'!K450</f>
        <v>0</v>
      </c>
      <c r="L450" s="42">
        <f>+' (1) Cap Res.2009-2010'!L450</f>
        <v>0</v>
      </c>
      <c r="M450" s="42">
        <f>+' (1) Cap Res.2009-2010'!M450</f>
        <v>0</v>
      </c>
      <c r="N450" s="42">
        <f>+' (1) Cap Res.2009-2010'!N450</f>
        <v>0</v>
      </c>
      <c r="O450" s="42">
        <f>+' (1) Cap Res.2009-2010'!O450</f>
        <v>0</v>
      </c>
      <c r="P450" s="42">
        <f>+' (1) Cap Res.2009-2010'!P450</f>
        <v>0</v>
      </c>
      <c r="Q450" s="42">
        <f>+' (1) Cap Res.2009-2010'!Q450</f>
        <v>0</v>
      </c>
      <c r="R450" s="42">
        <f>+' (1) Cap Res.2009-2010'!R450</f>
        <v>0</v>
      </c>
      <c r="S450" s="42">
        <f>+' (1) Cap Res.2009-2010'!S450</f>
        <v>0</v>
      </c>
      <c r="T450" s="42">
        <f>+' (1) Cap Res.2009-2010'!T450</f>
        <v>-2250</v>
      </c>
      <c r="U450" s="42">
        <f>+' (1) Cap Res.2009-2010'!U450</f>
        <v>0</v>
      </c>
      <c r="V450" s="42">
        <f>+' (1) Cap Res.2009-2010'!V450</f>
        <v>0</v>
      </c>
      <c r="W450" s="42">
        <f>+' (1) Cap Res.2009-2010'!W450</f>
        <v>0</v>
      </c>
      <c r="X450" s="42">
        <f>+' (1) Cap Res.2009-2010'!X450</f>
        <v>0</v>
      </c>
      <c r="Y450" s="42">
        <f>+' (1) Cap Res.2009-2010'!Y450</f>
        <v>0</v>
      </c>
      <c r="Z450" s="42">
        <f>+' (1) Cap Res.2009-2010'!Z450</f>
        <v>0</v>
      </c>
      <c r="AA450" s="42">
        <f>+' (1) Cap Res.2009-2010'!AA450</f>
        <v>0</v>
      </c>
      <c r="AB450" s="42">
        <f>+' (1) Cap Res.2009-2010'!AB450</f>
        <v>0</v>
      </c>
      <c r="AC450" s="42">
        <f>+' (1) Cap Res.2009-2010'!AC450</f>
        <v>0</v>
      </c>
      <c r="AD450" s="42">
        <f>+' (1) Cap Res.2009-2010'!AD450</f>
        <v>0</v>
      </c>
      <c r="AE450" s="42">
        <f>+' (1) Cap Res.2009-2010'!AE450</f>
        <v>0</v>
      </c>
      <c r="AF450" s="42">
        <f>+' (1) Cap Res.2009-2010'!AF450</f>
        <v>0</v>
      </c>
      <c r="AG450" s="42">
        <f>+' (1) Cap Res.2009-2010'!AG450</f>
        <v>0</v>
      </c>
      <c r="AH450" s="42">
        <f>+' (1) Cap Res.2009-2010'!AH450</f>
        <v>0</v>
      </c>
      <c r="AI450" s="42">
        <f>+' (1) Cap Res.2009-2010'!AI450</f>
        <v>0</v>
      </c>
      <c r="AJ450" s="42">
        <f>+' (1) Cap Res.2009-2010'!AJ450</f>
        <v>0</v>
      </c>
      <c r="AK450" s="42">
        <f>+' (1) Cap Res.2009-2010'!AK450</f>
        <v>0</v>
      </c>
      <c r="AL450" s="42">
        <f>+' (1) Cap Res.2009-2010'!AL450</f>
        <v>0</v>
      </c>
      <c r="AM450" s="42">
        <f>+' (1) Cap Res.2009-2010'!AM450</f>
        <v>0</v>
      </c>
      <c r="AN450" s="42">
        <f>+' (1) Cap Res.2009-2010'!AN450</f>
        <v>0</v>
      </c>
      <c r="AO450" s="42">
        <f>+' (1) Cap Res.2009-2010'!AO450</f>
        <v>0</v>
      </c>
      <c r="AP450" s="42">
        <f>+' (1) Cap Res.2009-2010'!AP450</f>
        <v>0</v>
      </c>
      <c r="AQ450" s="42">
        <f>+' (1) Cap Res.2009-2010'!AQ450</f>
        <v>0</v>
      </c>
      <c r="AR450" s="42">
        <f>+' (1) Cap Res.2009-2010'!AR450</f>
        <v>0</v>
      </c>
      <c r="AS450" s="42">
        <f>+' (1) Cap Res.2009-2010'!AS450</f>
        <v>0</v>
      </c>
      <c r="AT450" s="42">
        <f>+' (1) Cap Res.2009-2010'!AT450</f>
        <v>0</v>
      </c>
      <c r="AU450" s="42">
        <f>+' (1) Cap Res.2009-2010'!AU450</f>
        <v>0</v>
      </c>
      <c r="AV450" s="42"/>
      <c r="AW450" s="42"/>
      <c r="AX450" s="42"/>
      <c r="AY450" s="42"/>
      <c r="AZ450" s="42"/>
      <c r="BA450" s="42"/>
      <c r="BB450" s="42"/>
    </row>
    <row r="451" spans="1:54" ht="13.5" hidden="1">
      <c r="A451" s="177">
        <f>+' (1) Cap Res.2009-2010'!BF451</f>
        <v>38875</v>
      </c>
      <c r="B451" s="42">
        <f>+' (1) Cap Res.2009-2010'!B451</f>
        <v>0</v>
      </c>
      <c r="C451" s="42">
        <f>+' (1) Cap Res.2009-2010'!C451</f>
        <v>0</v>
      </c>
      <c r="D451" s="42">
        <f>+' (1) Cap Res.2009-2010'!D451</f>
        <v>0</v>
      </c>
      <c r="E451" s="42">
        <f>+' (1) Cap Res.2009-2010'!E451</f>
        <v>0</v>
      </c>
      <c r="F451" s="42">
        <f>+' (1) Cap Res.2009-2010'!F451</f>
        <v>0</v>
      </c>
      <c r="G451" s="42">
        <f>+' (1) Cap Res.2009-2010'!G451</f>
        <v>0</v>
      </c>
      <c r="H451" s="42">
        <f>+' (1) Cap Res.2009-2010'!H451</f>
        <v>0</v>
      </c>
      <c r="I451" s="42">
        <f>+' (1) Cap Res.2009-2010'!I451</f>
        <v>0</v>
      </c>
      <c r="J451" s="42">
        <f>+' (1) Cap Res.2009-2010'!J451</f>
        <v>0</v>
      </c>
      <c r="K451" s="42">
        <f>+' (1) Cap Res.2009-2010'!K451</f>
        <v>0</v>
      </c>
      <c r="L451" s="42">
        <f>+' (1) Cap Res.2009-2010'!L451</f>
        <v>0</v>
      </c>
      <c r="M451" s="42">
        <f>+' (1) Cap Res.2009-2010'!M451</f>
        <v>0</v>
      </c>
      <c r="N451" s="42">
        <f>+' (1) Cap Res.2009-2010'!N451</f>
        <v>0</v>
      </c>
      <c r="O451" s="42">
        <f>+' (1) Cap Res.2009-2010'!O451</f>
        <v>0</v>
      </c>
      <c r="P451" s="42">
        <f>+' (1) Cap Res.2009-2010'!P451</f>
        <v>0</v>
      </c>
      <c r="Q451" s="42">
        <f>+' (1) Cap Res.2009-2010'!Q451</f>
        <v>0</v>
      </c>
      <c r="R451" s="42">
        <f>+' (1) Cap Res.2009-2010'!R451</f>
        <v>0</v>
      </c>
      <c r="S451" s="42">
        <f>+' (1) Cap Res.2009-2010'!S451</f>
        <v>0</v>
      </c>
      <c r="T451" s="42">
        <f>+' (1) Cap Res.2009-2010'!T451</f>
        <v>0</v>
      </c>
      <c r="U451" s="42">
        <f>+' (1) Cap Res.2009-2010'!U451</f>
        <v>0</v>
      </c>
      <c r="V451" s="42">
        <f>+' (1) Cap Res.2009-2010'!V451</f>
        <v>0</v>
      </c>
      <c r="W451" s="42">
        <f>+' (1) Cap Res.2009-2010'!W451</f>
        <v>0</v>
      </c>
      <c r="X451" s="42">
        <f>+' (1) Cap Res.2009-2010'!X451</f>
        <v>0</v>
      </c>
      <c r="Y451" s="42">
        <f>+' (1) Cap Res.2009-2010'!Y451</f>
        <v>0</v>
      </c>
      <c r="Z451" s="42">
        <f>+' (1) Cap Res.2009-2010'!Z451</f>
        <v>0</v>
      </c>
      <c r="AA451" s="42">
        <f>+' (1) Cap Res.2009-2010'!AA451</f>
        <v>0</v>
      </c>
      <c r="AB451" s="42">
        <f>+' (1) Cap Res.2009-2010'!AB451</f>
        <v>0</v>
      </c>
      <c r="AC451" s="42">
        <f>+' (1) Cap Res.2009-2010'!AC451</f>
        <v>0</v>
      </c>
      <c r="AD451" s="42">
        <f>+' (1) Cap Res.2009-2010'!AD451</f>
        <v>0</v>
      </c>
      <c r="AE451" s="42">
        <f>+' (1) Cap Res.2009-2010'!AE451</f>
        <v>0</v>
      </c>
      <c r="AF451" s="42">
        <f>+' (1) Cap Res.2009-2010'!AF451</f>
        <v>0</v>
      </c>
      <c r="AG451" s="42">
        <f>+' (1) Cap Res.2009-2010'!AG451</f>
        <v>0</v>
      </c>
      <c r="AH451" s="42">
        <f>+' (1) Cap Res.2009-2010'!AH451</f>
        <v>0</v>
      </c>
      <c r="AI451" s="42">
        <f>+' (1) Cap Res.2009-2010'!AI451</f>
        <v>0</v>
      </c>
      <c r="AJ451" s="42">
        <f>+' (1) Cap Res.2009-2010'!AJ451</f>
        <v>0</v>
      </c>
      <c r="AK451" s="42">
        <f>+' (1) Cap Res.2009-2010'!AK451</f>
        <v>0</v>
      </c>
      <c r="AL451" s="42">
        <f>+' (1) Cap Res.2009-2010'!AL451</f>
        <v>0</v>
      </c>
      <c r="AM451" s="42">
        <f>+' (1) Cap Res.2009-2010'!AM451</f>
        <v>0</v>
      </c>
      <c r="AN451" s="42">
        <f>+' (1) Cap Res.2009-2010'!AN451</f>
        <v>0</v>
      </c>
      <c r="AO451" s="42">
        <f>+' (1) Cap Res.2009-2010'!AO451</f>
        <v>0</v>
      </c>
      <c r="AP451" s="42">
        <f>+' (1) Cap Res.2009-2010'!AP451</f>
        <v>0</v>
      </c>
      <c r="AQ451" s="42">
        <f>+' (1) Cap Res.2009-2010'!AQ451</f>
        <v>0</v>
      </c>
      <c r="AR451" s="42">
        <f>+' (1) Cap Res.2009-2010'!AR451</f>
        <v>0</v>
      </c>
      <c r="AS451" s="42">
        <f>+' (1) Cap Res.2009-2010'!AS451</f>
        <v>0</v>
      </c>
      <c r="AT451" s="42">
        <f>+' (1) Cap Res.2009-2010'!AT451</f>
        <v>0</v>
      </c>
      <c r="AU451" s="42">
        <f>+' (1) Cap Res.2009-2010'!AU451</f>
        <v>0</v>
      </c>
      <c r="AV451" s="42"/>
      <c r="AW451" s="42"/>
      <c r="AX451" s="42"/>
      <c r="AY451" s="42"/>
      <c r="AZ451" s="42"/>
      <c r="BA451" s="42"/>
      <c r="BB451" s="42"/>
    </row>
    <row r="452" spans="1:54" ht="13.5" hidden="1">
      <c r="A452" s="177">
        <f>+' (1) Cap Res.2009-2010'!BF452</f>
        <v>38876</v>
      </c>
      <c r="B452" s="42">
        <f>+' (1) Cap Res.2009-2010'!B452</f>
        <v>0</v>
      </c>
      <c r="C452" s="42">
        <f>+' (1) Cap Res.2009-2010'!C452</f>
        <v>0</v>
      </c>
      <c r="D452" s="42">
        <f>+' (1) Cap Res.2009-2010'!D452</f>
        <v>0</v>
      </c>
      <c r="E452" s="42">
        <f>+' (1) Cap Res.2009-2010'!E452</f>
        <v>0</v>
      </c>
      <c r="F452" s="42">
        <f>+' (1) Cap Res.2009-2010'!F452</f>
        <v>0</v>
      </c>
      <c r="G452" s="42">
        <f>+' (1) Cap Res.2009-2010'!G452</f>
        <v>0</v>
      </c>
      <c r="H452" s="42">
        <f>+' (1) Cap Res.2009-2010'!H452</f>
        <v>0</v>
      </c>
      <c r="I452" s="42">
        <f>+' (1) Cap Res.2009-2010'!I452</f>
        <v>0</v>
      </c>
      <c r="J452" s="42">
        <f>+' (1) Cap Res.2009-2010'!J452</f>
        <v>0</v>
      </c>
      <c r="K452" s="42">
        <f>+' (1) Cap Res.2009-2010'!K452</f>
        <v>0</v>
      </c>
      <c r="L452" s="42">
        <f>+' (1) Cap Res.2009-2010'!L452</f>
        <v>0</v>
      </c>
      <c r="M452" s="42">
        <f>+' (1) Cap Res.2009-2010'!M452</f>
        <v>0</v>
      </c>
      <c r="N452" s="42">
        <f>+' (1) Cap Res.2009-2010'!N452</f>
        <v>0</v>
      </c>
      <c r="O452" s="42">
        <f>+' (1) Cap Res.2009-2010'!O452</f>
        <v>0</v>
      </c>
      <c r="P452" s="42">
        <f>+' (1) Cap Res.2009-2010'!P452</f>
        <v>0</v>
      </c>
      <c r="Q452" s="42">
        <f>+' (1) Cap Res.2009-2010'!Q452</f>
        <v>0</v>
      </c>
      <c r="R452" s="42">
        <f>+' (1) Cap Res.2009-2010'!R452</f>
        <v>0</v>
      </c>
      <c r="S452" s="42">
        <f>+' (1) Cap Res.2009-2010'!S452</f>
        <v>0</v>
      </c>
      <c r="T452" s="42">
        <f>+' (1) Cap Res.2009-2010'!T452</f>
        <v>0</v>
      </c>
      <c r="U452" s="42">
        <f>+' (1) Cap Res.2009-2010'!U452</f>
        <v>0</v>
      </c>
      <c r="V452" s="42">
        <f>+' (1) Cap Res.2009-2010'!V452</f>
        <v>0</v>
      </c>
      <c r="W452" s="42">
        <f>+' (1) Cap Res.2009-2010'!W452</f>
        <v>0</v>
      </c>
      <c r="X452" s="42">
        <f>+' (1) Cap Res.2009-2010'!X452</f>
        <v>0</v>
      </c>
      <c r="Y452" s="42">
        <f>+' (1) Cap Res.2009-2010'!Y452</f>
        <v>0</v>
      </c>
      <c r="Z452" s="42">
        <f>+' (1) Cap Res.2009-2010'!Z452</f>
        <v>0</v>
      </c>
      <c r="AA452" s="42">
        <f>+' (1) Cap Res.2009-2010'!AA452</f>
        <v>0</v>
      </c>
      <c r="AB452" s="42">
        <f>+' (1) Cap Res.2009-2010'!AB452</f>
        <v>0</v>
      </c>
      <c r="AC452" s="42">
        <f>+' (1) Cap Res.2009-2010'!AC452</f>
        <v>0</v>
      </c>
      <c r="AD452" s="42">
        <f>+' (1) Cap Res.2009-2010'!AD452</f>
        <v>0</v>
      </c>
      <c r="AE452" s="42">
        <f>+' (1) Cap Res.2009-2010'!AE452</f>
        <v>0</v>
      </c>
      <c r="AF452" s="42">
        <f>+' (1) Cap Res.2009-2010'!AF452</f>
        <v>0</v>
      </c>
      <c r="AG452" s="42">
        <f>+' (1) Cap Res.2009-2010'!AG452</f>
        <v>0</v>
      </c>
      <c r="AH452" s="42">
        <f>+' (1) Cap Res.2009-2010'!AH452</f>
        <v>0</v>
      </c>
      <c r="AI452" s="42">
        <f>+' (1) Cap Res.2009-2010'!AI452</f>
        <v>0</v>
      </c>
      <c r="AJ452" s="42">
        <f>+' (1) Cap Res.2009-2010'!AJ452</f>
        <v>0</v>
      </c>
      <c r="AK452" s="42">
        <f>+' (1) Cap Res.2009-2010'!AK452</f>
        <v>0</v>
      </c>
      <c r="AL452" s="42">
        <f>+' (1) Cap Res.2009-2010'!AL452</f>
        <v>0</v>
      </c>
      <c r="AM452" s="42">
        <f>+' (1) Cap Res.2009-2010'!AM452</f>
        <v>0</v>
      </c>
      <c r="AN452" s="42">
        <f>+' (1) Cap Res.2009-2010'!AN452</f>
        <v>0</v>
      </c>
      <c r="AO452" s="42">
        <f>+' (1) Cap Res.2009-2010'!AO452</f>
        <v>0</v>
      </c>
      <c r="AP452" s="42">
        <f>+' (1) Cap Res.2009-2010'!AP452</f>
        <v>0</v>
      </c>
      <c r="AQ452" s="42">
        <f>+' (1) Cap Res.2009-2010'!AQ452</f>
        <v>0</v>
      </c>
      <c r="AR452" s="42">
        <f>+' (1) Cap Res.2009-2010'!AR452</f>
        <v>0</v>
      </c>
      <c r="AS452" s="42">
        <f>+' (1) Cap Res.2009-2010'!AS452</f>
        <v>0</v>
      </c>
      <c r="AT452" s="42">
        <f>+' (1) Cap Res.2009-2010'!AT452</f>
        <v>0</v>
      </c>
      <c r="AU452" s="42">
        <f>+' (1) Cap Res.2009-2010'!AU452</f>
        <v>0</v>
      </c>
      <c r="AV452" s="42"/>
      <c r="AW452" s="42"/>
      <c r="AX452" s="42"/>
      <c r="AY452" s="42"/>
      <c r="AZ452" s="42"/>
      <c r="BA452" s="42"/>
      <c r="BB452" s="42"/>
    </row>
    <row r="453" spans="1:54" ht="13.5" hidden="1">
      <c r="A453" s="177">
        <f>+' (1) Cap Res.2009-2010'!BF453</f>
        <v>38884</v>
      </c>
      <c r="B453" s="42">
        <f>+' (1) Cap Res.2009-2010'!B453</f>
        <v>0</v>
      </c>
      <c r="C453" s="42">
        <f>+' (1) Cap Res.2009-2010'!C453</f>
        <v>0</v>
      </c>
      <c r="D453" s="42">
        <f>+' (1) Cap Res.2009-2010'!D453</f>
        <v>0</v>
      </c>
      <c r="E453" s="42">
        <f>+' (1) Cap Res.2009-2010'!E453</f>
        <v>0</v>
      </c>
      <c r="F453" s="42">
        <f>+' (1) Cap Res.2009-2010'!F453</f>
        <v>0</v>
      </c>
      <c r="G453" s="42">
        <f>+' (1) Cap Res.2009-2010'!G453</f>
        <v>0</v>
      </c>
      <c r="H453" s="42">
        <f>+' (1) Cap Res.2009-2010'!H453</f>
        <v>0</v>
      </c>
      <c r="I453" s="42">
        <f>+' (1) Cap Res.2009-2010'!I453</f>
        <v>0</v>
      </c>
      <c r="J453" s="42">
        <f>+' (1) Cap Res.2009-2010'!J453</f>
        <v>0</v>
      </c>
      <c r="K453" s="42">
        <f>+' (1) Cap Res.2009-2010'!K453</f>
        <v>0</v>
      </c>
      <c r="L453" s="42">
        <f>+' (1) Cap Res.2009-2010'!L453</f>
        <v>0</v>
      </c>
      <c r="M453" s="42">
        <f>+' (1) Cap Res.2009-2010'!M453</f>
        <v>0</v>
      </c>
      <c r="N453" s="42">
        <f>+' (1) Cap Res.2009-2010'!N453</f>
        <v>0</v>
      </c>
      <c r="O453" s="42">
        <f>+' (1) Cap Res.2009-2010'!O453</f>
        <v>0</v>
      </c>
      <c r="P453" s="42">
        <f>+' (1) Cap Res.2009-2010'!P453</f>
        <v>0</v>
      </c>
      <c r="Q453" s="42">
        <f>+' (1) Cap Res.2009-2010'!Q453</f>
        <v>0</v>
      </c>
      <c r="R453" s="42">
        <f>+' (1) Cap Res.2009-2010'!R453</f>
        <v>0</v>
      </c>
      <c r="S453" s="42">
        <f>+' (1) Cap Res.2009-2010'!S453</f>
        <v>0</v>
      </c>
      <c r="T453" s="42">
        <f>+' (1) Cap Res.2009-2010'!T453</f>
        <v>0</v>
      </c>
      <c r="U453" s="42">
        <f>+' (1) Cap Res.2009-2010'!U453</f>
        <v>0</v>
      </c>
      <c r="V453" s="42">
        <f>+' (1) Cap Res.2009-2010'!V453</f>
        <v>0</v>
      </c>
      <c r="W453" s="42">
        <f>+' (1) Cap Res.2009-2010'!W453</f>
        <v>0</v>
      </c>
      <c r="X453" s="42">
        <f>+' (1) Cap Res.2009-2010'!X453</f>
        <v>0</v>
      </c>
      <c r="Y453" s="42">
        <f>+' (1) Cap Res.2009-2010'!Y453</f>
        <v>0</v>
      </c>
      <c r="Z453" s="42">
        <f>+' (1) Cap Res.2009-2010'!Z453</f>
        <v>0</v>
      </c>
      <c r="AA453" s="42">
        <f>+' (1) Cap Res.2009-2010'!AA453</f>
        <v>0</v>
      </c>
      <c r="AB453" s="42">
        <f>+' (1) Cap Res.2009-2010'!AB453</f>
        <v>0</v>
      </c>
      <c r="AC453" s="42">
        <f>+' (1) Cap Res.2009-2010'!AC453</f>
        <v>0</v>
      </c>
      <c r="AD453" s="42">
        <f>+' (1) Cap Res.2009-2010'!AD453</f>
        <v>-459</v>
      </c>
      <c r="AE453" s="42">
        <f>+' (1) Cap Res.2009-2010'!AE453</f>
        <v>0</v>
      </c>
      <c r="AF453" s="42">
        <f>+' (1) Cap Res.2009-2010'!AF453</f>
        <v>0</v>
      </c>
      <c r="AG453" s="42">
        <f>+' (1) Cap Res.2009-2010'!AG453</f>
        <v>0</v>
      </c>
      <c r="AH453" s="42">
        <f>+' (1) Cap Res.2009-2010'!AH453</f>
        <v>0</v>
      </c>
      <c r="AI453" s="42">
        <f>+' (1) Cap Res.2009-2010'!AI453</f>
        <v>0</v>
      </c>
      <c r="AJ453" s="42">
        <f>+' (1) Cap Res.2009-2010'!AJ453</f>
        <v>0</v>
      </c>
      <c r="AK453" s="42">
        <f>+' (1) Cap Res.2009-2010'!AK453</f>
        <v>0</v>
      </c>
      <c r="AL453" s="42">
        <f>+' (1) Cap Res.2009-2010'!AL453</f>
        <v>0</v>
      </c>
      <c r="AM453" s="42">
        <f>+' (1) Cap Res.2009-2010'!AM453</f>
        <v>0</v>
      </c>
      <c r="AN453" s="42">
        <f>+' (1) Cap Res.2009-2010'!AN453</f>
        <v>0</v>
      </c>
      <c r="AO453" s="42">
        <f>+' (1) Cap Res.2009-2010'!AO453</f>
        <v>0</v>
      </c>
      <c r="AP453" s="42">
        <f>+' (1) Cap Res.2009-2010'!AP453</f>
        <v>0</v>
      </c>
      <c r="AQ453" s="42">
        <f>+' (1) Cap Res.2009-2010'!AQ453</f>
        <v>0</v>
      </c>
      <c r="AR453" s="42">
        <f>+' (1) Cap Res.2009-2010'!AR453</f>
        <v>0</v>
      </c>
      <c r="AS453" s="42">
        <f>+' (1) Cap Res.2009-2010'!AS453</f>
        <v>0</v>
      </c>
      <c r="AT453" s="42">
        <f>+' (1) Cap Res.2009-2010'!AT453</f>
        <v>0</v>
      </c>
      <c r="AU453" s="42">
        <f>+' (1) Cap Res.2009-2010'!AU453</f>
        <v>0</v>
      </c>
      <c r="AV453" s="42"/>
      <c r="AW453" s="42"/>
      <c r="AX453" s="42"/>
      <c r="AY453" s="42"/>
      <c r="AZ453" s="42"/>
      <c r="BA453" s="42"/>
      <c r="BB453" s="42"/>
    </row>
    <row r="454" spans="1:54" ht="13.5" hidden="1">
      <c r="A454" s="177">
        <f>+' (1) Cap Res.2009-2010'!BF454</f>
        <v>38884</v>
      </c>
      <c r="B454" s="42">
        <f>+' (1) Cap Res.2009-2010'!B454</f>
        <v>0</v>
      </c>
      <c r="C454" s="42">
        <f>+' (1) Cap Res.2009-2010'!C454</f>
        <v>0</v>
      </c>
      <c r="D454" s="42">
        <f>+' (1) Cap Res.2009-2010'!D454</f>
        <v>0</v>
      </c>
      <c r="E454" s="42">
        <f>+' (1) Cap Res.2009-2010'!E454</f>
        <v>0</v>
      </c>
      <c r="F454" s="42">
        <f>+' (1) Cap Res.2009-2010'!F454</f>
        <v>0</v>
      </c>
      <c r="G454" s="42">
        <f>+' (1) Cap Res.2009-2010'!G454</f>
        <v>0</v>
      </c>
      <c r="H454" s="42">
        <f>+' (1) Cap Res.2009-2010'!H454</f>
        <v>0</v>
      </c>
      <c r="I454" s="42">
        <f>+' (1) Cap Res.2009-2010'!I454</f>
        <v>0</v>
      </c>
      <c r="J454" s="42">
        <f>+' (1) Cap Res.2009-2010'!J454</f>
        <v>0</v>
      </c>
      <c r="K454" s="42">
        <f>+' (1) Cap Res.2009-2010'!K454</f>
        <v>0</v>
      </c>
      <c r="L454" s="42">
        <f>+' (1) Cap Res.2009-2010'!L454</f>
        <v>0</v>
      </c>
      <c r="M454" s="42">
        <f>+' (1) Cap Res.2009-2010'!M454</f>
        <v>0</v>
      </c>
      <c r="N454" s="42">
        <f>+' (1) Cap Res.2009-2010'!N454</f>
        <v>0</v>
      </c>
      <c r="O454" s="42">
        <f>+' (1) Cap Res.2009-2010'!O454</f>
        <v>0</v>
      </c>
      <c r="P454" s="42">
        <f>+' (1) Cap Res.2009-2010'!P454</f>
        <v>0</v>
      </c>
      <c r="Q454" s="42">
        <f>+' (1) Cap Res.2009-2010'!Q454</f>
        <v>0</v>
      </c>
      <c r="R454" s="42">
        <f>+' (1) Cap Res.2009-2010'!R454</f>
        <v>0</v>
      </c>
      <c r="S454" s="42">
        <f>+' (1) Cap Res.2009-2010'!S454</f>
        <v>0</v>
      </c>
      <c r="T454" s="42">
        <f>+' (1) Cap Res.2009-2010'!T454</f>
        <v>0</v>
      </c>
      <c r="U454" s="42">
        <f>+' (1) Cap Res.2009-2010'!U454</f>
        <v>0</v>
      </c>
      <c r="V454" s="42">
        <f>+' (1) Cap Res.2009-2010'!V454</f>
        <v>0</v>
      </c>
      <c r="W454" s="42">
        <f>+' (1) Cap Res.2009-2010'!W454</f>
        <v>0</v>
      </c>
      <c r="X454" s="42">
        <f>+' (1) Cap Res.2009-2010'!X454</f>
        <v>0</v>
      </c>
      <c r="Y454" s="42">
        <f>+' (1) Cap Res.2009-2010'!Y454</f>
        <v>0</v>
      </c>
      <c r="Z454" s="42">
        <f>+' (1) Cap Res.2009-2010'!Z454</f>
        <v>0</v>
      </c>
      <c r="AA454" s="42">
        <f>+' (1) Cap Res.2009-2010'!AA454</f>
        <v>-18607</v>
      </c>
      <c r="AB454" s="42">
        <f>+' (1) Cap Res.2009-2010'!AB454</f>
        <v>0</v>
      </c>
      <c r="AC454" s="42">
        <f>+' (1) Cap Res.2009-2010'!AC454</f>
        <v>0</v>
      </c>
      <c r="AD454" s="42">
        <f>+' (1) Cap Res.2009-2010'!AD454</f>
        <v>0</v>
      </c>
      <c r="AE454" s="42">
        <f>+' (1) Cap Res.2009-2010'!AE454</f>
        <v>0</v>
      </c>
      <c r="AF454" s="42">
        <f>+' (1) Cap Res.2009-2010'!AF454</f>
        <v>0</v>
      </c>
      <c r="AG454" s="42">
        <f>+' (1) Cap Res.2009-2010'!AG454</f>
        <v>0</v>
      </c>
      <c r="AH454" s="42">
        <f>+' (1) Cap Res.2009-2010'!AH454</f>
        <v>0</v>
      </c>
      <c r="AI454" s="42">
        <f>+' (1) Cap Res.2009-2010'!AI454</f>
        <v>0</v>
      </c>
      <c r="AJ454" s="42">
        <f>+' (1) Cap Res.2009-2010'!AJ454</f>
        <v>0</v>
      </c>
      <c r="AK454" s="42">
        <f>+' (1) Cap Res.2009-2010'!AK454</f>
        <v>0</v>
      </c>
      <c r="AL454" s="42">
        <f>+' (1) Cap Res.2009-2010'!AL454</f>
        <v>0</v>
      </c>
      <c r="AM454" s="42">
        <f>+' (1) Cap Res.2009-2010'!AM454</f>
        <v>0</v>
      </c>
      <c r="AN454" s="42">
        <f>+' (1) Cap Res.2009-2010'!AN454</f>
        <v>0</v>
      </c>
      <c r="AO454" s="42">
        <f>+' (1) Cap Res.2009-2010'!AO454</f>
        <v>0</v>
      </c>
      <c r="AP454" s="42">
        <f>+' (1) Cap Res.2009-2010'!AP454</f>
        <v>0</v>
      </c>
      <c r="AQ454" s="42">
        <f>+' (1) Cap Res.2009-2010'!AQ454</f>
        <v>0</v>
      </c>
      <c r="AR454" s="42">
        <f>+' (1) Cap Res.2009-2010'!AR454</f>
        <v>0</v>
      </c>
      <c r="AS454" s="42">
        <f>+' (1) Cap Res.2009-2010'!AS454</f>
        <v>0</v>
      </c>
      <c r="AT454" s="42">
        <f>+' (1) Cap Res.2009-2010'!AT454</f>
        <v>0</v>
      </c>
      <c r="AU454" s="42">
        <f>+' (1) Cap Res.2009-2010'!AU454</f>
        <v>0</v>
      </c>
      <c r="AV454" s="42"/>
      <c r="AW454" s="42"/>
      <c r="AX454" s="42"/>
      <c r="AY454" s="42"/>
      <c r="AZ454" s="42"/>
      <c r="BA454" s="42"/>
      <c r="BB454" s="42"/>
    </row>
    <row r="455" spans="1:54" ht="13.5" hidden="1">
      <c r="A455" s="177">
        <f>+' (1) Cap Res.2009-2010'!BF455</f>
        <v>38884</v>
      </c>
      <c r="B455" s="42">
        <f>+' (1) Cap Res.2009-2010'!B455</f>
        <v>0</v>
      </c>
      <c r="C455" s="42">
        <f>+' (1) Cap Res.2009-2010'!C455</f>
        <v>0</v>
      </c>
      <c r="D455" s="42">
        <f>+' (1) Cap Res.2009-2010'!D455</f>
        <v>0</v>
      </c>
      <c r="E455" s="42">
        <f>+' (1) Cap Res.2009-2010'!E455</f>
        <v>0</v>
      </c>
      <c r="F455" s="42">
        <f>+' (1) Cap Res.2009-2010'!F455</f>
        <v>0</v>
      </c>
      <c r="G455" s="42">
        <f>+' (1) Cap Res.2009-2010'!G455</f>
        <v>0</v>
      </c>
      <c r="H455" s="42">
        <f>+' (1) Cap Res.2009-2010'!H455</f>
        <v>0</v>
      </c>
      <c r="I455" s="42">
        <f>+' (1) Cap Res.2009-2010'!I455</f>
        <v>0</v>
      </c>
      <c r="J455" s="42">
        <f>+' (1) Cap Res.2009-2010'!J455</f>
        <v>0</v>
      </c>
      <c r="K455" s="42">
        <f>+' (1) Cap Res.2009-2010'!K455</f>
        <v>0</v>
      </c>
      <c r="L455" s="42">
        <f>+' (1) Cap Res.2009-2010'!L455</f>
        <v>0</v>
      </c>
      <c r="M455" s="42">
        <f>+' (1) Cap Res.2009-2010'!M455</f>
        <v>0</v>
      </c>
      <c r="N455" s="42">
        <f>+' (1) Cap Res.2009-2010'!N455</f>
        <v>0</v>
      </c>
      <c r="O455" s="42">
        <f>+' (1) Cap Res.2009-2010'!O455</f>
        <v>0</v>
      </c>
      <c r="P455" s="42">
        <f>+' (1) Cap Res.2009-2010'!P455</f>
        <v>0</v>
      </c>
      <c r="Q455" s="42">
        <f>+' (1) Cap Res.2009-2010'!Q455</f>
        <v>0</v>
      </c>
      <c r="R455" s="42">
        <f>+' (1) Cap Res.2009-2010'!R455</f>
        <v>0</v>
      </c>
      <c r="S455" s="42">
        <f>+' (1) Cap Res.2009-2010'!S455</f>
        <v>0</v>
      </c>
      <c r="T455" s="42">
        <f>+' (1) Cap Res.2009-2010'!T455</f>
        <v>0</v>
      </c>
      <c r="U455" s="42">
        <f>+' (1) Cap Res.2009-2010'!U455</f>
        <v>0</v>
      </c>
      <c r="V455" s="42">
        <f>+' (1) Cap Res.2009-2010'!V455</f>
        <v>0</v>
      </c>
      <c r="W455" s="42">
        <f>+' (1) Cap Res.2009-2010'!W455</f>
        <v>0</v>
      </c>
      <c r="X455" s="42">
        <f>+' (1) Cap Res.2009-2010'!X455</f>
        <v>0</v>
      </c>
      <c r="Y455" s="42">
        <f>+' (1) Cap Res.2009-2010'!Y455</f>
        <v>0</v>
      </c>
      <c r="Z455" s="42">
        <f>+' (1) Cap Res.2009-2010'!Z455</f>
        <v>0</v>
      </c>
      <c r="AA455" s="42">
        <f>+' (1) Cap Res.2009-2010'!AA455</f>
        <v>0</v>
      </c>
      <c r="AB455" s="42">
        <f>+' (1) Cap Res.2009-2010'!AB455</f>
        <v>0</v>
      </c>
      <c r="AC455" s="42">
        <f>+' (1) Cap Res.2009-2010'!AC455</f>
        <v>0</v>
      </c>
      <c r="AD455" s="42">
        <f>+' (1) Cap Res.2009-2010'!AD455</f>
        <v>-190</v>
      </c>
      <c r="AE455" s="42">
        <f>+' (1) Cap Res.2009-2010'!AE455</f>
        <v>0</v>
      </c>
      <c r="AF455" s="42">
        <f>+' (1) Cap Res.2009-2010'!AF455</f>
        <v>0</v>
      </c>
      <c r="AG455" s="42">
        <f>+' (1) Cap Res.2009-2010'!AG455</f>
        <v>0</v>
      </c>
      <c r="AH455" s="42">
        <f>+' (1) Cap Res.2009-2010'!AH455</f>
        <v>0</v>
      </c>
      <c r="AI455" s="42">
        <f>+' (1) Cap Res.2009-2010'!AI455</f>
        <v>0</v>
      </c>
      <c r="AJ455" s="42">
        <f>+' (1) Cap Res.2009-2010'!AJ455</f>
        <v>0</v>
      </c>
      <c r="AK455" s="42">
        <f>+' (1) Cap Res.2009-2010'!AK455</f>
        <v>0</v>
      </c>
      <c r="AL455" s="42">
        <f>+' (1) Cap Res.2009-2010'!AL455</f>
        <v>0</v>
      </c>
      <c r="AM455" s="42">
        <f>+' (1) Cap Res.2009-2010'!AM455</f>
        <v>0</v>
      </c>
      <c r="AN455" s="42">
        <f>+' (1) Cap Res.2009-2010'!AN455</f>
        <v>0</v>
      </c>
      <c r="AO455" s="42">
        <f>+' (1) Cap Res.2009-2010'!AO455</f>
        <v>0</v>
      </c>
      <c r="AP455" s="42">
        <f>+' (1) Cap Res.2009-2010'!AP455</f>
        <v>0</v>
      </c>
      <c r="AQ455" s="42">
        <f>+' (1) Cap Res.2009-2010'!AQ455</f>
        <v>0</v>
      </c>
      <c r="AR455" s="42">
        <f>+' (1) Cap Res.2009-2010'!AR455</f>
        <v>0</v>
      </c>
      <c r="AS455" s="42">
        <f>+' (1) Cap Res.2009-2010'!AS455</f>
        <v>0</v>
      </c>
      <c r="AT455" s="42">
        <f>+' (1) Cap Res.2009-2010'!AT455</f>
        <v>0</v>
      </c>
      <c r="AU455" s="42">
        <f>+' (1) Cap Res.2009-2010'!AU455</f>
        <v>0</v>
      </c>
      <c r="AV455" s="42"/>
      <c r="AW455" s="42"/>
      <c r="AX455" s="42"/>
      <c r="AY455" s="42"/>
      <c r="AZ455" s="42"/>
      <c r="BA455" s="42"/>
      <c r="BB455" s="42"/>
    </row>
    <row r="456" spans="1:54" ht="13.5" hidden="1">
      <c r="A456" s="177">
        <f>+' (1) Cap Res.2009-2010'!BF456</f>
        <v>38895</v>
      </c>
      <c r="B456" s="42">
        <f>+' (1) Cap Res.2009-2010'!B456</f>
        <v>0</v>
      </c>
      <c r="C456" s="42">
        <f>+' (1) Cap Res.2009-2010'!C456</f>
        <v>0</v>
      </c>
      <c r="D456" s="42">
        <f>+' (1) Cap Res.2009-2010'!D456</f>
        <v>0</v>
      </c>
      <c r="E456" s="42">
        <f>+' (1) Cap Res.2009-2010'!E456</f>
        <v>0</v>
      </c>
      <c r="F456" s="42">
        <f>+' (1) Cap Res.2009-2010'!F456</f>
        <v>0</v>
      </c>
      <c r="G456" s="42">
        <f>+' (1) Cap Res.2009-2010'!G456</f>
        <v>0</v>
      </c>
      <c r="H456" s="42">
        <f>+' (1) Cap Res.2009-2010'!H456</f>
        <v>0</v>
      </c>
      <c r="I456" s="42">
        <f>+' (1) Cap Res.2009-2010'!I456</f>
        <v>0</v>
      </c>
      <c r="J456" s="42">
        <f>+' (1) Cap Res.2009-2010'!J456</f>
        <v>0</v>
      </c>
      <c r="K456" s="42">
        <f>+' (1) Cap Res.2009-2010'!K456</f>
        <v>0</v>
      </c>
      <c r="L456" s="42">
        <f>+' (1) Cap Res.2009-2010'!L456</f>
        <v>0</v>
      </c>
      <c r="M456" s="42">
        <f>+' (1) Cap Res.2009-2010'!M456</f>
        <v>0</v>
      </c>
      <c r="N456" s="42">
        <f>+' (1) Cap Res.2009-2010'!N456</f>
        <v>0</v>
      </c>
      <c r="O456" s="42">
        <f>+' (1) Cap Res.2009-2010'!O456</f>
        <v>0</v>
      </c>
      <c r="P456" s="42">
        <f>+' (1) Cap Res.2009-2010'!P456</f>
        <v>0</v>
      </c>
      <c r="Q456" s="42">
        <f>+' (1) Cap Res.2009-2010'!Q456</f>
        <v>0</v>
      </c>
      <c r="R456" s="42">
        <f>+' (1) Cap Res.2009-2010'!R456</f>
        <v>0</v>
      </c>
      <c r="S456" s="42">
        <f>+' (1) Cap Res.2009-2010'!S456</f>
        <v>0</v>
      </c>
      <c r="T456" s="42">
        <f>+' (1) Cap Res.2009-2010'!T456</f>
        <v>0</v>
      </c>
      <c r="U456" s="42">
        <f>+' (1) Cap Res.2009-2010'!U456</f>
        <v>0</v>
      </c>
      <c r="V456" s="42">
        <f>+' (1) Cap Res.2009-2010'!V456</f>
        <v>0</v>
      </c>
      <c r="W456" s="42">
        <f>+' (1) Cap Res.2009-2010'!W456</f>
        <v>0</v>
      </c>
      <c r="X456" s="42">
        <f>+' (1) Cap Res.2009-2010'!X456</f>
        <v>0</v>
      </c>
      <c r="Y456" s="42">
        <f>+' (1) Cap Res.2009-2010'!Y456</f>
        <v>0</v>
      </c>
      <c r="Z456" s="42">
        <f>+' (1) Cap Res.2009-2010'!Z456</f>
        <v>0</v>
      </c>
      <c r="AA456" s="42">
        <f>+' (1) Cap Res.2009-2010'!AA456</f>
        <v>0</v>
      </c>
      <c r="AB456" s="42">
        <f>+' (1) Cap Res.2009-2010'!AB456</f>
        <v>0</v>
      </c>
      <c r="AC456" s="42">
        <f>+' (1) Cap Res.2009-2010'!AC456</f>
        <v>0</v>
      </c>
      <c r="AD456" s="42">
        <f>+' (1) Cap Res.2009-2010'!AD456</f>
        <v>0</v>
      </c>
      <c r="AE456" s="42">
        <f>+' (1) Cap Res.2009-2010'!AE456</f>
        <v>0</v>
      </c>
      <c r="AF456" s="42">
        <f>+' (1) Cap Res.2009-2010'!AF456</f>
        <v>0</v>
      </c>
      <c r="AG456" s="42">
        <f>+' (1) Cap Res.2009-2010'!AG456</f>
        <v>0</v>
      </c>
      <c r="AH456" s="42">
        <f>+' (1) Cap Res.2009-2010'!AH456</f>
        <v>0</v>
      </c>
      <c r="AI456" s="42">
        <f>+' (1) Cap Res.2009-2010'!AI456</f>
        <v>0</v>
      </c>
      <c r="AJ456" s="42">
        <f>+' (1) Cap Res.2009-2010'!AJ456</f>
        <v>0</v>
      </c>
      <c r="AK456" s="42">
        <f>+' (1) Cap Res.2009-2010'!AK456</f>
        <v>0</v>
      </c>
      <c r="AL456" s="42">
        <f>+' (1) Cap Res.2009-2010'!AL456</f>
        <v>0</v>
      </c>
      <c r="AM456" s="42">
        <f>+' (1) Cap Res.2009-2010'!AM456</f>
        <v>0</v>
      </c>
      <c r="AN456" s="42">
        <f>+' (1) Cap Res.2009-2010'!AN456</f>
        <v>0</v>
      </c>
      <c r="AO456" s="42">
        <f>+' (1) Cap Res.2009-2010'!AO456</f>
        <v>0</v>
      </c>
      <c r="AP456" s="42">
        <f>+' (1) Cap Res.2009-2010'!AP456</f>
        <v>0</v>
      </c>
      <c r="AQ456" s="42">
        <f>+' (1) Cap Res.2009-2010'!AQ456</f>
        <v>0</v>
      </c>
      <c r="AR456" s="42">
        <f>+' (1) Cap Res.2009-2010'!AR456</f>
        <v>0</v>
      </c>
      <c r="AS456" s="42">
        <f>+' (1) Cap Res.2009-2010'!AS456</f>
        <v>0</v>
      </c>
      <c r="AT456" s="42">
        <f>+' (1) Cap Res.2009-2010'!AT456</f>
        <v>0</v>
      </c>
      <c r="AU456" s="42">
        <f>+' (1) Cap Res.2009-2010'!AU456</f>
        <v>0</v>
      </c>
      <c r="AV456" s="42"/>
      <c r="AW456" s="42"/>
      <c r="AX456" s="42"/>
      <c r="AY456" s="42"/>
      <c r="AZ456" s="42"/>
      <c r="BA456" s="42"/>
      <c r="BB456" s="42"/>
    </row>
    <row r="457" spans="1:54" ht="13.5" hidden="1">
      <c r="A457" s="177">
        <f>+' (1) Cap Res.2009-2010'!BF457</f>
        <v>38895</v>
      </c>
      <c r="B457" s="42">
        <f>+' (1) Cap Res.2009-2010'!B457</f>
        <v>0</v>
      </c>
      <c r="C457" s="42">
        <f>+' (1) Cap Res.2009-2010'!C457</f>
        <v>0</v>
      </c>
      <c r="D457" s="42">
        <f>+' (1) Cap Res.2009-2010'!D457</f>
        <v>0</v>
      </c>
      <c r="E457" s="42">
        <f>+' (1) Cap Res.2009-2010'!E457</f>
        <v>0</v>
      </c>
      <c r="F457" s="42">
        <f>+' (1) Cap Res.2009-2010'!F457</f>
        <v>0</v>
      </c>
      <c r="G457" s="42">
        <f>+' (1) Cap Res.2009-2010'!G457</f>
        <v>0</v>
      </c>
      <c r="H457" s="42">
        <f>+' (1) Cap Res.2009-2010'!H457</f>
        <v>0</v>
      </c>
      <c r="I457" s="42">
        <f>+' (1) Cap Res.2009-2010'!I457</f>
        <v>0</v>
      </c>
      <c r="J457" s="42">
        <f>+' (1) Cap Res.2009-2010'!J457</f>
        <v>0</v>
      </c>
      <c r="K457" s="42">
        <f>+' (1) Cap Res.2009-2010'!K457</f>
        <v>0</v>
      </c>
      <c r="L457" s="42">
        <f>+' (1) Cap Res.2009-2010'!L457</f>
        <v>0</v>
      </c>
      <c r="M457" s="42">
        <f>+' (1) Cap Res.2009-2010'!M457</f>
        <v>0</v>
      </c>
      <c r="N457" s="42">
        <f>+' (1) Cap Res.2009-2010'!N457</f>
        <v>0</v>
      </c>
      <c r="O457" s="42">
        <f>+' (1) Cap Res.2009-2010'!O457</f>
        <v>0</v>
      </c>
      <c r="P457" s="42">
        <f>+' (1) Cap Res.2009-2010'!P457</f>
        <v>0</v>
      </c>
      <c r="Q457" s="42">
        <f>+' (1) Cap Res.2009-2010'!Q457</f>
        <v>0</v>
      </c>
      <c r="R457" s="42">
        <f>+' (1) Cap Res.2009-2010'!R457</f>
        <v>0</v>
      </c>
      <c r="S457" s="42">
        <f>+' (1) Cap Res.2009-2010'!S457</f>
        <v>0</v>
      </c>
      <c r="T457" s="42">
        <f>+' (1) Cap Res.2009-2010'!T457</f>
        <v>0</v>
      </c>
      <c r="U457" s="42">
        <f>+' (1) Cap Res.2009-2010'!U457</f>
        <v>0</v>
      </c>
      <c r="V457" s="42">
        <f>+' (1) Cap Res.2009-2010'!V457</f>
        <v>0</v>
      </c>
      <c r="W457" s="42">
        <f>+' (1) Cap Res.2009-2010'!W457</f>
        <v>0</v>
      </c>
      <c r="X457" s="42">
        <f>+' (1) Cap Res.2009-2010'!X457</f>
        <v>0</v>
      </c>
      <c r="Y457" s="42">
        <f>+' (1) Cap Res.2009-2010'!Y457</f>
        <v>0</v>
      </c>
      <c r="Z457" s="42">
        <f>+' (1) Cap Res.2009-2010'!Z457</f>
        <v>0</v>
      </c>
      <c r="AA457" s="42">
        <f>+' (1) Cap Res.2009-2010'!AA457</f>
        <v>0</v>
      </c>
      <c r="AB457" s="42">
        <f>+' (1) Cap Res.2009-2010'!AB457</f>
        <v>0</v>
      </c>
      <c r="AC457" s="42">
        <f>+' (1) Cap Res.2009-2010'!AC457</f>
        <v>0</v>
      </c>
      <c r="AD457" s="42">
        <f>+' (1) Cap Res.2009-2010'!AD457</f>
        <v>0</v>
      </c>
      <c r="AE457" s="42">
        <f>+' (1) Cap Res.2009-2010'!AE457</f>
        <v>0</v>
      </c>
      <c r="AF457" s="42">
        <f>+' (1) Cap Res.2009-2010'!AF457</f>
        <v>0</v>
      </c>
      <c r="AG457" s="42">
        <f>+' (1) Cap Res.2009-2010'!AG457</f>
        <v>0</v>
      </c>
      <c r="AH457" s="42">
        <f>+' (1) Cap Res.2009-2010'!AH457</f>
        <v>0</v>
      </c>
      <c r="AI457" s="42">
        <f>+' (1) Cap Res.2009-2010'!AI457</f>
        <v>0</v>
      </c>
      <c r="AJ457" s="42">
        <f>+' (1) Cap Res.2009-2010'!AJ457</f>
        <v>0</v>
      </c>
      <c r="AK457" s="42">
        <f>+' (1) Cap Res.2009-2010'!AK457</f>
        <v>0</v>
      </c>
      <c r="AL457" s="42">
        <f>+' (1) Cap Res.2009-2010'!AL457</f>
        <v>0</v>
      </c>
      <c r="AM457" s="42">
        <f>+' (1) Cap Res.2009-2010'!AM457</f>
        <v>0</v>
      </c>
      <c r="AN457" s="42">
        <f>+' (1) Cap Res.2009-2010'!AN457</f>
        <v>0</v>
      </c>
      <c r="AO457" s="42">
        <f>+' (1) Cap Res.2009-2010'!AO457</f>
        <v>0</v>
      </c>
      <c r="AP457" s="42">
        <f>+' (1) Cap Res.2009-2010'!AP457</f>
        <v>0</v>
      </c>
      <c r="AQ457" s="42">
        <f>+' (1) Cap Res.2009-2010'!AQ457</f>
        <v>0</v>
      </c>
      <c r="AR457" s="42">
        <f>+' (1) Cap Res.2009-2010'!AR457</f>
        <v>0</v>
      </c>
      <c r="AS457" s="42">
        <f>+' (1) Cap Res.2009-2010'!AS457</f>
        <v>0</v>
      </c>
      <c r="AT457" s="42">
        <f>+' (1) Cap Res.2009-2010'!AT457</f>
        <v>0</v>
      </c>
      <c r="AU457" s="42">
        <f>+' (1) Cap Res.2009-2010'!AU457</f>
        <v>0</v>
      </c>
      <c r="AV457" s="42"/>
      <c r="AW457" s="42"/>
      <c r="AX457" s="42"/>
      <c r="AY457" s="42"/>
      <c r="AZ457" s="42"/>
      <c r="BA457" s="42"/>
      <c r="BB457" s="42"/>
    </row>
    <row r="458" spans="1:54" ht="13.5" hidden="1">
      <c r="A458" s="177">
        <f>+' (1) Cap Res.2009-2010'!BF458</f>
        <v>38897</v>
      </c>
      <c r="B458" s="42">
        <f>+' (1) Cap Res.2009-2010'!B458</f>
        <v>0</v>
      </c>
      <c r="C458" s="42">
        <f>+' (1) Cap Res.2009-2010'!C458</f>
        <v>0</v>
      </c>
      <c r="D458" s="42">
        <f>+' (1) Cap Res.2009-2010'!D458</f>
        <v>0</v>
      </c>
      <c r="E458" s="42">
        <f>+' (1) Cap Res.2009-2010'!E458</f>
        <v>0</v>
      </c>
      <c r="F458" s="42">
        <f>+' (1) Cap Res.2009-2010'!F458</f>
        <v>0</v>
      </c>
      <c r="G458" s="42">
        <f>+' (1) Cap Res.2009-2010'!G458</f>
        <v>0</v>
      </c>
      <c r="H458" s="42">
        <f>+' (1) Cap Res.2009-2010'!H458</f>
        <v>0</v>
      </c>
      <c r="I458" s="42">
        <f>+' (1) Cap Res.2009-2010'!I458</f>
        <v>0</v>
      </c>
      <c r="J458" s="42">
        <f>+' (1) Cap Res.2009-2010'!J458</f>
        <v>0</v>
      </c>
      <c r="K458" s="42">
        <f>+' (1) Cap Res.2009-2010'!K458</f>
        <v>0</v>
      </c>
      <c r="L458" s="42">
        <f>+' (1) Cap Res.2009-2010'!L458</f>
        <v>0</v>
      </c>
      <c r="M458" s="42">
        <f>+' (1) Cap Res.2009-2010'!M458</f>
        <v>0</v>
      </c>
      <c r="N458" s="42">
        <f>+' (1) Cap Res.2009-2010'!N458</f>
        <v>0</v>
      </c>
      <c r="O458" s="42">
        <f>+' (1) Cap Res.2009-2010'!O458</f>
        <v>0</v>
      </c>
      <c r="P458" s="42">
        <f>+' (1) Cap Res.2009-2010'!P458</f>
        <v>0</v>
      </c>
      <c r="Q458" s="42">
        <f>+' (1) Cap Res.2009-2010'!Q458</f>
        <v>0</v>
      </c>
      <c r="R458" s="42">
        <f>+' (1) Cap Res.2009-2010'!R458</f>
        <v>0</v>
      </c>
      <c r="S458" s="42">
        <f>+' (1) Cap Res.2009-2010'!S458</f>
        <v>0</v>
      </c>
      <c r="T458" s="42">
        <f>+' (1) Cap Res.2009-2010'!T458</f>
        <v>0</v>
      </c>
      <c r="U458" s="42">
        <f>+' (1) Cap Res.2009-2010'!U458</f>
        <v>0</v>
      </c>
      <c r="V458" s="42">
        <f>+' (1) Cap Res.2009-2010'!V458</f>
        <v>0</v>
      </c>
      <c r="W458" s="42">
        <f>+' (1) Cap Res.2009-2010'!W458</f>
        <v>0</v>
      </c>
      <c r="X458" s="42">
        <f>+' (1) Cap Res.2009-2010'!X458</f>
        <v>0</v>
      </c>
      <c r="Y458" s="42">
        <f>+' (1) Cap Res.2009-2010'!Y458</f>
        <v>0</v>
      </c>
      <c r="Z458" s="42">
        <f>+' (1) Cap Res.2009-2010'!Z458</f>
        <v>0</v>
      </c>
      <c r="AA458" s="42">
        <f>+' (1) Cap Res.2009-2010'!AA458</f>
        <v>0</v>
      </c>
      <c r="AB458" s="42">
        <f>+' (1) Cap Res.2009-2010'!AB458</f>
        <v>0</v>
      </c>
      <c r="AC458" s="42">
        <f>+' (1) Cap Res.2009-2010'!AC458</f>
        <v>0</v>
      </c>
      <c r="AD458" s="42">
        <f>+' (1) Cap Res.2009-2010'!AD458</f>
        <v>0</v>
      </c>
      <c r="AE458" s="42">
        <f>+' (1) Cap Res.2009-2010'!AE458</f>
        <v>0</v>
      </c>
      <c r="AF458" s="42">
        <f>+' (1) Cap Res.2009-2010'!AF458</f>
        <v>0</v>
      </c>
      <c r="AG458" s="42">
        <f>+' (1) Cap Res.2009-2010'!AG458</f>
        <v>0</v>
      </c>
      <c r="AH458" s="42">
        <f>+' (1) Cap Res.2009-2010'!AH458</f>
        <v>0</v>
      </c>
      <c r="AI458" s="42">
        <f>+' (1) Cap Res.2009-2010'!AI458</f>
        <v>0</v>
      </c>
      <c r="AJ458" s="42">
        <f>+' (1) Cap Res.2009-2010'!AJ458</f>
        <v>0</v>
      </c>
      <c r="AK458" s="42">
        <f>+' (1) Cap Res.2009-2010'!AK458</f>
        <v>0</v>
      </c>
      <c r="AL458" s="42">
        <f>+' (1) Cap Res.2009-2010'!AL458</f>
        <v>0</v>
      </c>
      <c r="AM458" s="42">
        <f>+' (1) Cap Res.2009-2010'!AM458</f>
        <v>0</v>
      </c>
      <c r="AN458" s="42">
        <f>+' (1) Cap Res.2009-2010'!AN458</f>
        <v>0</v>
      </c>
      <c r="AO458" s="42">
        <f>+' (1) Cap Res.2009-2010'!AO458</f>
        <v>0</v>
      </c>
      <c r="AP458" s="42">
        <f>+' (1) Cap Res.2009-2010'!AP458</f>
        <v>0</v>
      </c>
      <c r="AQ458" s="42">
        <f>+' (1) Cap Res.2009-2010'!AQ458</f>
        <v>0</v>
      </c>
      <c r="AR458" s="42">
        <f>+' (1) Cap Res.2009-2010'!AR458</f>
        <v>0</v>
      </c>
      <c r="AS458" s="42">
        <f>+' (1) Cap Res.2009-2010'!AS458</f>
        <v>0</v>
      </c>
      <c r="AT458" s="42">
        <f>+' (1) Cap Res.2009-2010'!AT458</f>
        <v>0</v>
      </c>
      <c r="AU458" s="42">
        <f>+' (1) Cap Res.2009-2010'!AU458</f>
        <v>0</v>
      </c>
      <c r="AV458" s="42"/>
      <c r="AW458" s="42"/>
      <c r="AX458" s="42"/>
      <c r="AY458" s="42"/>
      <c r="AZ458" s="42"/>
      <c r="BA458" s="42"/>
      <c r="BB458" s="42"/>
    </row>
    <row r="459" spans="1:54" ht="13.5">
      <c r="A459" s="177">
        <f>+' (1) Cap Res.2009-2010'!BF459</f>
        <v>38918</v>
      </c>
      <c r="B459" s="42">
        <f>+' (1) Cap Res.2009-2010'!B459</f>
        <v>0</v>
      </c>
      <c r="C459" s="42">
        <f>+' (1) Cap Res.2009-2010'!C459</f>
        <v>0</v>
      </c>
      <c r="D459" s="42">
        <f>+' (1) Cap Res.2009-2010'!D459</f>
        <v>0</v>
      </c>
      <c r="E459" s="42">
        <f>+' (1) Cap Res.2009-2010'!E459</f>
        <v>0</v>
      </c>
      <c r="F459" s="42">
        <f>+' (1) Cap Res.2009-2010'!F459</f>
        <v>0</v>
      </c>
      <c r="G459" s="42">
        <f>+' (1) Cap Res.2009-2010'!G459</f>
        <v>0</v>
      </c>
      <c r="H459" s="42">
        <f>+' (1) Cap Res.2009-2010'!H459</f>
        <v>0</v>
      </c>
      <c r="I459" s="42">
        <f>+' (1) Cap Res.2009-2010'!I459</f>
        <v>0</v>
      </c>
      <c r="J459" s="42">
        <f>+' (1) Cap Res.2009-2010'!J459</f>
        <v>0</v>
      </c>
      <c r="K459" s="42">
        <f>+' (1) Cap Res.2009-2010'!K459</f>
        <v>0</v>
      </c>
      <c r="L459" s="42">
        <f>+' (1) Cap Res.2009-2010'!L459</f>
        <v>0</v>
      </c>
      <c r="M459" s="42">
        <f>+' (1) Cap Res.2009-2010'!M459</f>
        <v>0</v>
      </c>
      <c r="N459" s="42">
        <f>+' (1) Cap Res.2009-2010'!N459</f>
        <v>0</v>
      </c>
      <c r="O459" s="42">
        <f>+' (1) Cap Res.2009-2010'!O459</f>
        <v>0</v>
      </c>
      <c r="P459" s="42">
        <f>+' (1) Cap Res.2009-2010'!P459</f>
        <v>0</v>
      </c>
      <c r="Q459" s="42">
        <f>+' (1) Cap Res.2009-2010'!Q459</f>
        <v>0</v>
      </c>
      <c r="R459" s="42">
        <f>+' (1) Cap Res.2009-2010'!R459</f>
        <v>0</v>
      </c>
      <c r="S459" s="42">
        <f>+' (1) Cap Res.2009-2010'!S459</f>
        <v>0</v>
      </c>
      <c r="T459" s="42">
        <f>+' (1) Cap Res.2009-2010'!T459</f>
        <v>-1540</v>
      </c>
      <c r="U459" s="42">
        <f>+' (1) Cap Res.2009-2010'!U459</f>
        <v>0</v>
      </c>
      <c r="V459" s="42">
        <f>+' (1) Cap Res.2009-2010'!V459</f>
        <v>0</v>
      </c>
      <c r="W459" s="42">
        <f>+' (1) Cap Res.2009-2010'!W459</f>
        <v>0</v>
      </c>
      <c r="X459" s="42">
        <f>+' (1) Cap Res.2009-2010'!X459</f>
        <v>0</v>
      </c>
      <c r="Y459" s="42">
        <f>+' (1) Cap Res.2009-2010'!Y459</f>
        <v>0</v>
      </c>
      <c r="Z459" s="42">
        <f>+' (1) Cap Res.2009-2010'!Z459</f>
        <v>0</v>
      </c>
      <c r="AA459" s="42">
        <f>+' (1) Cap Res.2009-2010'!AA459</f>
        <v>0</v>
      </c>
      <c r="AB459" s="42">
        <f>+' (1) Cap Res.2009-2010'!AB459</f>
        <v>0</v>
      </c>
      <c r="AC459" s="42">
        <f>+' (1) Cap Res.2009-2010'!AC459</f>
        <v>0</v>
      </c>
      <c r="AD459" s="42">
        <f>+' (1) Cap Res.2009-2010'!AD459</f>
        <v>0</v>
      </c>
      <c r="AE459" s="42">
        <f>+' (1) Cap Res.2009-2010'!AE459</f>
        <v>0</v>
      </c>
      <c r="AF459" s="42">
        <f>+' (1) Cap Res.2009-2010'!AF459</f>
        <v>0</v>
      </c>
      <c r="AG459" s="42">
        <f>+' (1) Cap Res.2009-2010'!AG459</f>
        <v>0</v>
      </c>
      <c r="AH459" s="42">
        <f>+' (1) Cap Res.2009-2010'!AH459</f>
        <v>0</v>
      </c>
      <c r="AI459" s="42">
        <f>+' (1) Cap Res.2009-2010'!AI459</f>
        <v>0</v>
      </c>
      <c r="AJ459" s="42">
        <f>+' (1) Cap Res.2009-2010'!AJ459</f>
        <v>0</v>
      </c>
      <c r="AK459" s="42">
        <f>+' (1) Cap Res.2009-2010'!AK459</f>
        <v>0</v>
      </c>
      <c r="AL459" s="42">
        <f>+' (1) Cap Res.2009-2010'!AL459</f>
        <v>0</v>
      </c>
      <c r="AM459" s="42">
        <f>+' (1) Cap Res.2009-2010'!AM459</f>
        <v>0</v>
      </c>
      <c r="AN459" s="42">
        <f>+' (1) Cap Res.2009-2010'!AN459</f>
        <v>0</v>
      </c>
      <c r="AO459" s="42">
        <f>+' (1) Cap Res.2009-2010'!AO459</f>
        <v>0</v>
      </c>
      <c r="AP459" s="42">
        <f>+' (1) Cap Res.2009-2010'!AP459</f>
        <v>0</v>
      </c>
      <c r="AQ459" s="42">
        <f>+' (1) Cap Res.2009-2010'!AQ459</f>
        <v>0</v>
      </c>
      <c r="AR459" s="42">
        <f>+' (1) Cap Res.2009-2010'!AR459</f>
        <v>0</v>
      </c>
      <c r="AS459" s="42">
        <f>+' (1) Cap Res.2009-2010'!AS459</f>
        <v>0</v>
      </c>
      <c r="AT459" s="42">
        <f>+' (1) Cap Res.2009-2010'!AT459</f>
        <v>0</v>
      </c>
      <c r="AU459" s="42">
        <f>+' (1) Cap Res.2009-2010'!AU459</f>
        <v>0</v>
      </c>
      <c r="AV459" s="42">
        <f>+' (1) Cap Res.2009-2010'!AV459</f>
        <v>0</v>
      </c>
      <c r="AW459" s="42">
        <f>+' (1) Cap Res.2009-2010'!AW459</f>
        <v>0</v>
      </c>
      <c r="AX459" s="42">
        <f>+' (1) Cap Res.2009-2010'!AX459</f>
        <v>0</v>
      </c>
      <c r="AY459" s="42">
        <f>+' (1) Cap Res.2009-2010'!AY459</f>
        <v>0</v>
      </c>
      <c r="AZ459" s="42">
        <f>+' (1) Cap Res.2009-2010'!AZ459</f>
        <v>0</v>
      </c>
      <c r="BA459" s="42">
        <f>+' (1) Cap Res.2009-2010'!BA459</f>
        <v>0</v>
      </c>
      <c r="BB459" s="42">
        <f>+' (1) Cap Res.2009-2010'!BB459</f>
        <v>0</v>
      </c>
    </row>
    <row r="460" spans="1:54" ht="13.5">
      <c r="A460" s="177">
        <f>+' (1) Cap Res.2009-2010'!BF460</f>
        <v>38918</v>
      </c>
      <c r="B460" s="42">
        <f>+' (1) Cap Res.2009-2010'!B460</f>
        <v>0</v>
      </c>
      <c r="C460" s="42">
        <f>+' (1) Cap Res.2009-2010'!C460</f>
        <v>0</v>
      </c>
      <c r="D460" s="42">
        <f>+' (1) Cap Res.2009-2010'!D460</f>
        <v>0</v>
      </c>
      <c r="E460" s="42">
        <f>+' (1) Cap Res.2009-2010'!E460</f>
        <v>0</v>
      </c>
      <c r="F460" s="42">
        <f>+' (1) Cap Res.2009-2010'!F460</f>
        <v>0</v>
      </c>
      <c r="G460" s="42">
        <f>+' (1) Cap Res.2009-2010'!G460</f>
        <v>0</v>
      </c>
      <c r="H460" s="42">
        <f>+' (1) Cap Res.2009-2010'!H460</f>
        <v>0</v>
      </c>
      <c r="I460" s="42">
        <f>+' (1) Cap Res.2009-2010'!I460</f>
        <v>0</v>
      </c>
      <c r="J460" s="42">
        <f>+' (1) Cap Res.2009-2010'!J460</f>
        <v>0</v>
      </c>
      <c r="K460" s="42">
        <f>+' (1) Cap Res.2009-2010'!K460</f>
        <v>0</v>
      </c>
      <c r="L460" s="42">
        <f>+' (1) Cap Res.2009-2010'!L460</f>
        <v>0</v>
      </c>
      <c r="M460" s="42">
        <f>+' (1) Cap Res.2009-2010'!M460</f>
        <v>0</v>
      </c>
      <c r="N460" s="42">
        <f>+' (1) Cap Res.2009-2010'!N460</f>
        <v>0</v>
      </c>
      <c r="O460" s="42">
        <f>+' (1) Cap Res.2009-2010'!O460</f>
        <v>0</v>
      </c>
      <c r="P460" s="42">
        <f>+' (1) Cap Res.2009-2010'!P460</f>
        <v>0</v>
      </c>
      <c r="Q460" s="42">
        <f>+' (1) Cap Res.2009-2010'!Q460</f>
        <v>0</v>
      </c>
      <c r="R460" s="42">
        <f>+' (1) Cap Res.2009-2010'!R460</f>
        <v>0</v>
      </c>
      <c r="S460" s="42">
        <f>+' (1) Cap Res.2009-2010'!S460</f>
        <v>0</v>
      </c>
      <c r="T460" s="42">
        <f>+' (1) Cap Res.2009-2010'!T460</f>
        <v>-3996</v>
      </c>
      <c r="U460" s="42">
        <f>+' (1) Cap Res.2009-2010'!U460</f>
        <v>0</v>
      </c>
      <c r="V460" s="42">
        <f>+' (1) Cap Res.2009-2010'!V460</f>
        <v>0</v>
      </c>
      <c r="W460" s="42">
        <f>+' (1) Cap Res.2009-2010'!W460</f>
        <v>0</v>
      </c>
      <c r="X460" s="42">
        <f>+' (1) Cap Res.2009-2010'!X460</f>
        <v>0</v>
      </c>
      <c r="Y460" s="42">
        <f>+' (1) Cap Res.2009-2010'!Y460</f>
        <v>0</v>
      </c>
      <c r="Z460" s="42">
        <f>+' (1) Cap Res.2009-2010'!Z460</f>
        <v>0</v>
      </c>
      <c r="AA460" s="42">
        <f>+' (1) Cap Res.2009-2010'!AA460</f>
        <v>0</v>
      </c>
      <c r="AB460" s="42">
        <f>+' (1) Cap Res.2009-2010'!AB460</f>
        <v>0</v>
      </c>
      <c r="AC460" s="42">
        <f>+' (1) Cap Res.2009-2010'!AC460</f>
        <v>0</v>
      </c>
      <c r="AD460" s="42">
        <f>+' (1) Cap Res.2009-2010'!AD460</f>
        <v>0</v>
      </c>
      <c r="AE460" s="42">
        <f>+' (1) Cap Res.2009-2010'!AE460</f>
        <v>0</v>
      </c>
      <c r="AF460" s="42">
        <f>+' (1) Cap Res.2009-2010'!AF460</f>
        <v>0</v>
      </c>
      <c r="AG460" s="42">
        <f>+' (1) Cap Res.2009-2010'!AG460</f>
        <v>0</v>
      </c>
      <c r="AH460" s="42">
        <f>+' (1) Cap Res.2009-2010'!AH460</f>
        <v>0</v>
      </c>
      <c r="AI460" s="42">
        <f>+' (1) Cap Res.2009-2010'!AI460</f>
        <v>0</v>
      </c>
      <c r="AJ460" s="42">
        <f>+' (1) Cap Res.2009-2010'!AJ460</f>
        <v>0</v>
      </c>
      <c r="AK460" s="42">
        <f>+' (1) Cap Res.2009-2010'!AK460</f>
        <v>0</v>
      </c>
      <c r="AL460" s="42">
        <f>+' (1) Cap Res.2009-2010'!AL460</f>
        <v>0</v>
      </c>
      <c r="AM460" s="42">
        <f>+' (1) Cap Res.2009-2010'!AM460</f>
        <v>0</v>
      </c>
      <c r="AN460" s="42">
        <f>+' (1) Cap Res.2009-2010'!AN460</f>
        <v>0</v>
      </c>
      <c r="AO460" s="42">
        <f>+' (1) Cap Res.2009-2010'!AO460</f>
        <v>0</v>
      </c>
      <c r="AP460" s="42">
        <f>+' (1) Cap Res.2009-2010'!AP460</f>
        <v>0</v>
      </c>
      <c r="AQ460" s="42">
        <f>+' (1) Cap Res.2009-2010'!AQ460</f>
        <v>0</v>
      </c>
      <c r="AR460" s="42">
        <f>+' (1) Cap Res.2009-2010'!AR460</f>
        <v>0</v>
      </c>
      <c r="AS460" s="42">
        <f>+' (1) Cap Res.2009-2010'!AS460</f>
        <v>0</v>
      </c>
      <c r="AT460" s="42">
        <f>+' (1) Cap Res.2009-2010'!AT460</f>
        <v>0</v>
      </c>
      <c r="AU460" s="42">
        <f>+' (1) Cap Res.2009-2010'!AU460</f>
        <v>0</v>
      </c>
      <c r="AV460" s="42">
        <f>+' (1) Cap Res.2009-2010'!AV460</f>
        <v>0</v>
      </c>
      <c r="AW460" s="42">
        <f>+' (1) Cap Res.2009-2010'!AW460</f>
        <v>0</v>
      </c>
      <c r="AX460" s="42">
        <f>+' (1) Cap Res.2009-2010'!AX460</f>
        <v>0</v>
      </c>
      <c r="AY460" s="42">
        <f>+' (1) Cap Res.2009-2010'!AY460</f>
        <v>0</v>
      </c>
      <c r="AZ460" s="42">
        <f>+' (1) Cap Res.2009-2010'!AZ460</f>
        <v>0</v>
      </c>
      <c r="BA460" s="42">
        <f>+' (1) Cap Res.2009-2010'!BA460</f>
        <v>0</v>
      </c>
      <c r="BB460" s="42">
        <f>+' (1) Cap Res.2009-2010'!BB460</f>
        <v>0</v>
      </c>
    </row>
    <row r="461" spans="1:54" ht="13.5">
      <c r="A461" s="177">
        <f>+' (1) Cap Res.2009-2010'!BF461</f>
        <v>38918</v>
      </c>
      <c r="B461" s="42">
        <f>+' (1) Cap Res.2009-2010'!B461</f>
        <v>0</v>
      </c>
      <c r="C461" s="42">
        <f>+' (1) Cap Res.2009-2010'!C461</f>
        <v>0</v>
      </c>
      <c r="D461" s="42">
        <f>+' (1) Cap Res.2009-2010'!D461</f>
        <v>0</v>
      </c>
      <c r="E461" s="42">
        <f>+' (1) Cap Res.2009-2010'!E461</f>
        <v>0</v>
      </c>
      <c r="F461" s="42">
        <f>+' (1) Cap Res.2009-2010'!F461</f>
        <v>0</v>
      </c>
      <c r="G461" s="42">
        <f>+' (1) Cap Res.2009-2010'!G461</f>
        <v>0</v>
      </c>
      <c r="H461" s="42">
        <f>+' (1) Cap Res.2009-2010'!H461</f>
        <v>0</v>
      </c>
      <c r="I461" s="42">
        <f>+' (1) Cap Res.2009-2010'!I461</f>
        <v>0</v>
      </c>
      <c r="J461" s="42">
        <f>+' (1) Cap Res.2009-2010'!J461</f>
        <v>0</v>
      </c>
      <c r="K461" s="42">
        <f>+' (1) Cap Res.2009-2010'!K461</f>
        <v>0</v>
      </c>
      <c r="L461" s="42">
        <f>+' (1) Cap Res.2009-2010'!L461</f>
        <v>0</v>
      </c>
      <c r="M461" s="42">
        <f>+' (1) Cap Res.2009-2010'!M461</f>
        <v>0</v>
      </c>
      <c r="N461" s="42">
        <f>+' (1) Cap Res.2009-2010'!N461</f>
        <v>0</v>
      </c>
      <c r="O461" s="42">
        <f>+' (1) Cap Res.2009-2010'!O461</f>
        <v>0</v>
      </c>
      <c r="P461" s="42">
        <f>+' (1) Cap Res.2009-2010'!P461</f>
        <v>0</v>
      </c>
      <c r="Q461" s="42">
        <f>+' (1) Cap Res.2009-2010'!Q461</f>
        <v>0</v>
      </c>
      <c r="R461" s="42">
        <f>+' (1) Cap Res.2009-2010'!R461</f>
        <v>0</v>
      </c>
      <c r="S461" s="42">
        <f>+' (1) Cap Res.2009-2010'!S461</f>
        <v>0</v>
      </c>
      <c r="T461" s="42">
        <f>+' (1) Cap Res.2009-2010'!T461</f>
        <v>0</v>
      </c>
      <c r="U461" s="42">
        <f>+' (1) Cap Res.2009-2010'!U461</f>
        <v>0</v>
      </c>
      <c r="V461" s="42">
        <f>+' (1) Cap Res.2009-2010'!V461</f>
        <v>0</v>
      </c>
      <c r="W461" s="42">
        <f>+' (1) Cap Res.2009-2010'!W461</f>
        <v>0</v>
      </c>
      <c r="X461" s="42">
        <f>+' (1) Cap Res.2009-2010'!X461</f>
        <v>0</v>
      </c>
      <c r="Y461" s="42">
        <f>+' (1) Cap Res.2009-2010'!Y461</f>
        <v>0</v>
      </c>
      <c r="Z461" s="42">
        <f>+' (1) Cap Res.2009-2010'!Z461</f>
        <v>0</v>
      </c>
      <c r="AA461" s="42">
        <f>+' (1) Cap Res.2009-2010'!AA461</f>
        <v>0</v>
      </c>
      <c r="AB461" s="42">
        <f>+' (1) Cap Res.2009-2010'!AB461</f>
        <v>0</v>
      </c>
      <c r="AC461" s="42">
        <f>+' (1) Cap Res.2009-2010'!AC461</f>
        <v>0</v>
      </c>
      <c r="AD461" s="42">
        <f>+' (1) Cap Res.2009-2010'!AD461</f>
        <v>-95</v>
      </c>
      <c r="AE461" s="42">
        <f>+' (1) Cap Res.2009-2010'!AE461</f>
        <v>0</v>
      </c>
      <c r="AF461" s="42">
        <f>+' (1) Cap Res.2009-2010'!AF461</f>
        <v>0</v>
      </c>
      <c r="AG461" s="42">
        <f>+' (1) Cap Res.2009-2010'!AG461</f>
        <v>0</v>
      </c>
      <c r="AH461" s="42">
        <f>+' (1) Cap Res.2009-2010'!AH461</f>
        <v>0</v>
      </c>
      <c r="AI461" s="42">
        <f>+' (1) Cap Res.2009-2010'!AI461</f>
        <v>0</v>
      </c>
      <c r="AJ461" s="42">
        <f>+' (1) Cap Res.2009-2010'!AJ461</f>
        <v>0</v>
      </c>
      <c r="AK461" s="42">
        <f>+' (1) Cap Res.2009-2010'!AK461</f>
        <v>0</v>
      </c>
      <c r="AL461" s="42">
        <f>+' (1) Cap Res.2009-2010'!AL461</f>
        <v>0</v>
      </c>
      <c r="AM461" s="42">
        <f>+' (1) Cap Res.2009-2010'!AM461</f>
        <v>0</v>
      </c>
      <c r="AN461" s="42">
        <f>+' (1) Cap Res.2009-2010'!AN461</f>
        <v>0</v>
      </c>
      <c r="AO461" s="42">
        <f>+' (1) Cap Res.2009-2010'!AO461</f>
        <v>0</v>
      </c>
      <c r="AP461" s="42">
        <f>+' (1) Cap Res.2009-2010'!AP461</f>
        <v>0</v>
      </c>
      <c r="AQ461" s="42">
        <f>+' (1) Cap Res.2009-2010'!AQ461</f>
        <v>0</v>
      </c>
      <c r="AR461" s="42">
        <f>+' (1) Cap Res.2009-2010'!AR461</f>
        <v>0</v>
      </c>
      <c r="AS461" s="42">
        <f>+' (1) Cap Res.2009-2010'!AS461</f>
        <v>0</v>
      </c>
      <c r="AT461" s="42">
        <f>+' (1) Cap Res.2009-2010'!AT461</f>
        <v>0</v>
      </c>
      <c r="AU461" s="42">
        <f>+' (1) Cap Res.2009-2010'!AU461</f>
        <v>0</v>
      </c>
      <c r="AV461" s="42">
        <f>+' (1) Cap Res.2009-2010'!AV461</f>
        <v>0</v>
      </c>
      <c r="AW461" s="42">
        <f>+' (1) Cap Res.2009-2010'!AW461</f>
        <v>0</v>
      </c>
      <c r="AX461" s="42">
        <f>+' (1) Cap Res.2009-2010'!AX461</f>
        <v>0</v>
      </c>
      <c r="AY461" s="42">
        <f>+' (1) Cap Res.2009-2010'!AY461</f>
        <v>0</v>
      </c>
      <c r="AZ461" s="42">
        <f>+' (1) Cap Res.2009-2010'!AZ461</f>
        <v>0</v>
      </c>
      <c r="BA461" s="42">
        <f>+' (1) Cap Res.2009-2010'!BA461</f>
        <v>0</v>
      </c>
      <c r="BB461" s="42">
        <f>+' (1) Cap Res.2009-2010'!BB461</f>
        <v>0</v>
      </c>
    </row>
    <row r="462" spans="1:54" ht="13.5">
      <c r="A462" s="177">
        <f>+' (1) Cap Res.2009-2010'!BF462</f>
        <v>38918</v>
      </c>
      <c r="B462" s="42">
        <f>+' (1) Cap Res.2009-2010'!B462</f>
        <v>0</v>
      </c>
      <c r="C462" s="42">
        <f>+' (1) Cap Res.2009-2010'!C462</f>
        <v>0</v>
      </c>
      <c r="D462" s="42">
        <f>+' (1) Cap Res.2009-2010'!D462</f>
        <v>0</v>
      </c>
      <c r="E462" s="42">
        <f>+' (1) Cap Res.2009-2010'!E462</f>
        <v>0</v>
      </c>
      <c r="F462" s="42">
        <f>+' (1) Cap Res.2009-2010'!F462</f>
        <v>0</v>
      </c>
      <c r="G462" s="42">
        <f>+' (1) Cap Res.2009-2010'!G462</f>
        <v>0</v>
      </c>
      <c r="H462" s="42">
        <f>+' (1) Cap Res.2009-2010'!H462</f>
        <v>0</v>
      </c>
      <c r="I462" s="42">
        <f>+' (1) Cap Res.2009-2010'!I462</f>
        <v>0</v>
      </c>
      <c r="J462" s="42">
        <f>+' (1) Cap Res.2009-2010'!J462</f>
        <v>0</v>
      </c>
      <c r="K462" s="42">
        <f>+' (1) Cap Res.2009-2010'!K462</f>
        <v>0</v>
      </c>
      <c r="L462" s="42">
        <f>+' (1) Cap Res.2009-2010'!L462</f>
        <v>0</v>
      </c>
      <c r="M462" s="42">
        <f>+' (1) Cap Res.2009-2010'!M462</f>
        <v>0</v>
      </c>
      <c r="N462" s="42">
        <f>+' (1) Cap Res.2009-2010'!N462</f>
        <v>0</v>
      </c>
      <c r="O462" s="42">
        <f>+' (1) Cap Res.2009-2010'!O462</f>
        <v>0</v>
      </c>
      <c r="P462" s="42">
        <f>+' (1) Cap Res.2009-2010'!P462</f>
        <v>0</v>
      </c>
      <c r="Q462" s="42">
        <f>+' (1) Cap Res.2009-2010'!Q462</f>
        <v>0</v>
      </c>
      <c r="R462" s="42">
        <f>+' (1) Cap Res.2009-2010'!R462</f>
        <v>0</v>
      </c>
      <c r="S462" s="42">
        <f>+' (1) Cap Res.2009-2010'!S462</f>
        <v>0</v>
      </c>
      <c r="T462" s="42">
        <f>+' (1) Cap Res.2009-2010'!T462</f>
        <v>0</v>
      </c>
      <c r="U462" s="42">
        <f>+' (1) Cap Res.2009-2010'!U462</f>
        <v>0</v>
      </c>
      <c r="V462" s="42">
        <f>+' (1) Cap Res.2009-2010'!V462</f>
        <v>0</v>
      </c>
      <c r="W462" s="42">
        <f>+' (1) Cap Res.2009-2010'!W462</f>
        <v>0</v>
      </c>
      <c r="X462" s="42">
        <f>+' (1) Cap Res.2009-2010'!X462</f>
        <v>0</v>
      </c>
      <c r="Y462" s="42">
        <f>+' (1) Cap Res.2009-2010'!Y462</f>
        <v>0</v>
      </c>
      <c r="Z462" s="42">
        <f>+' (1) Cap Res.2009-2010'!Z462</f>
        <v>0</v>
      </c>
      <c r="AA462" s="42">
        <f>+' (1) Cap Res.2009-2010'!AA462</f>
        <v>-39583</v>
      </c>
      <c r="AB462" s="42">
        <f>+' (1) Cap Res.2009-2010'!AB462</f>
        <v>0</v>
      </c>
      <c r="AC462" s="42">
        <f>+' (1) Cap Res.2009-2010'!AC462</f>
        <v>0</v>
      </c>
      <c r="AD462" s="42">
        <f>+' (1) Cap Res.2009-2010'!AD462</f>
        <v>0</v>
      </c>
      <c r="AE462" s="42">
        <f>+' (1) Cap Res.2009-2010'!AE462</f>
        <v>0</v>
      </c>
      <c r="AF462" s="42">
        <f>+' (1) Cap Res.2009-2010'!AF462</f>
        <v>0</v>
      </c>
      <c r="AG462" s="42">
        <f>+' (1) Cap Res.2009-2010'!AG462</f>
        <v>0</v>
      </c>
      <c r="AH462" s="42">
        <f>+' (1) Cap Res.2009-2010'!AH462</f>
        <v>0</v>
      </c>
      <c r="AI462" s="42">
        <f>+' (1) Cap Res.2009-2010'!AI462</f>
        <v>0</v>
      </c>
      <c r="AJ462" s="42">
        <f>+' (1) Cap Res.2009-2010'!AJ462</f>
        <v>0</v>
      </c>
      <c r="AK462" s="42">
        <f>+' (1) Cap Res.2009-2010'!AK462</f>
        <v>0</v>
      </c>
      <c r="AL462" s="42">
        <f>+' (1) Cap Res.2009-2010'!AL462</f>
        <v>0</v>
      </c>
      <c r="AM462" s="42">
        <f>+' (1) Cap Res.2009-2010'!AM462</f>
        <v>0</v>
      </c>
      <c r="AN462" s="42">
        <f>+' (1) Cap Res.2009-2010'!AN462</f>
        <v>0</v>
      </c>
      <c r="AO462" s="42">
        <f>+' (1) Cap Res.2009-2010'!AO462</f>
        <v>0</v>
      </c>
      <c r="AP462" s="42">
        <f>+' (1) Cap Res.2009-2010'!AP462</f>
        <v>0</v>
      </c>
      <c r="AQ462" s="42">
        <f>+' (1) Cap Res.2009-2010'!AQ462</f>
        <v>0</v>
      </c>
      <c r="AR462" s="42">
        <f>+' (1) Cap Res.2009-2010'!AR462</f>
        <v>0</v>
      </c>
      <c r="AS462" s="42">
        <f>+' (1) Cap Res.2009-2010'!AS462</f>
        <v>0</v>
      </c>
      <c r="AT462" s="42">
        <f>+' (1) Cap Res.2009-2010'!AT462</f>
        <v>0</v>
      </c>
      <c r="AU462" s="42">
        <f>+' (1) Cap Res.2009-2010'!AU462</f>
        <v>0</v>
      </c>
      <c r="AV462" s="42">
        <f>+' (1) Cap Res.2009-2010'!AV462</f>
        <v>0</v>
      </c>
      <c r="AW462" s="42">
        <f>+' (1) Cap Res.2009-2010'!AW462</f>
        <v>0</v>
      </c>
      <c r="AX462" s="42">
        <f>+' (1) Cap Res.2009-2010'!AX462</f>
        <v>0</v>
      </c>
      <c r="AY462" s="42">
        <f>+' (1) Cap Res.2009-2010'!AY462</f>
        <v>0</v>
      </c>
      <c r="AZ462" s="42">
        <f>+' (1) Cap Res.2009-2010'!AZ462</f>
        <v>0</v>
      </c>
      <c r="BA462" s="42">
        <f>+' (1) Cap Res.2009-2010'!BA462</f>
        <v>0</v>
      </c>
      <c r="BB462" s="42">
        <f>+' (1) Cap Res.2009-2010'!BB462</f>
        <v>0</v>
      </c>
    </row>
    <row r="463" spans="1:54" ht="13.5">
      <c r="A463" s="177">
        <f>+' (1) Cap Res.2009-2010'!BF463</f>
        <v>38920</v>
      </c>
      <c r="B463" s="42">
        <f>+' (1) Cap Res.2009-2010'!B463</f>
        <v>0</v>
      </c>
      <c r="C463" s="42">
        <f>+' (1) Cap Res.2009-2010'!C463</f>
        <v>0</v>
      </c>
      <c r="D463" s="42">
        <f>+' (1) Cap Res.2009-2010'!D463</f>
        <v>0</v>
      </c>
      <c r="E463" s="42">
        <f>+' (1) Cap Res.2009-2010'!E463</f>
        <v>0</v>
      </c>
      <c r="F463" s="42">
        <f>+' (1) Cap Res.2009-2010'!F463</f>
        <v>0</v>
      </c>
      <c r="G463" s="42">
        <f>+' (1) Cap Res.2009-2010'!G463</f>
        <v>0</v>
      </c>
      <c r="H463" s="42">
        <f>+' (1) Cap Res.2009-2010'!H463</f>
        <v>0</v>
      </c>
      <c r="I463" s="42">
        <f>+' (1) Cap Res.2009-2010'!I463</f>
        <v>0</v>
      </c>
      <c r="J463" s="42">
        <f>+' (1) Cap Res.2009-2010'!J463</f>
        <v>0</v>
      </c>
      <c r="K463" s="42">
        <f>+' (1) Cap Res.2009-2010'!K463</f>
        <v>0</v>
      </c>
      <c r="L463" s="42">
        <f>+' (1) Cap Res.2009-2010'!L463</f>
        <v>0</v>
      </c>
      <c r="M463" s="42">
        <f>+' (1) Cap Res.2009-2010'!M463</f>
        <v>0</v>
      </c>
      <c r="N463" s="42">
        <f>+' (1) Cap Res.2009-2010'!N463</f>
        <v>0</v>
      </c>
      <c r="O463" s="42">
        <f>+' (1) Cap Res.2009-2010'!O463</f>
        <v>0</v>
      </c>
      <c r="P463" s="42">
        <f>+' (1) Cap Res.2009-2010'!P463</f>
        <v>0</v>
      </c>
      <c r="Q463" s="42">
        <f>+' (1) Cap Res.2009-2010'!Q463</f>
        <v>0</v>
      </c>
      <c r="R463" s="42">
        <f>+' (1) Cap Res.2009-2010'!R463</f>
        <v>0</v>
      </c>
      <c r="S463" s="42">
        <f>+' (1) Cap Res.2009-2010'!S463</f>
        <v>0</v>
      </c>
      <c r="T463" s="42">
        <f>+' (1) Cap Res.2009-2010'!T463</f>
        <v>0</v>
      </c>
      <c r="U463" s="42">
        <f>+' (1) Cap Res.2009-2010'!U463</f>
        <v>0</v>
      </c>
      <c r="V463" s="42">
        <f>+' (1) Cap Res.2009-2010'!V463</f>
        <v>0</v>
      </c>
      <c r="W463" s="42">
        <f>+' (1) Cap Res.2009-2010'!W463</f>
        <v>0</v>
      </c>
      <c r="X463" s="42">
        <f>+' (1) Cap Res.2009-2010'!X463</f>
        <v>0</v>
      </c>
      <c r="Y463" s="42">
        <f>+' (1) Cap Res.2009-2010'!Y463</f>
        <v>0</v>
      </c>
      <c r="Z463" s="42">
        <f>+' (1) Cap Res.2009-2010'!Z463</f>
        <v>0</v>
      </c>
      <c r="AA463" s="42">
        <f>+' (1) Cap Res.2009-2010'!AA463</f>
        <v>0</v>
      </c>
      <c r="AB463" s="42">
        <f>+' (1) Cap Res.2009-2010'!AB463</f>
        <v>0</v>
      </c>
      <c r="AC463" s="42">
        <f>+' (1) Cap Res.2009-2010'!AC463</f>
        <v>0</v>
      </c>
      <c r="AD463" s="42">
        <f>+' (1) Cap Res.2009-2010'!AD463</f>
        <v>0</v>
      </c>
      <c r="AE463" s="42">
        <f>+' (1) Cap Res.2009-2010'!AE463</f>
        <v>0</v>
      </c>
      <c r="AF463" s="42">
        <f>+' (1) Cap Res.2009-2010'!AF463</f>
        <v>0</v>
      </c>
      <c r="AG463" s="42">
        <f>+' (1) Cap Res.2009-2010'!AG463</f>
        <v>0</v>
      </c>
      <c r="AH463" s="42">
        <f>+' (1) Cap Res.2009-2010'!AH463</f>
        <v>0</v>
      </c>
      <c r="AI463" s="42">
        <f>+' (1) Cap Res.2009-2010'!AI463</f>
        <v>0</v>
      </c>
      <c r="AJ463" s="42">
        <f>+' (1) Cap Res.2009-2010'!AJ463</f>
        <v>0</v>
      </c>
      <c r="AK463" s="42">
        <f>+' (1) Cap Res.2009-2010'!AK463</f>
        <v>0</v>
      </c>
      <c r="AL463" s="42">
        <f>+' (1) Cap Res.2009-2010'!AL463</f>
        <v>0</v>
      </c>
      <c r="AM463" s="42">
        <f>+' (1) Cap Res.2009-2010'!AM463</f>
        <v>0</v>
      </c>
      <c r="AN463" s="42">
        <f>+' (1) Cap Res.2009-2010'!AN463</f>
        <v>0</v>
      </c>
      <c r="AO463" s="42">
        <f>+' (1) Cap Res.2009-2010'!AO463</f>
        <v>0</v>
      </c>
      <c r="AP463" s="42">
        <f>+' (1) Cap Res.2009-2010'!AP463</f>
        <v>0</v>
      </c>
      <c r="AQ463" s="42">
        <f>+' (1) Cap Res.2009-2010'!AQ463</f>
        <v>0</v>
      </c>
      <c r="AR463" s="42">
        <f>+' (1) Cap Res.2009-2010'!AR463</f>
        <v>0</v>
      </c>
      <c r="AS463" s="42">
        <f>+' (1) Cap Res.2009-2010'!AS463</f>
        <v>0</v>
      </c>
      <c r="AT463" s="42">
        <f>+' (1) Cap Res.2009-2010'!AT463</f>
        <v>0</v>
      </c>
      <c r="AU463" s="42">
        <f>+' (1) Cap Res.2009-2010'!AU463</f>
        <v>0</v>
      </c>
      <c r="AV463" s="42">
        <f>+' (1) Cap Res.2009-2010'!AV463</f>
        <v>0</v>
      </c>
      <c r="AW463" s="42">
        <f>+' (1) Cap Res.2009-2010'!AW463</f>
        <v>0</v>
      </c>
      <c r="AX463" s="42">
        <f>+' (1) Cap Res.2009-2010'!AX463</f>
        <v>0</v>
      </c>
      <c r="AY463" s="42">
        <f>+' (1) Cap Res.2009-2010'!AY463</f>
        <v>0</v>
      </c>
      <c r="AZ463" s="42">
        <f>+' (1) Cap Res.2009-2010'!AZ463</f>
        <v>0</v>
      </c>
      <c r="BA463" s="42">
        <f>+' (1) Cap Res.2009-2010'!BA463</f>
        <v>0</v>
      </c>
      <c r="BB463" s="42">
        <f>+' (1) Cap Res.2009-2010'!BB463</f>
        <v>0</v>
      </c>
    </row>
    <row r="464" spans="1:54" ht="13.5">
      <c r="A464" s="177">
        <f>+' (1) Cap Res.2009-2010'!BF464</f>
        <v>38928</v>
      </c>
      <c r="B464" s="42">
        <f>+' (1) Cap Res.2009-2010'!B464</f>
        <v>0</v>
      </c>
      <c r="C464" s="42">
        <f>+' (1) Cap Res.2009-2010'!C464</f>
        <v>0</v>
      </c>
      <c r="D464" s="42">
        <f>+' (1) Cap Res.2009-2010'!D464</f>
        <v>0</v>
      </c>
      <c r="E464" s="42">
        <f>+' (1) Cap Res.2009-2010'!E464</f>
        <v>0</v>
      </c>
      <c r="F464" s="42">
        <f>+' (1) Cap Res.2009-2010'!F464</f>
        <v>0</v>
      </c>
      <c r="G464" s="42">
        <f>+' (1) Cap Res.2009-2010'!G464</f>
        <v>0</v>
      </c>
      <c r="H464" s="42">
        <f>+' (1) Cap Res.2009-2010'!H464</f>
        <v>0</v>
      </c>
      <c r="I464" s="42">
        <f>+' (1) Cap Res.2009-2010'!I464</f>
        <v>0</v>
      </c>
      <c r="J464" s="42">
        <f>+' (1) Cap Res.2009-2010'!J464</f>
        <v>0</v>
      </c>
      <c r="K464" s="42">
        <f>+' (1) Cap Res.2009-2010'!K464</f>
        <v>0</v>
      </c>
      <c r="L464" s="42">
        <f>+' (1) Cap Res.2009-2010'!L464</f>
        <v>0</v>
      </c>
      <c r="M464" s="42">
        <f>+' (1) Cap Res.2009-2010'!M464</f>
        <v>0</v>
      </c>
      <c r="N464" s="42">
        <f>+' (1) Cap Res.2009-2010'!N464</f>
        <v>0</v>
      </c>
      <c r="O464" s="42">
        <f>+' (1) Cap Res.2009-2010'!O464</f>
        <v>0</v>
      </c>
      <c r="P464" s="42">
        <f>+' (1) Cap Res.2009-2010'!P464</f>
        <v>0</v>
      </c>
      <c r="Q464" s="42">
        <f>+' (1) Cap Res.2009-2010'!Q464</f>
        <v>0</v>
      </c>
      <c r="R464" s="42">
        <f>+' (1) Cap Res.2009-2010'!R464</f>
        <v>0</v>
      </c>
      <c r="S464" s="42">
        <f>+' (1) Cap Res.2009-2010'!S464</f>
        <v>0</v>
      </c>
      <c r="T464" s="42">
        <f>+' (1) Cap Res.2009-2010'!T464</f>
        <v>0</v>
      </c>
      <c r="U464" s="42">
        <f>+' (1) Cap Res.2009-2010'!U464</f>
        <v>0</v>
      </c>
      <c r="V464" s="42">
        <f>+' (1) Cap Res.2009-2010'!V464</f>
        <v>0</v>
      </c>
      <c r="W464" s="42">
        <f>+' (1) Cap Res.2009-2010'!W464</f>
        <v>0</v>
      </c>
      <c r="X464" s="42">
        <f>+' (1) Cap Res.2009-2010'!X464</f>
        <v>0</v>
      </c>
      <c r="Y464" s="42">
        <f>+' (1) Cap Res.2009-2010'!Y464</f>
        <v>0</v>
      </c>
      <c r="Z464" s="42">
        <f>+' (1) Cap Res.2009-2010'!Z464</f>
        <v>0</v>
      </c>
      <c r="AA464" s="42">
        <f>+' (1) Cap Res.2009-2010'!AA464</f>
        <v>0</v>
      </c>
      <c r="AB464" s="42">
        <f>+' (1) Cap Res.2009-2010'!AB464</f>
        <v>0</v>
      </c>
      <c r="AC464" s="42">
        <f>+' (1) Cap Res.2009-2010'!AC464</f>
        <v>0</v>
      </c>
      <c r="AD464" s="42">
        <f>+' (1) Cap Res.2009-2010'!AD464</f>
        <v>0</v>
      </c>
      <c r="AE464" s="42">
        <f>+' (1) Cap Res.2009-2010'!AE464</f>
        <v>0</v>
      </c>
      <c r="AF464" s="42">
        <f>+' (1) Cap Res.2009-2010'!AF464</f>
        <v>0</v>
      </c>
      <c r="AG464" s="42">
        <f>+' (1) Cap Res.2009-2010'!AG464</f>
        <v>0</v>
      </c>
      <c r="AH464" s="42">
        <f>+' (1) Cap Res.2009-2010'!AH464</f>
        <v>0</v>
      </c>
      <c r="AI464" s="42">
        <f>+' (1) Cap Res.2009-2010'!AI464</f>
        <v>0</v>
      </c>
      <c r="AJ464" s="42">
        <f>+' (1) Cap Res.2009-2010'!AJ464</f>
        <v>0</v>
      </c>
      <c r="AK464" s="42">
        <f>+' (1) Cap Res.2009-2010'!AK464</f>
        <v>0</v>
      </c>
      <c r="AL464" s="42">
        <f>+' (1) Cap Res.2009-2010'!AL464</f>
        <v>0</v>
      </c>
      <c r="AM464" s="42">
        <f>+' (1) Cap Res.2009-2010'!AM464</f>
        <v>0</v>
      </c>
      <c r="AN464" s="42">
        <f>+' (1) Cap Res.2009-2010'!AN464</f>
        <v>0</v>
      </c>
      <c r="AO464" s="42">
        <f>+' (1) Cap Res.2009-2010'!AO464</f>
        <v>0</v>
      </c>
      <c r="AP464" s="42">
        <f>+' (1) Cap Res.2009-2010'!AP464</f>
        <v>0</v>
      </c>
      <c r="AQ464" s="42">
        <f>+' (1) Cap Res.2009-2010'!AQ464</f>
        <v>0</v>
      </c>
      <c r="AR464" s="42">
        <f>+' (1) Cap Res.2009-2010'!AR464</f>
        <v>0</v>
      </c>
      <c r="AS464" s="42">
        <f>+' (1) Cap Res.2009-2010'!AS464</f>
        <v>0</v>
      </c>
      <c r="AT464" s="42">
        <f>+' (1) Cap Res.2009-2010'!AT464</f>
        <v>0</v>
      </c>
      <c r="AU464" s="42">
        <f>+' (1) Cap Res.2009-2010'!AU464</f>
        <v>0</v>
      </c>
      <c r="AV464" s="42">
        <f>+' (1) Cap Res.2009-2010'!AV464</f>
        <v>0</v>
      </c>
      <c r="AW464" s="42">
        <f>+' (1) Cap Res.2009-2010'!AW464</f>
        <v>0</v>
      </c>
      <c r="AX464" s="42">
        <f>+' (1) Cap Res.2009-2010'!AX464</f>
        <v>0</v>
      </c>
      <c r="AY464" s="42">
        <f>+' (1) Cap Res.2009-2010'!AY464</f>
        <v>0</v>
      </c>
      <c r="AZ464" s="42">
        <f>+' (1) Cap Res.2009-2010'!AZ464</f>
        <v>0</v>
      </c>
      <c r="BA464" s="42">
        <f>+' (1) Cap Res.2009-2010'!BA464</f>
        <v>0</v>
      </c>
      <c r="BB464" s="42">
        <f>+' (1) Cap Res.2009-2010'!BB464</f>
        <v>0</v>
      </c>
    </row>
    <row r="465" spans="1:54" ht="13.5">
      <c r="A465" s="177">
        <f>+' (1) Cap Res.2009-2010'!BF465</f>
        <v>38930</v>
      </c>
      <c r="B465" s="42">
        <f>+' (1) Cap Res.2009-2010'!B465</f>
        <v>0</v>
      </c>
      <c r="C465" s="42">
        <f>+' (1) Cap Res.2009-2010'!C465</f>
        <v>0</v>
      </c>
      <c r="D465" s="42">
        <f>+' (1) Cap Res.2009-2010'!D465</f>
        <v>0</v>
      </c>
      <c r="E465" s="42">
        <f>+' (1) Cap Res.2009-2010'!E465</f>
        <v>0</v>
      </c>
      <c r="F465" s="42">
        <f>+' (1) Cap Res.2009-2010'!F465</f>
        <v>0</v>
      </c>
      <c r="G465" s="42">
        <f>+' (1) Cap Res.2009-2010'!G465</f>
        <v>0</v>
      </c>
      <c r="H465" s="42">
        <f>+' (1) Cap Res.2009-2010'!H465</f>
        <v>0</v>
      </c>
      <c r="I465" s="42">
        <f>+' (1) Cap Res.2009-2010'!I465</f>
        <v>0</v>
      </c>
      <c r="J465" s="42">
        <f>+' (1) Cap Res.2009-2010'!J465</f>
        <v>0</v>
      </c>
      <c r="K465" s="42">
        <f>+' (1) Cap Res.2009-2010'!K465</f>
        <v>0</v>
      </c>
      <c r="L465" s="42">
        <f>+' (1) Cap Res.2009-2010'!L465</f>
        <v>0</v>
      </c>
      <c r="M465" s="42">
        <f>+' (1) Cap Res.2009-2010'!M465</f>
        <v>0</v>
      </c>
      <c r="N465" s="42">
        <f>+' (1) Cap Res.2009-2010'!N465</f>
        <v>0</v>
      </c>
      <c r="O465" s="42">
        <f>+' (1) Cap Res.2009-2010'!O465</f>
        <v>0</v>
      </c>
      <c r="P465" s="42">
        <f>+' (1) Cap Res.2009-2010'!P465</f>
        <v>0</v>
      </c>
      <c r="Q465" s="42">
        <f>+' (1) Cap Res.2009-2010'!Q465</f>
        <v>0</v>
      </c>
      <c r="R465" s="42">
        <f>+' (1) Cap Res.2009-2010'!R465</f>
        <v>0</v>
      </c>
      <c r="S465" s="42">
        <f>+' (1) Cap Res.2009-2010'!S465</f>
        <v>0</v>
      </c>
      <c r="T465" s="42">
        <f>+' (1) Cap Res.2009-2010'!T465</f>
        <v>0</v>
      </c>
      <c r="U465" s="42">
        <f>+' (1) Cap Res.2009-2010'!U465</f>
        <v>0</v>
      </c>
      <c r="V465" s="42">
        <f>+' (1) Cap Res.2009-2010'!V465</f>
        <v>0</v>
      </c>
      <c r="W465" s="42">
        <f>+' (1) Cap Res.2009-2010'!W465</f>
        <v>0</v>
      </c>
      <c r="X465" s="42">
        <f>+' (1) Cap Res.2009-2010'!X465</f>
        <v>0</v>
      </c>
      <c r="Y465" s="42">
        <f>+' (1) Cap Res.2009-2010'!Y465</f>
        <v>0</v>
      </c>
      <c r="Z465" s="42">
        <f>+' (1) Cap Res.2009-2010'!Z465</f>
        <v>0</v>
      </c>
      <c r="AA465" s="42">
        <f>+' (1) Cap Res.2009-2010'!AA465</f>
        <v>0</v>
      </c>
      <c r="AB465" s="42">
        <f>+' (1) Cap Res.2009-2010'!AB465</f>
        <v>0</v>
      </c>
      <c r="AC465" s="42">
        <f>+' (1) Cap Res.2009-2010'!AC465</f>
        <v>0</v>
      </c>
      <c r="AD465" s="42">
        <f>+' (1) Cap Res.2009-2010'!AD465</f>
        <v>-17200</v>
      </c>
      <c r="AE465" s="42">
        <f>+' (1) Cap Res.2009-2010'!AE465</f>
        <v>0</v>
      </c>
      <c r="AF465" s="42">
        <f>+' (1) Cap Res.2009-2010'!AF465</f>
        <v>0</v>
      </c>
      <c r="AG465" s="42">
        <f>+' (1) Cap Res.2009-2010'!AG465</f>
        <v>0</v>
      </c>
      <c r="AH465" s="42">
        <f>+' (1) Cap Res.2009-2010'!AH465</f>
        <v>0</v>
      </c>
      <c r="AI465" s="42">
        <f>+' (1) Cap Res.2009-2010'!AI465</f>
        <v>0</v>
      </c>
      <c r="AJ465" s="42">
        <f>+' (1) Cap Res.2009-2010'!AJ465</f>
        <v>0</v>
      </c>
      <c r="AK465" s="42">
        <f>+' (1) Cap Res.2009-2010'!AK465</f>
        <v>0</v>
      </c>
      <c r="AL465" s="42">
        <f>+' (1) Cap Res.2009-2010'!AL465</f>
        <v>0</v>
      </c>
      <c r="AM465" s="42">
        <f>+' (1) Cap Res.2009-2010'!AM465</f>
        <v>0</v>
      </c>
      <c r="AN465" s="42">
        <f>+' (1) Cap Res.2009-2010'!AN465</f>
        <v>0</v>
      </c>
      <c r="AO465" s="42">
        <f>+' (1) Cap Res.2009-2010'!AO465</f>
        <v>0</v>
      </c>
      <c r="AP465" s="42">
        <f>+' (1) Cap Res.2009-2010'!AP465</f>
        <v>0</v>
      </c>
      <c r="AQ465" s="42">
        <f>+' (1) Cap Res.2009-2010'!AQ465</f>
        <v>0</v>
      </c>
      <c r="AR465" s="42">
        <f>+' (1) Cap Res.2009-2010'!AR465</f>
        <v>0</v>
      </c>
      <c r="AS465" s="42">
        <f>+' (1) Cap Res.2009-2010'!AS465</f>
        <v>0</v>
      </c>
      <c r="AT465" s="42">
        <f>+' (1) Cap Res.2009-2010'!AT465</f>
        <v>0</v>
      </c>
      <c r="AU465" s="42">
        <f>+' (1) Cap Res.2009-2010'!AU465</f>
        <v>0</v>
      </c>
      <c r="AV465" s="42">
        <f>+' (1) Cap Res.2009-2010'!AV465</f>
        <v>0</v>
      </c>
      <c r="AW465" s="42">
        <f>+' (1) Cap Res.2009-2010'!AW465</f>
        <v>0</v>
      </c>
      <c r="AX465" s="42">
        <f>+' (1) Cap Res.2009-2010'!AX465</f>
        <v>0</v>
      </c>
      <c r="AY465" s="42">
        <f>+' (1) Cap Res.2009-2010'!AY465</f>
        <v>0</v>
      </c>
      <c r="AZ465" s="42">
        <f>+' (1) Cap Res.2009-2010'!AZ465</f>
        <v>0</v>
      </c>
      <c r="BA465" s="42">
        <f>+' (1) Cap Res.2009-2010'!BA465</f>
        <v>0</v>
      </c>
      <c r="BB465" s="42">
        <f>+' (1) Cap Res.2009-2010'!BB465</f>
        <v>0</v>
      </c>
    </row>
    <row r="466" spans="1:54" ht="13.5">
      <c r="A466" s="177">
        <f>+' (1) Cap Res.2009-2010'!BF466</f>
        <v>38930</v>
      </c>
      <c r="B466" s="42">
        <f>+' (1) Cap Res.2009-2010'!B466</f>
        <v>0</v>
      </c>
      <c r="C466" s="42">
        <f>+' (1) Cap Res.2009-2010'!C466</f>
        <v>0</v>
      </c>
      <c r="D466" s="42">
        <f>+' (1) Cap Res.2009-2010'!D466</f>
        <v>0</v>
      </c>
      <c r="E466" s="42">
        <f>+' (1) Cap Res.2009-2010'!E466</f>
        <v>0</v>
      </c>
      <c r="F466" s="42">
        <f>+' (1) Cap Res.2009-2010'!F466</f>
        <v>0</v>
      </c>
      <c r="G466" s="42">
        <f>+' (1) Cap Res.2009-2010'!G466</f>
        <v>0</v>
      </c>
      <c r="H466" s="42">
        <f>+' (1) Cap Res.2009-2010'!H466</f>
        <v>0</v>
      </c>
      <c r="I466" s="42">
        <f>+' (1) Cap Res.2009-2010'!I466</f>
        <v>0</v>
      </c>
      <c r="J466" s="42">
        <f>+' (1) Cap Res.2009-2010'!J466</f>
        <v>0</v>
      </c>
      <c r="K466" s="42">
        <f>+' (1) Cap Res.2009-2010'!K466</f>
        <v>0</v>
      </c>
      <c r="L466" s="42">
        <f>+' (1) Cap Res.2009-2010'!L466</f>
        <v>0</v>
      </c>
      <c r="M466" s="42">
        <f>+' (1) Cap Res.2009-2010'!M466</f>
        <v>0</v>
      </c>
      <c r="N466" s="42">
        <f>+' (1) Cap Res.2009-2010'!N466</f>
        <v>0</v>
      </c>
      <c r="O466" s="42">
        <f>+' (1) Cap Res.2009-2010'!O466</f>
        <v>0</v>
      </c>
      <c r="P466" s="42">
        <f>+' (1) Cap Res.2009-2010'!P466</f>
        <v>0</v>
      </c>
      <c r="Q466" s="42">
        <f>+' (1) Cap Res.2009-2010'!Q466</f>
        <v>0</v>
      </c>
      <c r="R466" s="42">
        <f>+' (1) Cap Res.2009-2010'!R466</f>
        <v>0</v>
      </c>
      <c r="S466" s="42">
        <f>+' (1) Cap Res.2009-2010'!S466</f>
        <v>0</v>
      </c>
      <c r="T466" s="42">
        <f>+' (1) Cap Res.2009-2010'!T466</f>
        <v>-20154.55</v>
      </c>
      <c r="U466" s="42">
        <f>+' (1) Cap Res.2009-2010'!U466</f>
        <v>0</v>
      </c>
      <c r="V466" s="42">
        <f>+' (1) Cap Res.2009-2010'!V466</f>
        <v>0</v>
      </c>
      <c r="W466" s="42">
        <f>+' (1) Cap Res.2009-2010'!W466</f>
        <v>0</v>
      </c>
      <c r="X466" s="42">
        <f>+' (1) Cap Res.2009-2010'!X466</f>
        <v>0</v>
      </c>
      <c r="Y466" s="42">
        <f>+' (1) Cap Res.2009-2010'!Y466</f>
        <v>0</v>
      </c>
      <c r="Z466" s="42">
        <f>+' (1) Cap Res.2009-2010'!Z466</f>
        <v>0</v>
      </c>
      <c r="AA466" s="42">
        <f>+' (1) Cap Res.2009-2010'!AA466</f>
        <v>0</v>
      </c>
      <c r="AB466" s="42">
        <f>+' (1) Cap Res.2009-2010'!AB466</f>
        <v>0</v>
      </c>
      <c r="AC466" s="42">
        <f>+' (1) Cap Res.2009-2010'!AC466</f>
        <v>0</v>
      </c>
      <c r="AD466" s="42">
        <f>+' (1) Cap Res.2009-2010'!AD466</f>
        <v>0</v>
      </c>
      <c r="AE466" s="42">
        <f>+' (1) Cap Res.2009-2010'!AE466</f>
        <v>0</v>
      </c>
      <c r="AF466" s="42">
        <f>+' (1) Cap Res.2009-2010'!AF466</f>
        <v>0</v>
      </c>
      <c r="AG466" s="42">
        <f>+' (1) Cap Res.2009-2010'!AG466</f>
        <v>0</v>
      </c>
      <c r="AH466" s="42">
        <f>+' (1) Cap Res.2009-2010'!AH466</f>
        <v>0</v>
      </c>
      <c r="AI466" s="42">
        <f>+' (1) Cap Res.2009-2010'!AI466</f>
        <v>0</v>
      </c>
      <c r="AJ466" s="42">
        <f>+' (1) Cap Res.2009-2010'!AJ466</f>
        <v>0</v>
      </c>
      <c r="AK466" s="42">
        <f>+' (1) Cap Res.2009-2010'!AK466</f>
        <v>0</v>
      </c>
      <c r="AL466" s="42">
        <f>+' (1) Cap Res.2009-2010'!AL466</f>
        <v>0</v>
      </c>
      <c r="AM466" s="42">
        <f>+' (1) Cap Res.2009-2010'!AM466</f>
        <v>0</v>
      </c>
      <c r="AN466" s="42">
        <f>+' (1) Cap Res.2009-2010'!AN466</f>
        <v>0</v>
      </c>
      <c r="AO466" s="42">
        <f>+' (1) Cap Res.2009-2010'!AO466</f>
        <v>0</v>
      </c>
      <c r="AP466" s="42">
        <f>+' (1) Cap Res.2009-2010'!AP466</f>
        <v>0</v>
      </c>
      <c r="AQ466" s="42">
        <f>+' (1) Cap Res.2009-2010'!AQ466</f>
        <v>0</v>
      </c>
      <c r="AR466" s="42">
        <f>+' (1) Cap Res.2009-2010'!AR466</f>
        <v>0</v>
      </c>
      <c r="AS466" s="42">
        <f>+' (1) Cap Res.2009-2010'!AS466</f>
        <v>0</v>
      </c>
      <c r="AT466" s="42">
        <f>+' (1) Cap Res.2009-2010'!AT466</f>
        <v>0</v>
      </c>
      <c r="AU466" s="42">
        <f>+' (1) Cap Res.2009-2010'!AU466</f>
        <v>0</v>
      </c>
      <c r="AV466" s="42">
        <f>+' (1) Cap Res.2009-2010'!AV466</f>
        <v>0</v>
      </c>
      <c r="AW466" s="42">
        <f>+' (1) Cap Res.2009-2010'!AW466</f>
        <v>0</v>
      </c>
      <c r="AX466" s="42">
        <f>+' (1) Cap Res.2009-2010'!AX466</f>
        <v>0</v>
      </c>
      <c r="AY466" s="42">
        <f>+' (1) Cap Res.2009-2010'!AY466</f>
        <v>0</v>
      </c>
      <c r="AZ466" s="42">
        <f>+' (1) Cap Res.2009-2010'!AZ466</f>
        <v>0</v>
      </c>
      <c r="BA466" s="42">
        <f>+' (1) Cap Res.2009-2010'!BA466</f>
        <v>0</v>
      </c>
      <c r="BB466" s="42">
        <f>+' (1) Cap Res.2009-2010'!BB466</f>
        <v>0</v>
      </c>
    </row>
    <row r="467" spans="1:54" ht="13.5">
      <c r="A467" s="177">
        <f>+' (1) Cap Res.2009-2010'!BF467</f>
        <v>38937</v>
      </c>
      <c r="B467" s="42">
        <f>+' (1) Cap Res.2009-2010'!B467</f>
        <v>0</v>
      </c>
      <c r="C467" s="42">
        <f>+' (1) Cap Res.2009-2010'!C467</f>
        <v>0</v>
      </c>
      <c r="D467" s="42">
        <f>+' (1) Cap Res.2009-2010'!D467</f>
        <v>0</v>
      </c>
      <c r="E467" s="42">
        <f>+' (1) Cap Res.2009-2010'!E467</f>
        <v>0</v>
      </c>
      <c r="F467" s="42">
        <f>+' (1) Cap Res.2009-2010'!F467</f>
        <v>0</v>
      </c>
      <c r="G467" s="42">
        <f>+' (1) Cap Res.2009-2010'!G467</f>
        <v>0</v>
      </c>
      <c r="H467" s="42">
        <f>+' (1) Cap Res.2009-2010'!H467</f>
        <v>0</v>
      </c>
      <c r="I467" s="42">
        <f>+' (1) Cap Res.2009-2010'!I467</f>
        <v>0</v>
      </c>
      <c r="J467" s="42">
        <f>+' (1) Cap Res.2009-2010'!J467</f>
        <v>0</v>
      </c>
      <c r="K467" s="42">
        <f>+' (1) Cap Res.2009-2010'!K467</f>
        <v>0</v>
      </c>
      <c r="L467" s="42">
        <f>+' (1) Cap Res.2009-2010'!L467</f>
        <v>0</v>
      </c>
      <c r="M467" s="42">
        <f>+' (1) Cap Res.2009-2010'!M467</f>
        <v>0</v>
      </c>
      <c r="N467" s="42">
        <f>+' (1) Cap Res.2009-2010'!N467</f>
        <v>0</v>
      </c>
      <c r="O467" s="42">
        <f>+' (1) Cap Res.2009-2010'!O467</f>
        <v>0</v>
      </c>
      <c r="P467" s="42">
        <f>+' (1) Cap Res.2009-2010'!P467</f>
        <v>0</v>
      </c>
      <c r="Q467" s="42">
        <f>+' (1) Cap Res.2009-2010'!Q467</f>
        <v>0</v>
      </c>
      <c r="R467" s="42">
        <f>+' (1) Cap Res.2009-2010'!R467</f>
        <v>0</v>
      </c>
      <c r="S467" s="42">
        <f>+' (1) Cap Res.2009-2010'!S467</f>
        <v>0</v>
      </c>
      <c r="T467" s="42">
        <f>+' (1) Cap Res.2009-2010'!T467</f>
        <v>0</v>
      </c>
      <c r="U467" s="42">
        <f>+' (1) Cap Res.2009-2010'!U467</f>
        <v>0</v>
      </c>
      <c r="V467" s="42">
        <f>+' (1) Cap Res.2009-2010'!V467</f>
        <v>0</v>
      </c>
      <c r="W467" s="42">
        <f>+' (1) Cap Res.2009-2010'!W467</f>
        <v>0</v>
      </c>
      <c r="X467" s="42">
        <f>+' (1) Cap Res.2009-2010'!X467</f>
        <v>0</v>
      </c>
      <c r="Y467" s="42">
        <f>+' (1) Cap Res.2009-2010'!Y467</f>
        <v>0</v>
      </c>
      <c r="Z467" s="42">
        <f>+' (1) Cap Res.2009-2010'!Z467</f>
        <v>0</v>
      </c>
      <c r="AA467" s="42">
        <f>+' (1) Cap Res.2009-2010'!AA467</f>
        <v>0</v>
      </c>
      <c r="AB467" s="42">
        <f>+' (1) Cap Res.2009-2010'!AB467</f>
        <v>0</v>
      </c>
      <c r="AC467" s="42">
        <f>+' (1) Cap Res.2009-2010'!AC467</f>
        <v>0</v>
      </c>
      <c r="AD467" s="42">
        <f>+' (1) Cap Res.2009-2010'!AD467</f>
        <v>0</v>
      </c>
      <c r="AE467" s="42">
        <f>+' (1) Cap Res.2009-2010'!AE467</f>
        <v>0</v>
      </c>
      <c r="AF467" s="42">
        <f>+' (1) Cap Res.2009-2010'!AF467</f>
        <v>0</v>
      </c>
      <c r="AG467" s="42">
        <f>+' (1) Cap Res.2009-2010'!AG467</f>
        <v>0</v>
      </c>
      <c r="AH467" s="42">
        <f>+' (1) Cap Res.2009-2010'!AH467</f>
        <v>0</v>
      </c>
      <c r="AI467" s="42">
        <f>+' (1) Cap Res.2009-2010'!AI467</f>
        <v>0</v>
      </c>
      <c r="AJ467" s="42">
        <f>+' (1) Cap Res.2009-2010'!AJ467</f>
        <v>0</v>
      </c>
      <c r="AK467" s="42">
        <f>+' (1) Cap Res.2009-2010'!AK467</f>
        <v>0</v>
      </c>
      <c r="AL467" s="42">
        <f>+' (1) Cap Res.2009-2010'!AL467</f>
        <v>0</v>
      </c>
      <c r="AM467" s="42">
        <f>+' (1) Cap Res.2009-2010'!AM467</f>
        <v>0</v>
      </c>
      <c r="AN467" s="42">
        <f>+' (1) Cap Res.2009-2010'!AN467</f>
        <v>0</v>
      </c>
      <c r="AO467" s="42">
        <f>+' (1) Cap Res.2009-2010'!AO467</f>
        <v>0</v>
      </c>
      <c r="AP467" s="42">
        <f>+' (1) Cap Res.2009-2010'!AP467</f>
        <v>0</v>
      </c>
      <c r="AQ467" s="42">
        <f>+' (1) Cap Res.2009-2010'!AQ467</f>
        <v>0</v>
      </c>
      <c r="AR467" s="42">
        <f>+' (1) Cap Res.2009-2010'!AR467</f>
        <v>0</v>
      </c>
      <c r="AS467" s="42">
        <f>+' (1) Cap Res.2009-2010'!AS467</f>
        <v>0</v>
      </c>
      <c r="AT467" s="42">
        <f>+' (1) Cap Res.2009-2010'!AT467</f>
        <v>0</v>
      </c>
      <c r="AU467" s="42">
        <f>+' (1) Cap Res.2009-2010'!AU467</f>
        <v>0</v>
      </c>
      <c r="AV467" s="42">
        <f>+' (1) Cap Res.2009-2010'!AV467</f>
        <v>0</v>
      </c>
      <c r="AW467" s="42">
        <f>+' (1) Cap Res.2009-2010'!AW467</f>
        <v>0</v>
      </c>
      <c r="AX467" s="42">
        <f>+' (1) Cap Res.2009-2010'!AX467</f>
        <v>0</v>
      </c>
      <c r="AY467" s="42">
        <f>+' (1) Cap Res.2009-2010'!AY467</f>
        <v>0</v>
      </c>
      <c r="AZ467" s="42">
        <f>+' (1) Cap Res.2009-2010'!AZ467</f>
        <v>0</v>
      </c>
      <c r="BA467" s="42">
        <f>+' (1) Cap Res.2009-2010'!BA467</f>
        <v>0</v>
      </c>
      <c r="BB467" s="42">
        <f>+' (1) Cap Res.2009-2010'!BB467</f>
        <v>0</v>
      </c>
    </row>
    <row r="468" spans="1:54" ht="13.5">
      <c r="A468" s="177">
        <f>+' (1) Cap Res.2009-2010'!BF468</f>
        <v>38941</v>
      </c>
      <c r="B468" s="42">
        <f>+' (1) Cap Res.2009-2010'!B468</f>
        <v>0</v>
      </c>
      <c r="C468" s="42">
        <f>+' (1) Cap Res.2009-2010'!C468</f>
        <v>0</v>
      </c>
      <c r="D468" s="42">
        <f>+' (1) Cap Res.2009-2010'!D468</f>
        <v>0</v>
      </c>
      <c r="E468" s="42">
        <f>+' (1) Cap Res.2009-2010'!E468</f>
        <v>0</v>
      </c>
      <c r="F468" s="42">
        <f>+' (1) Cap Res.2009-2010'!F468</f>
        <v>0</v>
      </c>
      <c r="G468" s="42">
        <f>+' (1) Cap Res.2009-2010'!G468</f>
        <v>0</v>
      </c>
      <c r="H468" s="42">
        <f>+' (1) Cap Res.2009-2010'!H468</f>
        <v>0</v>
      </c>
      <c r="I468" s="42">
        <f>+' (1) Cap Res.2009-2010'!I468</f>
        <v>0</v>
      </c>
      <c r="J468" s="42">
        <f>+' (1) Cap Res.2009-2010'!J468</f>
        <v>0</v>
      </c>
      <c r="K468" s="42">
        <f>+' (1) Cap Res.2009-2010'!K468</f>
        <v>0</v>
      </c>
      <c r="L468" s="42">
        <f>+' (1) Cap Res.2009-2010'!L468</f>
        <v>0</v>
      </c>
      <c r="M468" s="42">
        <f>+' (1) Cap Res.2009-2010'!M468</f>
        <v>0</v>
      </c>
      <c r="N468" s="42">
        <f>+' (1) Cap Res.2009-2010'!N468</f>
        <v>0</v>
      </c>
      <c r="O468" s="42">
        <f>+' (1) Cap Res.2009-2010'!O468</f>
        <v>0</v>
      </c>
      <c r="P468" s="42">
        <f>+' (1) Cap Res.2009-2010'!P468</f>
        <v>0</v>
      </c>
      <c r="Q468" s="42">
        <f>+' (1) Cap Res.2009-2010'!Q468</f>
        <v>0</v>
      </c>
      <c r="R468" s="42">
        <f>+' (1) Cap Res.2009-2010'!R468</f>
        <v>0</v>
      </c>
      <c r="S468" s="42">
        <f>+' (1) Cap Res.2009-2010'!S468</f>
        <v>0</v>
      </c>
      <c r="T468" s="42">
        <f>+' (1) Cap Res.2009-2010'!T468</f>
        <v>0</v>
      </c>
      <c r="U468" s="42">
        <f>+' (1) Cap Res.2009-2010'!U468</f>
        <v>0</v>
      </c>
      <c r="V468" s="42">
        <f>+' (1) Cap Res.2009-2010'!V468</f>
        <v>0</v>
      </c>
      <c r="W468" s="42">
        <f>+' (1) Cap Res.2009-2010'!W468</f>
        <v>0</v>
      </c>
      <c r="X468" s="42">
        <f>+' (1) Cap Res.2009-2010'!X468</f>
        <v>0</v>
      </c>
      <c r="Y468" s="42">
        <f>+' (1) Cap Res.2009-2010'!Y468</f>
        <v>0</v>
      </c>
      <c r="Z468" s="42">
        <f>+' (1) Cap Res.2009-2010'!Z468</f>
        <v>0</v>
      </c>
      <c r="AA468" s="42">
        <f>+' (1) Cap Res.2009-2010'!AA468</f>
        <v>0</v>
      </c>
      <c r="AB468" s="42">
        <f>+' (1) Cap Res.2009-2010'!AB468</f>
        <v>0</v>
      </c>
      <c r="AC468" s="42">
        <f>+' (1) Cap Res.2009-2010'!AC468</f>
        <v>0</v>
      </c>
      <c r="AD468" s="42">
        <f>+' (1) Cap Res.2009-2010'!AD468</f>
        <v>0</v>
      </c>
      <c r="AE468" s="42">
        <f>+' (1) Cap Res.2009-2010'!AE468</f>
        <v>0</v>
      </c>
      <c r="AF468" s="42">
        <f>+' (1) Cap Res.2009-2010'!AF468</f>
        <v>0</v>
      </c>
      <c r="AG468" s="42">
        <f>+' (1) Cap Res.2009-2010'!AG468</f>
        <v>0</v>
      </c>
      <c r="AH468" s="42">
        <f>+' (1) Cap Res.2009-2010'!AH468</f>
        <v>0</v>
      </c>
      <c r="AI468" s="42">
        <f>+' (1) Cap Res.2009-2010'!AI468</f>
        <v>0</v>
      </c>
      <c r="AJ468" s="42">
        <f>+' (1) Cap Res.2009-2010'!AJ468</f>
        <v>0</v>
      </c>
      <c r="AK468" s="42">
        <f>+' (1) Cap Res.2009-2010'!AK468</f>
        <v>0</v>
      </c>
      <c r="AL468" s="42">
        <f>+' (1) Cap Res.2009-2010'!AL468</f>
        <v>0</v>
      </c>
      <c r="AM468" s="42">
        <f>+' (1) Cap Res.2009-2010'!AM468</f>
        <v>0</v>
      </c>
      <c r="AN468" s="42">
        <f>+' (1) Cap Res.2009-2010'!AN468</f>
        <v>0</v>
      </c>
      <c r="AO468" s="42">
        <f>+' (1) Cap Res.2009-2010'!AO468</f>
        <v>-52200</v>
      </c>
      <c r="AP468" s="42">
        <f>+' (1) Cap Res.2009-2010'!AP468</f>
        <v>0</v>
      </c>
      <c r="AQ468" s="42">
        <f>+' (1) Cap Res.2009-2010'!AQ468</f>
        <v>0</v>
      </c>
      <c r="AR468" s="42">
        <f>+' (1) Cap Res.2009-2010'!AR468</f>
        <v>0</v>
      </c>
      <c r="AS468" s="42">
        <f>+' (1) Cap Res.2009-2010'!AS468</f>
        <v>0</v>
      </c>
      <c r="AT468" s="42">
        <f>+' (1) Cap Res.2009-2010'!AT468</f>
        <v>0</v>
      </c>
      <c r="AU468" s="42">
        <f>+' (1) Cap Res.2009-2010'!AU468</f>
        <v>0</v>
      </c>
      <c r="AV468" s="42">
        <f>+' (1) Cap Res.2009-2010'!AV468</f>
        <v>0</v>
      </c>
      <c r="AW468" s="42">
        <f>+' (1) Cap Res.2009-2010'!AW468</f>
        <v>0</v>
      </c>
      <c r="AX468" s="42">
        <f>+' (1) Cap Res.2009-2010'!AX468</f>
        <v>0</v>
      </c>
      <c r="AY468" s="42">
        <f>+' (1) Cap Res.2009-2010'!AY468</f>
        <v>0</v>
      </c>
      <c r="AZ468" s="42">
        <f>+' (1) Cap Res.2009-2010'!AZ468</f>
        <v>0</v>
      </c>
      <c r="BA468" s="42">
        <f>+' (1) Cap Res.2009-2010'!BA468</f>
        <v>0</v>
      </c>
      <c r="BB468" s="42">
        <f>+' (1) Cap Res.2009-2010'!BB468</f>
        <v>0</v>
      </c>
    </row>
    <row r="469" spans="1:54" ht="13.5">
      <c r="A469" s="177">
        <f>+' (1) Cap Res.2009-2010'!BF469</f>
        <v>38941</v>
      </c>
      <c r="B469" s="42">
        <f>+' (1) Cap Res.2009-2010'!B469</f>
        <v>0</v>
      </c>
      <c r="C469" s="42">
        <f>+' (1) Cap Res.2009-2010'!C469</f>
        <v>0</v>
      </c>
      <c r="D469" s="42">
        <f>+' (1) Cap Res.2009-2010'!D469</f>
        <v>0</v>
      </c>
      <c r="E469" s="42">
        <f>+' (1) Cap Res.2009-2010'!E469</f>
        <v>0</v>
      </c>
      <c r="F469" s="42">
        <f>+' (1) Cap Res.2009-2010'!F469</f>
        <v>0</v>
      </c>
      <c r="G469" s="42">
        <f>+' (1) Cap Res.2009-2010'!G469</f>
        <v>0</v>
      </c>
      <c r="H469" s="42">
        <f>+' (1) Cap Res.2009-2010'!H469</f>
        <v>0</v>
      </c>
      <c r="I469" s="42">
        <f>+' (1) Cap Res.2009-2010'!I469</f>
        <v>0</v>
      </c>
      <c r="J469" s="42">
        <f>+' (1) Cap Res.2009-2010'!J469</f>
        <v>0</v>
      </c>
      <c r="K469" s="42">
        <f>+' (1) Cap Res.2009-2010'!K469</f>
        <v>0</v>
      </c>
      <c r="L469" s="42">
        <f>+' (1) Cap Res.2009-2010'!L469</f>
        <v>0</v>
      </c>
      <c r="M469" s="42">
        <f>+' (1) Cap Res.2009-2010'!M469</f>
        <v>0</v>
      </c>
      <c r="N469" s="42">
        <f>+' (1) Cap Res.2009-2010'!N469</f>
        <v>0</v>
      </c>
      <c r="O469" s="42">
        <f>+' (1) Cap Res.2009-2010'!O469</f>
        <v>0</v>
      </c>
      <c r="P469" s="42">
        <f>+' (1) Cap Res.2009-2010'!P469</f>
        <v>0</v>
      </c>
      <c r="Q469" s="42">
        <f>+' (1) Cap Res.2009-2010'!Q469</f>
        <v>0</v>
      </c>
      <c r="R469" s="42">
        <f>+' (1) Cap Res.2009-2010'!R469</f>
        <v>0</v>
      </c>
      <c r="S469" s="42">
        <f>+' (1) Cap Res.2009-2010'!S469</f>
        <v>0</v>
      </c>
      <c r="T469" s="42">
        <f>+' (1) Cap Res.2009-2010'!T469</f>
        <v>0</v>
      </c>
      <c r="U469" s="42">
        <f>+' (1) Cap Res.2009-2010'!U469</f>
        <v>0</v>
      </c>
      <c r="V469" s="42">
        <f>+' (1) Cap Res.2009-2010'!V469</f>
        <v>0</v>
      </c>
      <c r="W469" s="42">
        <f>+' (1) Cap Res.2009-2010'!W469</f>
        <v>0</v>
      </c>
      <c r="X469" s="42">
        <f>+' (1) Cap Res.2009-2010'!X469</f>
        <v>0</v>
      </c>
      <c r="Y469" s="42">
        <f>+' (1) Cap Res.2009-2010'!Y469</f>
        <v>0</v>
      </c>
      <c r="Z469" s="42">
        <f>+' (1) Cap Res.2009-2010'!Z469</f>
        <v>0</v>
      </c>
      <c r="AA469" s="42">
        <f>+' (1) Cap Res.2009-2010'!AA469</f>
        <v>0</v>
      </c>
      <c r="AB469" s="42">
        <f>+' (1) Cap Res.2009-2010'!AB469</f>
        <v>0</v>
      </c>
      <c r="AC469" s="42">
        <f>+' (1) Cap Res.2009-2010'!AC469</f>
        <v>0</v>
      </c>
      <c r="AD469" s="42">
        <f>+' (1) Cap Res.2009-2010'!AD469</f>
        <v>0</v>
      </c>
      <c r="AE469" s="42">
        <f>+' (1) Cap Res.2009-2010'!AE469</f>
        <v>0</v>
      </c>
      <c r="AF469" s="42">
        <f>+' (1) Cap Res.2009-2010'!AF469</f>
        <v>0</v>
      </c>
      <c r="AG469" s="42">
        <f>+' (1) Cap Res.2009-2010'!AG469</f>
        <v>0</v>
      </c>
      <c r="AH469" s="42">
        <f>+' (1) Cap Res.2009-2010'!AH469</f>
        <v>0</v>
      </c>
      <c r="AI469" s="42">
        <f>+' (1) Cap Res.2009-2010'!AI469</f>
        <v>0</v>
      </c>
      <c r="AJ469" s="42">
        <f>+' (1) Cap Res.2009-2010'!AJ469</f>
        <v>0</v>
      </c>
      <c r="AK469" s="42">
        <f>+' (1) Cap Res.2009-2010'!AK469</f>
        <v>0</v>
      </c>
      <c r="AL469" s="42">
        <f>+' (1) Cap Res.2009-2010'!AL469</f>
        <v>0</v>
      </c>
      <c r="AM469" s="42">
        <f>+' (1) Cap Res.2009-2010'!AM469</f>
        <v>0</v>
      </c>
      <c r="AN469" s="42">
        <f>+' (1) Cap Res.2009-2010'!AN469</f>
        <v>0</v>
      </c>
      <c r="AO469" s="42">
        <f>+' (1) Cap Res.2009-2010'!AO469</f>
        <v>-3466.8</v>
      </c>
      <c r="AP469" s="42">
        <f>+' (1) Cap Res.2009-2010'!AP469</f>
        <v>0</v>
      </c>
      <c r="AQ469" s="42">
        <f>+' (1) Cap Res.2009-2010'!AQ469</f>
        <v>0</v>
      </c>
      <c r="AR469" s="42">
        <f>+' (1) Cap Res.2009-2010'!AR469</f>
        <v>0</v>
      </c>
      <c r="AS469" s="42">
        <f>+' (1) Cap Res.2009-2010'!AS469</f>
        <v>0</v>
      </c>
      <c r="AT469" s="42">
        <f>+' (1) Cap Res.2009-2010'!AT469</f>
        <v>0</v>
      </c>
      <c r="AU469" s="42">
        <f>+' (1) Cap Res.2009-2010'!AU469</f>
        <v>0</v>
      </c>
      <c r="AV469" s="42">
        <f>+' (1) Cap Res.2009-2010'!AV469</f>
        <v>0</v>
      </c>
      <c r="AW469" s="42">
        <f>+' (1) Cap Res.2009-2010'!AW469</f>
        <v>0</v>
      </c>
      <c r="AX469" s="42">
        <f>+' (1) Cap Res.2009-2010'!AX469</f>
        <v>0</v>
      </c>
      <c r="AY469" s="42">
        <f>+' (1) Cap Res.2009-2010'!AY469</f>
        <v>0</v>
      </c>
      <c r="AZ469" s="42">
        <f>+' (1) Cap Res.2009-2010'!AZ469</f>
        <v>0</v>
      </c>
      <c r="BA469" s="42">
        <f>+' (1) Cap Res.2009-2010'!BA469</f>
        <v>0</v>
      </c>
      <c r="BB469" s="42">
        <f>+' (1) Cap Res.2009-2010'!BB469</f>
        <v>0</v>
      </c>
    </row>
    <row r="470" spans="1:54" ht="13.5">
      <c r="A470" s="177">
        <f>+' (1) Cap Res.2009-2010'!BF470</f>
        <v>38941</v>
      </c>
      <c r="B470" s="42">
        <f>+' (1) Cap Res.2009-2010'!B470</f>
        <v>0</v>
      </c>
      <c r="C470" s="42">
        <f>+' (1) Cap Res.2009-2010'!C470</f>
        <v>0</v>
      </c>
      <c r="D470" s="42">
        <f>+' (1) Cap Res.2009-2010'!D470</f>
        <v>0</v>
      </c>
      <c r="E470" s="42">
        <f>+' (1) Cap Res.2009-2010'!E470</f>
        <v>0</v>
      </c>
      <c r="F470" s="42">
        <f>+' (1) Cap Res.2009-2010'!F470</f>
        <v>0</v>
      </c>
      <c r="G470" s="42">
        <f>+' (1) Cap Res.2009-2010'!G470</f>
        <v>0</v>
      </c>
      <c r="H470" s="42">
        <f>+' (1) Cap Res.2009-2010'!H470</f>
        <v>0</v>
      </c>
      <c r="I470" s="42">
        <f>+' (1) Cap Res.2009-2010'!I470</f>
        <v>0</v>
      </c>
      <c r="J470" s="42">
        <f>+' (1) Cap Res.2009-2010'!J470</f>
        <v>0</v>
      </c>
      <c r="K470" s="42">
        <f>+' (1) Cap Res.2009-2010'!K470</f>
        <v>0</v>
      </c>
      <c r="L470" s="42">
        <f>+' (1) Cap Res.2009-2010'!L470</f>
        <v>0</v>
      </c>
      <c r="M470" s="42">
        <f>+' (1) Cap Res.2009-2010'!M470</f>
        <v>0</v>
      </c>
      <c r="N470" s="42">
        <f>+' (1) Cap Res.2009-2010'!N470</f>
        <v>0</v>
      </c>
      <c r="O470" s="42">
        <f>+' (1) Cap Res.2009-2010'!O470</f>
        <v>0</v>
      </c>
      <c r="P470" s="42">
        <f>+' (1) Cap Res.2009-2010'!P470</f>
        <v>0</v>
      </c>
      <c r="Q470" s="42">
        <f>+' (1) Cap Res.2009-2010'!Q470</f>
        <v>0</v>
      </c>
      <c r="R470" s="42">
        <f>+' (1) Cap Res.2009-2010'!R470</f>
        <v>0</v>
      </c>
      <c r="S470" s="42">
        <f>+' (1) Cap Res.2009-2010'!S470</f>
        <v>0</v>
      </c>
      <c r="T470" s="42">
        <f>+' (1) Cap Res.2009-2010'!T470</f>
        <v>-10852.67</v>
      </c>
      <c r="U470" s="42">
        <f>+' (1) Cap Res.2009-2010'!U470</f>
        <v>0</v>
      </c>
      <c r="V470" s="42">
        <f>+' (1) Cap Res.2009-2010'!V470</f>
        <v>0</v>
      </c>
      <c r="W470" s="42">
        <f>+' (1) Cap Res.2009-2010'!W470</f>
        <v>0</v>
      </c>
      <c r="X470" s="42">
        <f>+' (1) Cap Res.2009-2010'!X470</f>
        <v>0</v>
      </c>
      <c r="Y470" s="42">
        <f>+' (1) Cap Res.2009-2010'!Y470</f>
        <v>0</v>
      </c>
      <c r="Z470" s="42">
        <f>+' (1) Cap Res.2009-2010'!Z470</f>
        <v>0</v>
      </c>
      <c r="AA470" s="42">
        <f>+' (1) Cap Res.2009-2010'!AA470</f>
        <v>0</v>
      </c>
      <c r="AB470" s="42">
        <f>+' (1) Cap Res.2009-2010'!AB470</f>
        <v>0</v>
      </c>
      <c r="AC470" s="42">
        <f>+' (1) Cap Res.2009-2010'!AC470</f>
        <v>0</v>
      </c>
      <c r="AD470" s="42">
        <f>+' (1) Cap Res.2009-2010'!AD470</f>
        <v>0</v>
      </c>
      <c r="AE470" s="42">
        <f>+' (1) Cap Res.2009-2010'!AE470</f>
        <v>0</v>
      </c>
      <c r="AF470" s="42">
        <f>+' (1) Cap Res.2009-2010'!AF470</f>
        <v>0</v>
      </c>
      <c r="AG470" s="42">
        <f>+' (1) Cap Res.2009-2010'!AG470</f>
        <v>0</v>
      </c>
      <c r="AH470" s="42">
        <f>+' (1) Cap Res.2009-2010'!AH470</f>
        <v>0</v>
      </c>
      <c r="AI470" s="42">
        <f>+' (1) Cap Res.2009-2010'!AI470</f>
        <v>0</v>
      </c>
      <c r="AJ470" s="42">
        <f>+' (1) Cap Res.2009-2010'!AJ470</f>
        <v>0</v>
      </c>
      <c r="AK470" s="42">
        <f>+' (1) Cap Res.2009-2010'!AK470</f>
        <v>0</v>
      </c>
      <c r="AL470" s="42">
        <f>+' (1) Cap Res.2009-2010'!AL470</f>
        <v>0</v>
      </c>
      <c r="AM470" s="42">
        <f>+' (1) Cap Res.2009-2010'!AM470</f>
        <v>0</v>
      </c>
      <c r="AN470" s="42">
        <f>+' (1) Cap Res.2009-2010'!AN470</f>
        <v>0</v>
      </c>
      <c r="AO470" s="42">
        <f>+' (1) Cap Res.2009-2010'!AO470</f>
        <v>0</v>
      </c>
      <c r="AP470" s="42">
        <f>+' (1) Cap Res.2009-2010'!AP470</f>
        <v>0</v>
      </c>
      <c r="AQ470" s="42">
        <f>+' (1) Cap Res.2009-2010'!AQ470</f>
        <v>0</v>
      </c>
      <c r="AR470" s="42">
        <f>+' (1) Cap Res.2009-2010'!AR470</f>
        <v>0</v>
      </c>
      <c r="AS470" s="42">
        <f>+' (1) Cap Res.2009-2010'!AS470</f>
        <v>0</v>
      </c>
      <c r="AT470" s="42">
        <f>+' (1) Cap Res.2009-2010'!AT470</f>
        <v>0</v>
      </c>
      <c r="AU470" s="42">
        <f>+' (1) Cap Res.2009-2010'!AU470</f>
        <v>0</v>
      </c>
      <c r="AV470" s="42">
        <f>+' (1) Cap Res.2009-2010'!AV470</f>
        <v>0</v>
      </c>
      <c r="AW470" s="42">
        <f>+' (1) Cap Res.2009-2010'!AW470</f>
        <v>0</v>
      </c>
      <c r="AX470" s="42">
        <f>+' (1) Cap Res.2009-2010'!AX470</f>
        <v>0</v>
      </c>
      <c r="AY470" s="42">
        <f>+' (1) Cap Res.2009-2010'!AY470</f>
        <v>0</v>
      </c>
      <c r="AZ470" s="42">
        <f>+' (1) Cap Res.2009-2010'!AZ470</f>
        <v>0</v>
      </c>
      <c r="BA470" s="42">
        <f>+' (1) Cap Res.2009-2010'!BA470</f>
        <v>0</v>
      </c>
      <c r="BB470" s="42">
        <f>+' (1) Cap Res.2009-2010'!BB470</f>
        <v>0</v>
      </c>
    </row>
    <row r="471" spans="1:54" ht="13.5">
      <c r="A471" s="177">
        <f>+' (1) Cap Res.2009-2010'!BF471</f>
        <v>38941</v>
      </c>
      <c r="B471" s="42">
        <f>+' (1) Cap Res.2009-2010'!B471</f>
        <v>0</v>
      </c>
      <c r="C471" s="42">
        <f>+' (1) Cap Res.2009-2010'!C471</f>
        <v>0</v>
      </c>
      <c r="D471" s="42">
        <f>+' (1) Cap Res.2009-2010'!D471</f>
        <v>0</v>
      </c>
      <c r="E471" s="42">
        <f>+' (1) Cap Res.2009-2010'!E471</f>
        <v>0</v>
      </c>
      <c r="F471" s="42">
        <f>+' (1) Cap Res.2009-2010'!F471</f>
        <v>0</v>
      </c>
      <c r="G471" s="42">
        <f>+' (1) Cap Res.2009-2010'!G471</f>
        <v>0</v>
      </c>
      <c r="H471" s="42">
        <f>+' (1) Cap Res.2009-2010'!H471</f>
        <v>0</v>
      </c>
      <c r="I471" s="42">
        <f>+' (1) Cap Res.2009-2010'!I471</f>
        <v>0</v>
      </c>
      <c r="J471" s="42">
        <f>+' (1) Cap Res.2009-2010'!J471</f>
        <v>0</v>
      </c>
      <c r="K471" s="42">
        <f>+' (1) Cap Res.2009-2010'!K471</f>
        <v>0</v>
      </c>
      <c r="L471" s="42">
        <f>+' (1) Cap Res.2009-2010'!L471</f>
        <v>0</v>
      </c>
      <c r="M471" s="42">
        <f>+' (1) Cap Res.2009-2010'!M471</f>
        <v>0</v>
      </c>
      <c r="N471" s="42">
        <f>+' (1) Cap Res.2009-2010'!N471</f>
        <v>0</v>
      </c>
      <c r="O471" s="42">
        <f>+' (1) Cap Res.2009-2010'!O471</f>
        <v>0</v>
      </c>
      <c r="P471" s="42">
        <f>+' (1) Cap Res.2009-2010'!P471</f>
        <v>0</v>
      </c>
      <c r="Q471" s="42">
        <f>+' (1) Cap Res.2009-2010'!Q471</f>
        <v>0</v>
      </c>
      <c r="R471" s="42">
        <f>+' (1) Cap Res.2009-2010'!R471</f>
        <v>0</v>
      </c>
      <c r="S471" s="42">
        <f>+' (1) Cap Res.2009-2010'!S471</f>
        <v>0</v>
      </c>
      <c r="T471" s="42">
        <f>+' (1) Cap Res.2009-2010'!T471</f>
        <v>-660</v>
      </c>
      <c r="U471" s="42">
        <f>+' (1) Cap Res.2009-2010'!U471</f>
        <v>0</v>
      </c>
      <c r="V471" s="42">
        <f>+' (1) Cap Res.2009-2010'!V471</f>
        <v>0</v>
      </c>
      <c r="W471" s="42">
        <f>+' (1) Cap Res.2009-2010'!W471</f>
        <v>0</v>
      </c>
      <c r="X471" s="42">
        <f>+' (1) Cap Res.2009-2010'!X471</f>
        <v>0</v>
      </c>
      <c r="Y471" s="42">
        <f>+' (1) Cap Res.2009-2010'!Y471</f>
        <v>0</v>
      </c>
      <c r="Z471" s="42">
        <f>+' (1) Cap Res.2009-2010'!Z471</f>
        <v>0</v>
      </c>
      <c r="AA471" s="42">
        <f>+' (1) Cap Res.2009-2010'!AA471</f>
        <v>0</v>
      </c>
      <c r="AB471" s="42">
        <f>+' (1) Cap Res.2009-2010'!AB471</f>
        <v>0</v>
      </c>
      <c r="AC471" s="42">
        <f>+' (1) Cap Res.2009-2010'!AC471</f>
        <v>0</v>
      </c>
      <c r="AD471" s="42">
        <f>+' (1) Cap Res.2009-2010'!AD471</f>
        <v>0</v>
      </c>
      <c r="AE471" s="42">
        <f>+' (1) Cap Res.2009-2010'!AE471</f>
        <v>0</v>
      </c>
      <c r="AF471" s="42">
        <f>+' (1) Cap Res.2009-2010'!AF471</f>
        <v>0</v>
      </c>
      <c r="AG471" s="42">
        <f>+' (1) Cap Res.2009-2010'!AG471</f>
        <v>0</v>
      </c>
      <c r="AH471" s="42">
        <f>+' (1) Cap Res.2009-2010'!AH471</f>
        <v>0</v>
      </c>
      <c r="AI471" s="42">
        <f>+' (1) Cap Res.2009-2010'!AI471</f>
        <v>0</v>
      </c>
      <c r="AJ471" s="42">
        <f>+' (1) Cap Res.2009-2010'!AJ471</f>
        <v>0</v>
      </c>
      <c r="AK471" s="42">
        <f>+' (1) Cap Res.2009-2010'!AK471</f>
        <v>0</v>
      </c>
      <c r="AL471" s="42">
        <f>+' (1) Cap Res.2009-2010'!AL471</f>
        <v>0</v>
      </c>
      <c r="AM471" s="42">
        <f>+' (1) Cap Res.2009-2010'!AM471</f>
        <v>0</v>
      </c>
      <c r="AN471" s="42">
        <f>+' (1) Cap Res.2009-2010'!AN471</f>
        <v>0</v>
      </c>
      <c r="AO471" s="42">
        <f>+' (1) Cap Res.2009-2010'!AO471</f>
        <v>0</v>
      </c>
      <c r="AP471" s="42">
        <f>+' (1) Cap Res.2009-2010'!AP471</f>
        <v>0</v>
      </c>
      <c r="AQ471" s="42">
        <f>+' (1) Cap Res.2009-2010'!AQ471</f>
        <v>0</v>
      </c>
      <c r="AR471" s="42">
        <f>+' (1) Cap Res.2009-2010'!AR471</f>
        <v>0</v>
      </c>
      <c r="AS471" s="42">
        <f>+' (1) Cap Res.2009-2010'!AS471</f>
        <v>0</v>
      </c>
      <c r="AT471" s="42">
        <f>+' (1) Cap Res.2009-2010'!AT471</f>
        <v>0</v>
      </c>
      <c r="AU471" s="42">
        <f>+' (1) Cap Res.2009-2010'!AU471</f>
        <v>0</v>
      </c>
      <c r="AV471" s="42">
        <f>+' (1) Cap Res.2009-2010'!AV471</f>
        <v>0</v>
      </c>
      <c r="AW471" s="42">
        <f>+' (1) Cap Res.2009-2010'!AW471</f>
        <v>0</v>
      </c>
      <c r="AX471" s="42">
        <f>+' (1) Cap Res.2009-2010'!AX471</f>
        <v>0</v>
      </c>
      <c r="AY471" s="42">
        <f>+' (1) Cap Res.2009-2010'!AY471</f>
        <v>0</v>
      </c>
      <c r="AZ471" s="42">
        <f>+' (1) Cap Res.2009-2010'!AZ471</f>
        <v>0</v>
      </c>
      <c r="BA471" s="42">
        <f>+' (1) Cap Res.2009-2010'!BA471</f>
        <v>0</v>
      </c>
      <c r="BB471" s="42">
        <f>+' (1) Cap Res.2009-2010'!BB471</f>
        <v>0</v>
      </c>
    </row>
    <row r="472" spans="1:54" ht="13.5">
      <c r="A472" s="177">
        <f>+' (1) Cap Res.2009-2010'!BF472</f>
        <v>38941</v>
      </c>
      <c r="B472" s="42">
        <f>+' (1) Cap Res.2009-2010'!B472</f>
        <v>0</v>
      </c>
      <c r="C472" s="42">
        <f>+' (1) Cap Res.2009-2010'!C472</f>
        <v>0</v>
      </c>
      <c r="D472" s="42">
        <f>+' (1) Cap Res.2009-2010'!D472</f>
        <v>0</v>
      </c>
      <c r="E472" s="42">
        <f>+' (1) Cap Res.2009-2010'!E472</f>
        <v>0</v>
      </c>
      <c r="F472" s="42">
        <f>+' (1) Cap Res.2009-2010'!F472</f>
        <v>0</v>
      </c>
      <c r="G472" s="42">
        <f>+' (1) Cap Res.2009-2010'!G472</f>
        <v>0</v>
      </c>
      <c r="H472" s="42">
        <f>+' (1) Cap Res.2009-2010'!H472</f>
        <v>0</v>
      </c>
      <c r="I472" s="42">
        <f>+' (1) Cap Res.2009-2010'!I472</f>
        <v>0</v>
      </c>
      <c r="J472" s="42">
        <f>+' (1) Cap Res.2009-2010'!J472</f>
        <v>0</v>
      </c>
      <c r="K472" s="42">
        <f>+' (1) Cap Res.2009-2010'!K472</f>
        <v>0</v>
      </c>
      <c r="L472" s="42">
        <f>+' (1) Cap Res.2009-2010'!L472</f>
        <v>0</v>
      </c>
      <c r="M472" s="42">
        <f>+' (1) Cap Res.2009-2010'!M472</f>
        <v>0</v>
      </c>
      <c r="N472" s="42">
        <f>+' (1) Cap Res.2009-2010'!N472</f>
        <v>0</v>
      </c>
      <c r="O472" s="42">
        <f>+' (1) Cap Res.2009-2010'!O472</f>
        <v>0</v>
      </c>
      <c r="P472" s="42">
        <f>+' (1) Cap Res.2009-2010'!P472</f>
        <v>0</v>
      </c>
      <c r="Q472" s="42">
        <f>+' (1) Cap Res.2009-2010'!Q472</f>
        <v>0</v>
      </c>
      <c r="R472" s="42">
        <f>+' (1) Cap Res.2009-2010'!R472</f>
        <v>0</v>
      </c>
      <c r="S472" s="42">
        <f>+' (1) Cap Res.2009-2010'!S472</f>
        <v>0</v>
      </c>
      <c r="T472" s="42">
        <f>+' (1) Cap Res.2009-2010'!T472</f>
        <v>0</v>
      </c>
      <c r="U472" s="42">
        <f>+' (1) Cap Res.2009-2010'!U472</f>
        <v>0</v>
      </c>
      <c r="V472" s="42">
        <f>+' (1) Cap Res.2009-2010'!V472</f>
        <v>0</v>
      </c>
      <c r="W472" s="42">
        <f>+' (1) Cap Res.2009-2010'!W472</f>
        <v>0</v>
      </c>
      <c r="X472" s="42">
        <f>+' (1) Cap Res.2009-2010'!X472</f>
        <v>0</v>
      </c>
      <c r="Y472" s="42">
        <f>+' (1) Cap Res.2009-2010'!Y472</f>
        <v>0</v>
      </c>
      <c r="Z472" s="42">
        <f>+' (1) Cap Res.2009-2010'!Z472</f>
        <v>0</v>
      </c>
      <c r="AA472" s="42">
        <f>+' (1) Cap Res.2009-2010'!AA472</f>
        <v>-53169</v>
      </c>
      <c r="AB472" s="42">
        <f>+' (1) Cap Res.2009-2010'!AB472</f>
        <v>0</v>
      </c>
      <c r="AC472" s="42">
        <f>+' (1) Cap Res.2009-2010'!AC472</f>
        <v>0</v>
      </c>
      <c r="AD472" s="42">
        <f>+' (1) Cap Res.2009-2010'!AD472</f>
        <v>0</v>
      </c>
      <c r="AE472" s="42">
        <f>+' (1) Cap Res.2009-2010'!AE472</f>
        <v>0</v>
      </c>
      <c r="AF472" s="42">
        <f>+' (1) Cap Res.2009-2010'!AF472</f>
        <v>0</v>
      </c>
      <c r="AG472" s="42">
        <f>+' (1) Cap Res.2009-2010'!AG472</f>
        <v>0</v>
      </c>
      <c r="AH472" s="42">
        <f>+' (1) Cap Res.2009-2010'!AH472</f>
        <v>0</v>
      </c>
      <c r="AI472" s="42">
        <f>+' (1) Cap Res.2009-2010'!AI472</f>
        <v>0</v>
      </c>
      <c r="AJ472" s="42">
        <f>+' (1) Cap Res.2009-2010'!AJ472</f>
        <v>0</v>
      </c>
      <c r="AK472" s="42">
        <f>+' (1) Cap Res.2009-2010'!AK472</f>
        <v>0</v>
      </c>
      <c r="AL472" s="42">
        <f>+' (1) Cap Res.2009-2010'!AL472</f>
        <v>0</v>
      </c>
      <c r="AM472" s="42">
        <f>+' (1) Cap Res.2009-2010'!AM472</f>
        <v>0</v>
      </c>
      <c r="AN472" s="42">
        <f>+' (1) Cap Res.2009-2010'!AN472</f>
        <v>0</v>
      </c>
      <c r="AO472" s="42">
        <f>+' (1) Cap Res.2009-2010'!AO472</f>
        <v>0</v>
      </c>
      <c r="AP472" s="42">
        <f>+' (1) Cap Res.2009-2010'!AP472</f>
        <v>0</v>
      </c>
      <c r="AQ472" s="42">
        <f>+' (1) Cap Res.2009-2010'!AQ472</f>
        <v>0</v>
      </c>
      <c r="AR472" s="42">
        <f>+' (1) Cap Res.2009-2010'!AR472</f>
        <v>0</v>
      </c>
      <c r="AS472" s="42">
        <f>+' (1) Cap Res.2009-2010'!AS472</f>
        <v>0</v>
      </c>
      <c r="AT472" s="42">
        <f>+' (1) Cap Res.2009-2010'!AT472</f>
        <v>0</v>
      </c>
      <c r="AU472" s="42">
        <f>+' (1) Cap Res.2009-2010'!AU472</f>
        <v>0</v>
      </c>
      <c r="AV472" s="42">
        <f>+' (1) Cap Res.2009-2010'!AV472</f>
        <v>0</v>
      </c>
      <c r="AW472" s="42">
        <f>+' (1) Cap Res.2009-2010'!AW472</f>
        <v>0</v>
      </c>
      <c r="AX472" s="42">
        <f>+' (1) Cap Res.2009-2010'!AX472</f>
        <v>0</v>
      </c>
      <c r="AY472" s="42">
        <f>+' (1) Cap Res.2009-2010'!AY472</f>
        <v>0</v>
      </c>
      <c r="AZ472" s="42">
        <f>+' (1) Cap Res.2009-2010'!AZ472</f>
        <v>0</v>
      </c>
      <c r="BA472" s="42">
        <f>+' (1) Cap Res.2009-2010'!BA472</f>
        <v>0</v>
      </c>
      <c r="BB472" s="42">
        <f>+' (1) Cap Res.2009-2010'!BB472</f>
        <v>0</v>
      </c>
    </row>
    <row r="473" spans="1:54" ht="13.5">
      <c r="A473" s="177">
        <f>+' (1) Cap Res.2009-2010'!BF473</f>
        <v>38941</v>
      </c>
      <c r="B473" s="42">
        <f>+' (1) Cap Res.2009-2010'!B473</f>
        <v>0</v>
      </c>
      <c r="C473" s="42">
        <f>+' (1) Cap Res.2009-2010'!C473</f>
        <v>0</v>
      </c>
      <c r="D473" s="42">
        <f>+' (1) Cap Res.2009-2010'!D473</f>
        <v>0</v>
      </c>
      <c r="E473" s="42">
        <f>+' (1) Cap Res.2009-2010'!E473</f>
        <v>0</v>
      </c>
      <c r="F473" s="42">
        <f>+' (1) Cap Res.2009-2010'!F473</f>
        <v>0</v>
      </c>
      <c r="G473" s="42">
        <f>+' (1) Cap Res.2009-2010'!G473</f>
        <v>0</v>
      </c>
      <c r="H473" s="42">
        <f>+' (1) Cap Res.2009-2010'!H473</f>
        <v>0</v>
      </c>
      <c r="I473" s="42">
        <f>+' (1) Cap Res.2009-2010'!I473</f>
        <v>0</v>
      </c>
      <c r="J473" s="42">
        <f>+' (1) Cap Res.2009-2010'!J473</f>
        <v>0</v>
      </c>
      <c r="K473" s="42">
        <f>+' (1) Cap Res.2009-2010'!K473</f>
        <v>0</v>
      </c>
      <c r="L473" s="42">
        <f>+' (1) Cap Res.2009-2010'!L473</f>
        <v>0</v>
      </c>
      <c r="M473" s="42">
        <f>+' (1) Cap Res.2009-2010'!M473</f>
        <v>0</v>
      </c>
      <c r="N473" s="42">
        <f>+' (1) Cap Res.2009-2010'!N473</f>
        <v>0</v>
      </c>
      <c r="O473" s="42">
        <f>+' (1) Cap Res.2009-2010'!O473</f>
        <v>0</v>
      </c>
      <c r="P473" s="42">
        <f>+' (1) Cap Res.2009-2010'!P473</f>
        <v>0</v>
      </c>
      <c r="Q473" s="42">
        <f>+' (1) Cap Res.2009-2010'!Q473</f>
        <v>0</v>
      </c>
      <c r="R473" s="42">
        <f>+' (1) Cap Res.2009-2010'!R473</f>
        <v>0</v>
      </c>
      <c r="S473" s="42">
        <f>+' (1) Cap Res.2009-2010'!S473</f>
        <v>0</v>
      </c>
      <c r="T473" s="42">
        <f>+' (1) Cap Res.2009-2010'!T473</f>
        <v>0</v>
      </c>
      <c r="U473" s="42">
        <f>+' (1) Cap Res.2009-2010'!U473</f>
        <v>0</v>
      </c>
      <c r="V473" s="42">
        <f>+' (1) Cap Res.2009-2010'!V473</f>
        <v>0</v>
      </c>
      <c r="W473" s="42">
        <f>+' (1) Cap Res.2009-2010'!W473</f>
        <v>0</v>
      </c>
      <c r="X473" s="42">
        <f>+' (1) Cap Res.2009-2010'!X473</f>
        <v>0</v>
      </c>
      <c r="Y473" s="42">
        <f>+' (1) Cap Res.2009-2010'!Y473</f>
        <v>0</v>
      </c>
      <c r="Z473" s="42">
        <f>+' (1) Cap Res.2009-2010'!Z473</f>
        <v>0</v>
      </c>
      <c r="AA473" s="42">
        <f>+' (1) Cap Res.2009-2010'!AA473</f>
        <v>0</v>
      </c>
      <c r="AB473" s="42">
        <f>+' (1) Cap Res.2009-2010'!AB473</f>
        <v>0</v>
      </c>
      <c r="AC473" s="42">
        <f>+' (1) Cap Res.2009-2010'!AC473</f>
        <v>0</v>
      </c>
      <c r="AD473" s="42">
        <f>+' (1) Cap Res.2009-2010'!AD473</f>
        <v>0</v>
      </c>
      <c r="AE473" s="42">
        <f>+' (1) Cap Res.2009-2010'!AE473</f>
        <v>0</v>
      </c>
      <c r="AF473" s="42">
        <f>+' (1) Cap Res.2009-2010'!AF473</f>
        <v>0</v>
      </c>
      <c r="AG473" s="42">
        <f>+' (1) Cap Res.2009-2010'!AG473</f>
        <v>0</v>
      </c>
      <c r="AH473" s="42">
        <f>+' (1) Cap Res.2009-2010'!AH473</f>
        <v>0</v>
      </c>
      <c r="AI473" s="42">
        <f>+' (1) Cap Res.2009-2010'!AI473</f>
        <v>0</v>
      </c>
      <c r="AJ473" s="42">
        <f>+' (1) Cap Res.2009-2010'!AJ473</f>
        <v>0</v>
      </c>
      <c r="AK473" s="42">
        <f>+' (1) Cap Res.2009-2010'!AK473</f>
        <v>0</v>
      </c>
      <c r="AL473" s="42">
        <f>+' (1) Cap Res.2009-2010'!AL473</f>
        <v>-2450</v>
      </c>
      <c r="AM473" s="42">
        <f>+' (1) Cap Res.2009-2010'!AM473</f>
        <v>-2250</v>
      </c>
      <c r="AN473" s="42">
        <f>+' (1) Cap Res.2009-2010'!AN473</f>
        <v>0</v>
      </c>
      <c r="AO473" s="42">
        <f>+' (1) Cap Res.2009-2010'!AO473</f>
        <v>0</v>
      </c>
      <c r="AP473" s="42">
        <f>+' (1) Cap Res.2009-2010'!AP473</f>
        <v>0</v>
      </c>
      <c r="AQ473" s="42">
        <f>+' (1) Cap Res.2009-2010'!AQ473</f>
        <v>0</v>
      </c>
      <c r="AR473" s="42">
        <f>+' (1) Cap Res.2009-2010'!AR473</f>
        <v>0</v>
      </c>
      <c r="AS473" s="42">
        <f>+' (1) Cap Res.2009-2010'!AS473</f>
        <v>0</v>
      </c>
      <c r="AT473" s="42">
        <f>+' (1) Cap Res.2009-2010'!AT473</f>
        <v>0</v>
      </c>
      <c r="AU473" s="42">
        <f>+' (1) Cap Res.2009-2010'!AU473</f>
        <v>0</v>
      </c>
      <c r="AV473" s="42">
        <f>+' (1) Cap Res.2009-2010'!AV473</f>
        <v>0</v>
      </c>
      <c r="AW473" s="42">
        <f>+' (1) Cap Res.2009-2010'!AW473</f>
        <v>0</v>
      </c>
      <c r="AX473" s="42">
        <f>+' (1) Cap Res.2009-2010'!AX473</f>
        <v>0</v>
      </c>
      <c r="AY473" s="42">
        <f>+' (1) Cap Res.2009-2010'!AY473</f>
        <v>0</v>
      </c>
      <c r="AZ473" s="42">
        <f>+' (1) Cap Res.2009-2010'!AZ473</f>
        <v>0</v>
      </c>
      <c r="BA473" s="42">
        <f>+' (1) Cap Res.2009-2010'!BA473</f>
        <v>0</v>
      </c>
      <c r="BB473" s="42">
        <f>+' (1) Cap Res.2009-2010'!BB473</f>
        <v>0</v>
      </c>
    </row>
    <row r="474" spans="1:54" ht="13.5">
      <c r="A474" s="177">
        <f>+' (1) Cap Res.2009-2010'!BF474</f>
        <v>38941</v>
      </c>
      <c r="B474" s="42">
        <f>+' (1) Cap Res.2009-2010'!B474</f>
        <v>0</v>
      </c>
      <c r="C474" s="42">
        <f>+' (1) Cap Res.2009-2010'!C474</f>
        <v>0</v>
      </c>
      <c r="D474" s="42">
        <f>+' (1) Cap Res.2009-2010'!D474</f>
        <v>0</v>
      </c>
      <c r="E474" s="42">
        <f>+' (1) Cap Res.2009-2010'!E474</f>
        <v>0</v>
      </c>
      <c r="F474" s="42">
        <f>+' (1) Cap Res.2009-2010'!F474</f>
        <v>0</v>
      </c>
      <c r="G474" s="42">
        <f>+' (1) Cap Res.2009-2010'!G474</f>
        <v>0</v>
      </c>
      <c r="H474" s="42">
        <f>+' (1) Cap Res.2009-2010'!H474</f>
        <v>0</v>
      </c>
      <c r="I474" s="42">
        <f>+' (1) Cap Res.2009-2010'!I474</f>
        <v>0</v>
      </c>
      <c r="J474" s="42">
        <f>+' (1) Cap Res.2009-2010'!J474</f>
        <v>0</v>
      </c>
      <c r="K474" s="42">
        <f>+' (1) Cap Res.2009-2010'!K474</f>
        <v>0</v>
      </c>
      <c r="L474" s="42">
        <f>+' (1) Cap Res.2009-2010'!L474</f>
        <v>0</v>
      </c>
      <c r="M474" s="42">
        <f>+' (1) Cap Res.2009-2010'!M474</f>
        <v>0</v>
      </c>
      <c r="N474" s="42">
        <f>+' (1) Cap Res.2009-2010'!N474</f>
        <v>0</v>
      </c>
      <c r="O474" s="42">
        <f>+' (1) Cap Res.2009-2010'!O474</f>
        <v>0</v>
      </c>
      <c r="P474" s="42">
        <f>+' (1) Cap Res.2009-2010'!P474</f>
        <v>0</v>
      </c>
      <c r="Q474" s="42">
        <f>+' (1) Cap Res.2009-2010'!Q474</f>
        <v>0</v>
      </c>
      <c r="R474" s="42">
        <f>+' (1) Cap Res.2009-2010'!R474</f>
        <v>0</v>
      </c>
      <c r="S474" s="42">
        <f>+' (1) Cap Res.2009-2010'!S474</f>
        <v>0</v>
      </c>
      <c r="T474" s="42">
        <f>+' (1) Cap Res.2009-2010'!T474</f>
        <v>0</v>
      </c>
      <c r="U474" s="42">
        <f>+' (1) Cap Res.2009-2010'!U474</f>
        <v>0</v>
      </c>
      <c r="V474" s="42">
        <f>+' (1) Cap Res.2009-2010'!V474</f>
        <v>0</v>
      </c>
      <c r="W474" s="42">
        <f>+' (1) Cap Res.2009-2010'!W474</f>
        <v>0</v>
      </c>
      <c r="X474" s="42">
        <f>+' (1) Cap Res.2009-2010'!X474</f>
        <v>0</v>
      </c>
      <c r="Y474" s="42">
        <f>+' (1) Cap Res.2009-2010'!Y474</f>
        <v>0</v>
      </c>
      <c r="Z474" s="42">
        <f>+' (1) Cap Res.2009-2010'!Z474</f>
        <v>0</v>
      </c>
      <c r="AA474" s="42">
        <f>+' (1) Cap Res.2009-2010'!AA474</f>
        <v>0</v>
      </c>
      <c r="AB474" s="42">
        <f>+' (1) Cap Res.2009-2010'!AB474</f>
        <v>0</v>
      </c>
      <c r="AC474" s="42">
        <f>+' (1) Cap Res.2009-2010'!AC474</f>
        <v>0</v>
      </c>
      <c r="AD474" s="42">
        <f>+' (1) Cap Res.2009-2010'!AD474</f>
        <v>0</v>
      </c>
      <c r="AE474" s="42">
        <f>+' (1) Cap Res.2009-2010'!AE474</f>
        <v>0</v>
      </c>
      <c r="AF474" s="42">
        <f>+' (1) Cap Res.2009-2010'!AF474</f>
        <v>0</v>
      </c>
      <c r="AG474" s="42">
        <f>+' (1) Cap Res.2009-2010'!AG474</f>
        <v>0</v>
      </c>
      <c r="AH474" s="42">
        <f>+' (1) Cap Res.2009-2010'!AH474</f>
        <v>0</v>
      </c>
      <c r="AI474" s="42">
        <f>+' (1) Cap Res.2009-2010'!AI474</f>
        <v>0</v>
      </c>
      <c r="AJ474" s="42">
        <f>+' (1) Cap Res.2009-2010'!AJ474</f>
        <v>0</v>
      </c>
      <c r="AK474" s="42">
        <f>+' (1) Cap Res.2009-2010'!AK474</f>
        <v>0</v>
      </c>
      <c r="AL474" s="42">
        <f>+' (1) Cap Res.2009-2010'!AL474</f>
        <v>0</v>
      </c>
      <c r="AM474" s="42">
        <f>+' (1) Cap Res.2009-2010'!AM474</f>
        <v>0</v>
      </c>
      <c r="AN474" s="42">
        <f>+' (1) Cap Res.2009-2010'!AN474</f>
        <v>0</v>
      </c>
      <c r="AO474" s="42">
        <f>+' (1) Cap Res.2009-2010'!AO474</f>
        <v>-436.2000000000001</v>
      </c>
      <c r="AP474" s="42">
        <f>+' (1) Cap Res.2009-2010'!AP474</f>
        <v>-370.04000000000008</v>
      </c>
      <c r="AQ474" s="42">
        <f>+' (1) Cap Res.2009-2010'!AQ474</f>
        <v>-596.68000000000006</v>
      </c>
      <c r="AR474" s="42">
        <f>+' (1) Cap Res.2009-2010'!AR474</f>
        <v>0</v>
      </c>
      <c r="AS474" s="42">
        <f>+' (1) Cap Res.2009-2010'!AS474</f>
        <v>0</v>
      </c>
      <c r="AT474" s="42">
        <f>+' (1) Cap Res.2009-2010'!AT474</f>
        <v>0</v>
      </c>
      <c r="AU474" s="42">
        <f>+' (1) Cap Res.2009-2010'!AU474</f>
        <v>0</v>
      </c>
      <c r="AV474" s="42">
        <f>+' (1) Cap Res.2009-2010'!AV474</f>
        <v>0</v>
      </c>
      <c r="AW474" s="42">
        <f>+' (1) Cap Res.2009-2010'!AW474</f>
        <v>0</v>
      </c>
      <c r="AX474" s="42">
        <f>+' (1) Cap Res.2009-2010'!AX474</f>
        <v>0</v>
      </c>
      <c r="AY474" s="42">
        <f>+' (1) Cap Res.2009-2010'!AY474</f>
        <v>0</v>
      </c>
      <c r="AZ474" s="42">
        <f>+' (1) Cap Res.2009-2010'!AZ474</f>
        <v>0</v>
      </c>
      <c r="BA474" s="42">
        <f>+' (1) Cap Res.2009-2010'!BA474</f>
        <v>0</v>
      </c>
      <c r="BB474" s="42">
        <f>+' (1) Cap Res.2009-2010'!BB474</f>
        <v>0</v>
      </c>
    </row>
    <row r="475" spans="1:54" ht="13.5">
      <c r="A475" s="177">
        <f>+' (1) Cap Res.2009-2010'!BF475</f>
        <v>38945</v>
      </c>
      <c r="B475" s="42">
        <f>+' (1) Cap Res.2009-2010'!B475</f>
        <v>0</v>
      </c>
      <c r="C475" s="42">
        <f>+' (1) Cap Res.2009-2010'!C475</f>
        <v>0</v>
      </c>
      <c r="D475" s="42">
        <f>+' (1) Cap Res.2009-2010'!D475</f>
        <v>0</v>
      </c>
      <c r="E475" s="42">
        <f>+' (1) Cap Res.2009-2010'!E475</f>
        <v>0</v>
      </c>
      <c r="F475" s="42">
        <f>+' (1) Cap Res.2009-2010'!F475</f>
        <v>0</v>
      </c>
      <c r="G475" s="42">
        <f>+' (1) Cap Res.2009-2010'!G475</f>
        <v>0</v>
      </c>
      <c r="H475" s="42">
        <f>+' (1) Cap Res.2009-2010'!H475</f>
        <v>0</v>
      </c>
      <c r="I475" s="42">
        <f>+' (1) Cap Res.2009-2010'!I475</f>
        <v>0</v>
      </c>
      <c r="J475" s="42">
        <f>+' (1) Cap Res.2009-2010'!J475</f>
        <v>0</v>
      </c>
      <c r="K475" s="42">
        <f>+' (1) Cap Res.2009-2010'!K475</f>
        <v>0</v>
      </c>
      <c r="L475" s="42">
        <f>+' (1) Cap Res.2009-2010'!L475</f>
        <v>0</v>
      </c>
      <c r="M475" s="42">
        <f>+' (1) Cap Res.2009-2010'!M475</f>
        <v>0</v>
      </c>
      <c r="N475" s="42">
        <f>+' (1) Cap Res.2009-2010'!N475</f>
        <v>0</v>
      </c>
      <c r="O475" s="42">
        <f>+' (1) Cap Res.2009-2010'!O475</f>
        <v>0</v>
      </c>
      <c r="P475" s="42">
        <f>+' (1) Cap Res.2009-2010'!P475</f>
        <v>0</v>
      </c>
      <c r="Q475" s="42">
        <f>+' (1) Cap Res.2009-2010'!Q475</f>
        <v>0</v>
      </c>
      <c r="R475" s="42">
        <f>+' (1) Cap Res.2009-2010'!R475</f>
        <v>0</v>
      </c>
      <c r="S475" s="42">
        <f>+' (1) Cap Res.2009-2010'!S475</f>
        <v>0</v>
      </c>
      <c r="T475" s="42">
        <f>+' (1) Cap Res.2009-2010'!T475</f>
        <v>0</v>
      </c>
      <c r="U475" s="42">
        <f>+' (1) Cap Res.2009-2010'!U475</f>
        <v>0</v>
      </c>
      <c r="V475" s="42">
        <f>+' (1) Cap Res.2009-2010'!V475</f>
        <v>0</v>
      </c>
      <c r="W475" s="42">
        <f>+' (1) Cap Res.2009-2010'!W475</f>
        <v>0</v>
      </c>
      <c r="X475" s="42">
        <f>+' (1) Cap Res.2009-2010'!X475</f>
        <v>0</v>
      </c>
      <c r="Y475" s="42">
        <f>+' (1) Cap Res.2009-2010'!Y475</f>
        <v>0</v>
      </c>
      <c r="Z475" s="42">
        <f>+' (1) Cap Res.2009-2010'!Z475</f>
        <v>0</v>
      </c>
      <c r="AA475" s="42">
        <f>+' (1) Cap Res.2009-2010'!AA475</f>
        <v>0</v>
      </c>
      <c r="AB475" s="42">
        <f>+' (1) Cap Res.2009-2010'!AB475</f>
        <v>0</v>
      </c>
      <c r="AC475" s="42">
        <f>+' (1) Cap Res.2009-2010'!AC475</f>
        <v>0</v>
      </c>
      <c r="AD475" s="42">
        <f>+' (1) Cap Res.2009-2010'!AD475</f>
        <v>0</v>
      </c>
      <c r="AE475" s="42">
        <f>+' (1) Cap Res.2009-2010'!AE475</f>
        <v>0</v>
      </c>
      <c r="AF475" s="42">
        <f>+' (1) Cap Res.2009-2010'!AF475</f>
        <v>0</v>
      </c>
      <c r="AG475" s="42">
        <f>+' (1) Cap Res.2009-2010'!AG475</f>
        <v>0</v>
      </c>
      <c r="AH475" s="42">
        <f>+' (1) Cap Res.2009-2010'!AH475</f>
        <v>0</v>
      </c>
      <c r="AI475" s="42">
        <f>+' (1) Cap Res.2009-2010'!AI475</f>
        <v>0</v>
      </c>
      <c r="AJ475" s="42">
        <f>+' (1) Cap Res.2009-2010'!AJ475</f>
        <v>0</v>
      </c>
      <c r="AK475" s="42">
        <f>+' (1) Cap Res.2009-2010'!AK475</f>
        <v>0</v>
      </c>
      <c r="AL475" s="42">
        <f>+' (1) Cap Res.2009-2010'!AL475</f>
        <v>0</v>
      </c>
      <c r="AM475" s="42">
        <f>+' (1) Cap Res.2009-2010'!AM475</f>
        <v>0</v>
      </c>
      <c r="AN475" s="42">
        <f>+' (1) Cap Res.2009-2010'!AN475</f>
        <v>0</v>
      </c>
      <c r="AO475" s="42">
        <f>+' (1) Cap Res.2009-2010'!AO475</f>
        <v>0</v>
      </c>
      <c r="AP475" s="42">
        <f>+' (1) Cap Res.2009-2010'!AP475</f>
        <v>0</v>
      </c>
      <c r="AQ475" s="42">
        <f>+' (1) Cap Res.2009-2010'!AQ475</f>
        <v>-3800</v>
      </c>
      <c r="AR475" s="42">
        <f>+' (1) Cap Res.2009-2010'!AR475</f>
        <v>0</v>
      </c>
      <c r="AS475" s="42">
        <f>+' (1) Cap Res.2009-2010'!AS475</f>
        <v>0</v>
      </c>
      <c r="AT475" s="42">
        <f>+' (1) Cap Res.2009-2010'!AT475</f>
        <v>0</v>
      </c>
      <c r="AU475" s="42">
        <f>+' (1) Cap Res.2009-2010'!AU475</f>
        <v>0</v>
      </c>
      <c r="AV475" s="42">
        <f>+' (1) Cap Res.2009-2010'!AV475</f>
        <v>0</v>
      </c>
      <c r="AW475" s="42">
        <f>+' (1) Cap Res.2009-2010'!AW475</f>
        <v>0</v>
      </c>
      <c r="AX475" s="42">
        <f>+' (1) Cap Res.2009-2010'!AX475</f>
        <v>0</v>
      </c>
      <c r="AY475" s="42">
        <f>+' (1) Cap Res.2009-2010'!AY475</f>
        <v>0</v>
      </c>
      <c r="AZ475" s="42">
        <f>+' (1) Cap Res.2009-2010'!AZ475</f>
        <v>0</v>
      </c>
      <c r="BA475" s="42">
        <f>+' (1) Cap Res.2009-2010'!BA475</f>
        <v>0</v>
      </c>
      <c r="BB475" s="42">
        <f>+' (1) Cap Res.2009-2010'!BB475</f>
        <v>0</v>
      </c>
    </row>
    <row r="476" spans="1:54" ht="13.5">
      <c r="A476" s="177">
        <f>+' (1) Cap Res.2009-2010'!BF476</f>
        <v>38952</v>
      </c>
      <c r="B476" s="42">
        <f>+' (1) Cap Res.2009-2010'!B476</f>
        <v>0</v>
      </c>
      <c r="C476" s="42">
        <f>+' (1) Cap Res.2009-2010'!C476</f>
        <v>0</v>
      </c>
      <c r="D476" s="42">
        <f>+' (1) Cap Res.2009-2010'!D476</f>
        <v>0</v>
      </c>
      <c r="E476" s="42">
        <f>+' (1) Cap Res.2009-2010'!E476</f>
        <v>0</v>
      </c>
      <c r="F476" s="42">
        <f>+' (1) Cap Res.2009-2010'!F476</f>
        <v>0</v>
      </c>
      <c r="G476" s="42">
        <f>+' (1) Cap Res.2009-2010'!G476</f>
        <v>0</v>
      </c>
      <c r="H476" s="42">
        <f>+' (1) Cap Res.2009-2010'!H476</f>
        <v>0</v>
      </c>
      <c r="I476" s="42">
        <f>+' (1) Cap Res.2009-2010'!I476</f>
        <v>0</v>
      </c>
      <c r="J476" s="42">
        <f>+' (1) Cap Res.2009-2010'!J476</f>
        <v>0</v>
      </c>
      <c r="K476" s="42">
        <f>+' (1) Cap Res.2009-2010'!K476</f>
        <v>0</v>
      </c>
      <c r="L476" s="42">
        <f>+' (1) Cap Res.2009-2010'!L476</f>
        <v>0</v>
      </c>
      <c r="M476" s="42">
        <f>+' (1) Cap Res.2009-2010'!M476</f>
        <v>0</v>
      </c>
      <c r="N476" s="42">
        <f>+' (1) Cap Res.2009-2010'!N476</f>
        <v>0</v>
      </c>
      <c r="O476" s="42">
        <f>+' (1) Cap Res.2009-2010'!O476</f>
        <v>0</v>
      </c>
      <c r="P476" s="42">
        <f>+' (1) Cap Res.2009-2010'!P476</f>
        <v>0</v>
      </c>
      <c r="Q476" s="42">
        <f>+' (1) Cap Res.2009-2010'!Q476</f>
        <v>0</v>
      </c>
      <c r="R476" s="42">
        <f>+' (1) Cap Res.2009-2010'!R476</f>
        <v>0</v>
      </c>
      <c r="S476" s="42">
        <f>+' (1) Cap Res.2009-2010'!S476</f>
        <v>0</v>
      </c>
      <c r="T476" s="42">
        <f>+' (1) Cap Res.2009-2010'!T476</f>
        <v>0</v>
      </c>
      <c r="U476" s="42">
        <f>+' (1) Cap Res.2009-2010'!U476</f>
        <v>0</v>
      </c>
      <c r="V476" s="42">
        <f>+' (1) Cap Res.2009-2010'!V476</f>
        <v>0</v>
      </c>
      <c r="W476" s="42">
        <f>+' (1) Cap Res.2009-2010'!W476</f>
        <v>0</v>
      </c>
      <c r="X476" s="42">
        <f>+' (1) Cap Res.2009-2010'!X476</f>
        <v>0</v>
      </c>
      <c r="Y476" s="42">
        <f>+' (1) Cap Res.2009-2010'!Y476</f>
        <v>0</v>
      </c>
      <c r="Z476" s="42">
        <f>+' (1) Cap Res.2009-2010'!Z476</f>
        <v>0</v>
      </c>
      <c r="AA476" s="42">
        <f>+' (1) Cap Res.2009-2010'!AA476</f>
        <v>0</v>
      </c>
      <c r="AB476" s="42">
        <f>+' (1) Cap Res.2009-2010'!AB476</f>
        <v>0</v>
      </c>
      <c r="AC476" s="42">
        <f>+' (1) Cap Res.2009-2010'!AC476</f>
        <v>0</v>
      </c>
      <c r="AD476" s="42">
        <f>+' (1) Cap Res.2009-2010'!AD476</f>
        <v>0</v>
      </c>
      <c r="AE476" s="42">
        <f>+' (1) Cap Res.2009-2010'!AE476</f>
        <v>0</v>
      </c>
      <c r="AF476" s="42">
        <f>+' (1) Cap Res.2009-2010'!AF476</f>
        <v>0</v>
      </c>
      <c r="AG476" s="42">
        <f>+' (1) Cap Res.2009-2010'!AG476</f>
        <v>0</v>
      </c>
      <c r="AH476" s="42">
        <f>+' (1) Cap Res.2009-2010'!AH476</f>
        <v>0</v>
      </c>
      <c r="AI476" s="42">
        <f>+' (1) Cap Res.2009-2010'!AI476</f>
        <v>0</v>
      </c>
      <c r="AJ476" s="42">
        <f>+' (1) Cap Res.2009-2010'!AJ476</f>
        <v>0</v>
      </c>
      <c r="AK476" s="42">
        <f>+' (1) Cap Res.2009-2010'!AK476</f>
        <v>0</v>
      </c>
      <c r="AL476" s="42">
        <f>+' (1) Cap Res.2009-2010'!AL476</f>
        <v>0</v>
      </c>
      <c r="AM476" s="42">
        <f>+' (1) Cap Res.2009-2010'!AM476</f>
        <v>0</v>
      </c>
      <c r="AN476" s="42">
        <f>+' (1) Cap Res.2009-2010'!AN476</f>
        <v>0</v>
      </c>
      <c r="AO476" s="42">
        <f>+' (1) Cap Res.2009-2010'!AO476</f>
        <v>0</v>
      </c>
      <c r="AP476" s="42">
        <f>+' (1) Cap Res.2009-2010'!AP476</f>
        <v>0</v>
      </c>
      <c r="AQ476" s="42">
        <f>+' (1) Cap Res.2009-2010'!AQ476</f>
        <v>0</v>
      </c>
      <c r="AR476" s="42">
        <f>+' (1) Cap Res.2009-2010'!AR476</f>
        <v>0</v>
      </c>
      <c r="AS476" s="42">
        <f>+' (1) Cap Res.2009-2010'!AS476</f>
        <v>0</v>
      </c>
      <c r="AT476" s="42">
        <f>+' (1) Cap Res.2009-2010'!AT476</f>
        <v>0</v>
      </c>
      <c r="AU476" s="42">
        <f>+' (1) Cap Res.2009-2010'!AU476</f>
        <v>0</v>
      </c>
      <c r="AV476" s="42">
        <f>+' (1) Cap Res.2009-2010'!AV476</f>
        <v>0</v>
      </c>
      <c r="AW476" s="42">
        <f>+' (1) Cap Res.2009-2010'!AW476</f>
        <v>0</v>
      </c>
      <c r="AX476" s="42">
        <f>+' (1) Cap Res.2009-2010'!AX476</f>
        <v>0</v>
      </c>
      <c r="AY476" s="42">
        <f>+' (1) Cap Res.2009-2010'!AY476</f>
        <v>0</v>
      </c>
      <c r="AZ476" s="42">
        <f>+' (1) Cap Res.2009-2010'!AZ476</f>
        <v>0</v>
      </c>
      <c r="BA476" s="42">
        <f>+' (1) Cap Res.2009-2010'!BA476</f>
        <v>0</v>
      </c>
      <c r="BB476" s="42">
        <f>+' (1) Cap Res.2009-2010'!BB476</f>
        <v>0</v>
      </c>
    </row>
    <row r="477" spans="1:54" ht="13.5">
      <c r="A477" s="177">
        <f>+' (1) Cap Res.2009-2010'!BF477</f>
        <v>38958</v>
      </c>
      <c r="B477" s="42">
        <f>+' (1) Cap Res.2009-2010'!B477</f>
        <v>0</v>
      </c>
      <c r="C477" s="42">
        <f>+' (1) Cap Res.2009-2010'!C477</f>
        <v>0</v>
      </c>
      <c r="D477" s="42">
        <f>+' (1) Cap Res.2009-2010'!D477</f>
        <v>0</v>
      </c>
      <c r="E477" s="42">
        <f>+' (1) Cap Res.2009-2010'!E477</f>
        <v>0</v>
      </c>
      <c r="F477" s="42">
        <f>+' (1) Cap Res.2009-2010'!F477</f>
        <v>0</v>
      </c>
      <c r="G477" s="42">
        <f>+' (1) Cap Res.2009-2010'!G477</f>
        <v>0</v>
      </c>
      <c r="H477" s="42">
        <f>+' (1) Cap Res.2009-2010'!H477</f>
        <v>0</v>
      </c>
      <c r="I477" s="42">
        <f>+' (1) Cap Res.2009-2010'!I477</f>
        <v>0</v>
      </c>
      <c r="J477" s="42">
        <f>+' (1) Cap Res.2009-2010'!J477</f>
        <v>0</v>
      </c>
      <c r="K477" s="42">
        <f>+' (1) Cap Res.2009-2010'!K477</f>
        <v>0</v>
      </c>
      <c r="L477" s="42">
        <f>+' (1) Cap Res.2009-2010'!L477</f>
        <v>0</v>
      </c>
      <c r="M477" s="42">
        <f>+' (1) Cap Res.2009-2010'!M477</f>
        <v>0</v>
      </c>
      <c r="N477" s="42">
        <f>+' (1) Cap Res.2009-2010'!N477</f>
        <v>0</v>
      </c>
      <c r="O477" s="42">
        <f>+' (1) Cap Res.2009-2010'!O477</f>
        <v>0</v>
      </c>
      <c r="P477" s="42">
        <f>+' (1) Cap Res.2009-2010'!P477</f>
        <v>0</v>
      </c>
      <c r="Q477" s="42">
        <f>+' (1) Cap Res.2009-2010'!Q477</f>
        <v>0</v>
      </c>
      <c r="R477" s="42">
        <f>+' (1) Cap Res.2009-2010'!R477</f>
        <v>0</v>
      </c>
      <c r="S477" s="42">
        <f>+' (1) Cap Res.2009-2010'!S477</f>
        <v>0</v>
      </c>
      <c r="T477" s="42">
        <f>+' (1) Cap Res.2009-2010'!T477</f>
        <v>0</v>
      </c>
      <c r="U477" s="42">
        <f>+' (1) Cap Res.2009-2010'!U477</f>
        <v>0</v>
      </c>
      <c r="V477" s="42">
        <f>+' (1) Cap Res.2009-2010'!V477</f>
        <v>0</v>
      </c>
      <c r="W477" s="42">
        <f>+' (1) Cap Res.2009-2010'!W477</f>
        <v>0</v>
      </c>
      <c r="X477" s="42">
        <f>+' (1) Cap Res.2009-2010'!X477</f>
        <v>0</v>
      </c>
      <c r="Y477" s="42">
        <f>+' (1) Cap Res.2009-2010'!Y477</f>
        <v>0</v>
      </c>
      <c r="Z477" s="42">
        <f>+' (1) Cap Res.2009-2010'!Z477</f>
        <v>0</v>
      </c>
      <c r="AA477" s="42">
        <f>+' (1) Cap Res.2009-2010'!AA477</f>
        <v>0</v>
      </c>
      <c r="AB477" s="42">
        <f>+' (1) Cap Res.2009-2010'!AB477</f>
        <v>0</v>
      </c>
      <c r="AC477" s="42">
        <f>+' (1) Cap Res.2009-2010'!AC477</f>
        <v>0</v>
      </c>
      <c r="AD477" s="42">
        <f>+' (1) Cap Res.2009-2010'!AD477</f>
        <v>0</v>
      </c>
      <c r="AE477" s="42">
        <f>+' (1) Cap Res.2009-2010'!AE477</f>
        <v>0</v>
      </c>
      <c r="AF477" s="42">
        <f>+' (1) Cap Res.2009-2010'!AF477</f>
        <v>0</v>
      </c>
      <c r="AG477" s="42">
        <f>+' (1) Cap Res.2009-2010'!AG477</f>
        <v>0</v>
      </c>
      <c r="AH477" s="42">
        <f>+' (1) Cap Res.2009-2010'!AH477</f>
        <v>0</v>
      </c>
      <c r="AI477" s="42">
        <f>+' (1) Cap Res.2009-2010'!AI477</f>
        <v>0</v>
      </c>
      <c r="AJ477" s="42">
        <f>+' (1) Cap Res.2009-2010'!AJ477</f>
        <v>0</v>
      </c>
      <c r="AK477" s="42">
        <f>+' (1) Cap Res.2009-2010'!AK477</f>
        <v>0</v>
      </c>
      <c r="AL477" s="42">
        <f>+' (1) Cap Res.2009-2010'!AL477</f>
        <v>0</v>
      </c>
      <c r="AM477" s="42">
        <f>+' (1) Cap Res.2009-2010'!AM477</f>
        <v>0</v>
      </c>
      <c r="AN477" s="42">
        <f>+' (1) Cap Res.2009-2010'!AN477</f>
        <v>0</v>
      </c>
      <c r="AO477" s="42">
        <f>+' (1) Cap Res.2009-2010'!AO477</f>
        <v>0</v>
      </c>
      <c r="AP477" s="42">
        <f>+' (1) Cap Res.2009-2010'!AP477</f>
        <v>0</v>
      </c>
      <c r="AQ477" s="42">
        <f>+' (1) Cap Res.2009-2010'!AQ477</f>
        <v>-119</v>
      </c>
      <c r="AR477" s="42">
        <f>+' (1) Cap Res.2009-2010'!AR477</f>
        <v>0</v>
      </c>
      <c r="AS477" s="42">
        <f>+' (1) Cap Res.2009-2010'!AS477</f>
        <v>0</v>
      </c>
      <c r="AT477" s="42">
        <f>+' (1) Cap Res.2009-2010'!AT477</f>
        <v>0</v>
      </c>
      <c r="AU477" s="42">
        <f>+' (1) Cap Res.2009-2010'!AU477</f>
        <v>0</v>
      </c>
      <c r="AV477" s="42">
        <f>+' (1) Cap Res.2009-2010'!AV477</f>
        <v>0</v>
      </c>
      <c r="AW477" s="42">
        <f>+' (1) Cap Res.2009-2010'!AW477</f>
        <v>0</v>
      </c>
      <c r="AX477" s="42">
        <f>+' (1) Cap Res.2009-2010'!AX477</f>
        <v>0</v>
      </c>
      <c r="AY477" s="42">
        <f>+' (1) Cap Res.2009-2010'!AY477</f>
        <v>0</v>
      </c>
      <c r="AZ477" s="42">
        <f>+' (1) Cap Res.2009-2010'!AZ477</f>
        <v>0</v>
      </c>
      <c r="BA477" s="42">
        <f>+' (1) Cap Res.2009-2010'!BA477</f>
        <v>0</v>
      </c>
      <c r="BB477" s="42">
        <f>+' (1) Cap Res.2009-2010'!BB477</f>
        <v>0</v>
      </c>
    </row>
    <row r="478" spans="1:54" ht="13.5">
      <c r="A478" s="177">
        <f>+' (1) Cap Res.2009-2010'!BF478</f>
        <v>38959</v>
      </c>
      <c r="B478" s="42">
        <f>+' (1) Cap Res.2009-2010'!B478</f>
        <v>0</v>
      </c>
      <c r="C478" s="42">
        <f>+' (1) Cap Res.2009-2010'!C478</f>
        <v>0</v>
      </c>
      <c r="D478" s="42">
        <f>+' (1) Cap Res.2009-2010'!D478</f>
        <v>0</v>
      </c>
      <c r="E478" s="42">
        <f>+' (1) Cap Res.2009-2010'!E478</f>
        <v>0</v>
      </c>
      <c r="F478" s="42">
        <f>+' (1) Cap Res.2009-2010'!F478</f>
        <v>0</v>
      </c>
      <c r="G478" s="42">
        <f>+' (1) Cap Res.2009-2010'!G478</f>
        <v>0</v>
      </c>
      <c r="H478" s="42">
        <f>+' (1) Cap Res.2009-2010'!H478</f>
        <v>0</v>
      </c>
      <c r="I478" s="42">
        <f>+' (1) Cap Res.2009-2010'!I478</f>
        <v>0</v>
      </c>
      <c r="J478" s="42">
        <f>+' (1) Cap Res.2009-2010'!J478</f>
        <v>0</v>
      </c>
      <c r="K478" s="42">
        <f>+' (1) Cap Res.2009-2010'!K478</f>
        <v>0</v>
      </c>
      <c r="L478" s="42">
        <f>+' (1) Cap Res.2009-2010'!L478</f>
        <v>0</v>
      </c>
      <c r="M478" s="42">
        <f>+' (1) Cap Res.2009-2010'!M478</f>
        <v>0</v>
      </c>
      <c r="N478" s="42">
        <f>+' (1) Cap Res.2009-2010'!N478</f>
        <v>0</v>
      </c>
      <c r="O478" s="42">
        <f>+' (1) Cap Res.2009-2010'!O478</f>
        <v>0</v>
      </c>
      <c r="P478" s="42">
        <f>+' (1) Cap Res.2009-2010'!P478</f>
        <v>0</v>
      </c>
      <c r="Q478" s="42">
        <f>+' (1) Cap Res.2009-2010'!Q478</f>
        <v>0</v>
      </c>
      <c r="R478" s="42">
        <f>+' (1) Cap Res.2009-2010'!R478</f>
        <v>0</v>
      </c>
      <c r="S478" s="42">
        <f>+' (1) Cap Res.2009-2010'!S478</f>
        <v>0</v>
      </c>
      <c r="T478" s="42">
        <f>+' (1) Cap Res.2009-2010'!T478</f>
        <v>0</v>
      </c>
      <c r="U478" s="42">
        <f>+' (1) Cap Res.2009-2010'!U478</f>
        <v>0</v>
      </c>
      <c r="V478" s="42">
        <f>+' (1) Cap Res.2009-2010'!V478</f>
        <v>0</v>
      </c>
      <c r="W478" s="42">
        <f>+' (1) Cap Res.2009-2010'!W478</f>
        <v>0</v>
      </c>
      <c r="X478" s="42">
        <f>+' (1) Cap Res.2009-2010'!X478</f>
        <v>0</v>
      </c>
      <c r="Y478" s="42">
        <f>+' (1) Cap Res.2009-2010'!Y478</f>
        <v>0</v>
      </c>
      <c r="Z478" s="42">
        <f>+' (1) Cap Res.2009-2010'!Z478</f>
        <v>0</v>
      </c>
      <c r="AA478" s="42">
        <f>+' (1) Cap Res.2009-2010'!AA478</f>
        <v>0</v>
      </c>
      <c r="AB478" s="42">
        <f>+' (1) Cap Res.2009-2010'!AB478</f>
        <v>0</v>
      </c>
      <c r="AC478" s="42">
        <f>+' (1) Cap Res.2009-2010'!AC478</f>
        <v>0</v>
      </c>
      <c r="AD478" s="42">
        <f>+' (1) Cap Res.2009-2010'!AD478</f>
        <v>0</v>
      </c>
      <c r="AE478" s="42">
        <f>+' (1) Cap Res.2009-2010'!AE478</f>
        <v>0</v>
      </c>
      <c r="AF478" s="42">
        <f>+' (1) Cap Res.2009-2010'!AF478</f>
        <v>0</v>
      </c>
      <c r="AG478" s="42">
        <f>+' (1) Cap Res.2009-2010'!AG478</f>
        <v>0</v>
      </c>
      <c r="AH478" s="42">
        <f>+' (1) Cap Res.2009-2010'!AH478</f>
        <v>0</v>
      </c>
      <c r="AI478" s="42">
        <f>+' (1) Cap Res.2009-2010'!AI478</f>
        <v>0</v>
      </c>
      <c r="AJ478" s="42">
        <f>+' (1) Cap Res.2009-2010'!AJ478</f>
        <v>0</v>
      </c>
      <c r="AK478" s="42">
        <f>+' (1) Cap Res.2009-2010'!AK478</f>
        <v>0</v>
      </c>
      <c r="AL478" s="42">
        <f>+' (1) Cap Res.2009-2010'!AL478</f>
        <v>0</v>
      </c>
      <c r="AM478" s="42">
        <f>+' (1) Cap Res.2009-2010'!AM478</f>
        <v>0</v>
      </c>
      <c r="AN478" s="42">
        <f>+' (1) Cap Res.2009-2010'!AN478</f>
        <v>0</v>
      </c>
      <c r="AO478" s="42">
        <f>+' (1) Cap Res.2009-2010'!AO478</f>
        <v>0</v>
      </c>
      <c r="AP478" s="42">
        <f>+' (1) Cap Res.2009-2010'!AP478</f>
        <v>0</v>
      </c>
      <c r="AQ478" s="42">
        <f>+' (1) Cap Res.2009-2010'!AQ478</f>
        <v>0</v>
      </c>
      <c r="AR478" s="42">
        <f>+' (1) Cap Res.2009-2010'!AR478</f>
        <v>0</v>
      </c>
      <c r="AS478" s="42">
        <f>+' (1) Cap Res.2009-2010'!AS478</f>
        <v>0</v>
      </c>
      <c r="AT478" s="42">
        <f>+' (1) Cap Res.2009-2010'!AT478</f>
        <v>0</v>
      </c>
      <c r="AU478" s="42">
        <f>+' (1) Cap Res.2009-2010'!AU478</f>
        <v>0</v>
      </c>
      <c r="AV478" s="42">
        <f>+' (1) Cap Res.2009-2010'!AV478</f>
        <v>0</v>
      </c>
      <c r="AW478" s="42">
        <f>+' (1) Cap Res.2009-2010'!AW478</f>
        <v>0</v>
      </c>
      <c r="AX478" s="42">
        <f>+' (1) Cap Res.2009-2010'!AX478</f>
        <v>0</v>
      </c>
      <c r="AY478" s="42">
        <f>+' (1) Cap Res.2009-2010'!AY478</f>
        <v>0</v>
      </c>
      <c r="AZ478" s="42">
        <f>+' (1) Cap Res.2009-2010'!AZ478</f>
        <v>0</v>
      </c>
      <c r="BA478" s="42">
        <f>+' (1) Cap Res.2009-2010'!BA478</f>
        <v>0</v>
      </c>
      <c r="BB478" s="42">
        <f>+' (1) Cap Res.2009-2010'!BB478</f>
        <v>0</v>
      </c>
    </row>
    <row r="479" spans="1:54" ht="13.5">
      <c r="A479" s="177">
        <f>+' (1) Cap Res.2009-2010'!BF479</f>
        <v>39324</v>
      </c>
      <c r="B479" s="42">
        <f>+' (1) Cap Res.2009-2010'!B479</f>
        <v>0</v>
      </c>
      <c r="C479" s="42">
        <f>+' (1) Cap Res.2009-2010'!C479</f>
        <v>0</v>
      </c>
      <c r="D479" s="42">
        <f>+' (1) Cap Res.2009-2010'!D479</f>
        <v>0</v>
      </c>
      <c r="E479" s="42">
        <f>+' (1) Cap Res.2009-2010'!E479</f>
        <v>0</v>
      </c>
      <c r="F479" s="42">
        <f>+' (1) Cap Res.2009-2010'!F479</f>
        <v>0</v>
      </c>
      <c r="G479" s="42">
        <f>+' (1) Cap Res.2009-2010'!G479</f>
        <v>0</v>
      </c>
      <c r="H479" s="42">
        <f>+' (1) Cap Res.2009-2010'!H479</f>
        <v>0</v>
      </c>
      <c r="I479" s="42">
        <f>+' (1) Cap Res.2009-2010'!I479</f>
        <v>0</v>
      </c>
      <c r="J479" s="42">
        <f>+' (1) Cap Res.2009-2010'!J479</f>
        <v>0</v>
      </c>
      <c r="K479" s="42">
        <f>+' (1) Cap Res.2009-2010'!K479</f>
        <v>0</v>
      </c>
      <c r="L479" s="42">
        <f>+' (1) Cap Res.2009-2010'!L479</f>
        <v>0</v>
      </c>
      <c r="M479" s="42">
        <f>+' (1) Cap Res.2009-2010'!M479</f>
        <v>0</v>
      </c>
      <c r="N479" s="42">
        <f>+' (1) Cap Res.2009-2010'!N479</f>
        <v>0</v>
      </c>
      <c r="O479" s="42">
        <f>+' (1) Cap Res.2009-2010'!O479</f>
        <v>0</v>
      </c>
      <c r="P479" s="42">
        <f>+' (1) Cap Res.2009-2010'!P479</f>
        <v>0</v>
      </c>
      <c r="Q479" s="42">
        <f>+' (1) Cap Res.2009-2010'!Q479</f>
        <v>0</v>
      </c>
      <c r="R479" s="42">
        <f>+' (1) Cap Res.2009-2010'!R479</f>
        <v>0</v>
      </c>
      <c r="S479" s="42">
        <f>+' (1) Cap Res.2009-2010'!S479</f>
        <v>0</v>
      </c>
      <c r="T479" s="42">
        <f>+' (1) Cap Res.2009-2010'!T479</f>
        <v>0</v>
      </c>
      <c r="U479" s="42">
        <f>+' (1) Cap Res.2009-2010'!U479</f>
        <v>0</v>
      </c>
      <c r="V479" s="42">
        <f>+' (1) Cap Res.2009-2010'!V479</f>
        <v>0</v>
      </c>
      <c r="W479" s="42">
        <f>+' (1) Cap Res.2009-2010'!W479</f>
        <v>0</v>
      </c>
      <c r="X479" s="42">
        <f>+' (1) Cap Res.2009-2010'!X479</f>
        <v>0</v>
      </c>
      <c r="Y479" s="42">
        <f>+' (1) Cap Res.2009-2010'!Y479</f>
        <v>0</v>
      </c>
      <c r="Z479" s="42">
        <f>+' (1) Cap Res.2009-2010'!Z479</f>
        <v>0</v>
      </c>
      <c r="AA479" s="42">
        <f>+' (1) Cap Res.2009-2010'!AA479</f>
        <v>0</v>
      </c>
      <c r="AB479" s="42">
        <f>+' (1) Cap Res.2009-2010'!AB479</f>
        <v>0</v>
      </c>
      <c r="AC479" s="42">
        <f>+' (1) Cap Res.2009-2010'!AC479</f>
        <v>0</v>
      </c>
      <c r="AD479" s="42">
        <f>+' (1) Cap Res.2009-2010'!AD479</f>
        <v>0</v>
      </c>
      <c r="AE479" s="42">
        <f>+' (1) Cap Res.2009-2010'!AE479</f>
        <v>0</v>
      </c>
      <c r="AF479" s="42">
        <f>+' (1) Cap Res.2009-2010'!AF479</f>
        <v>0</v>
      </c>
      <c r="AG479" s="42">
        <f>+' (1) Cap Res.2009-2010'!AG479</f>
        <v>0</v>
      </c>
      <c r="AH479" s="42">
        <f>+' (1) Cap Res.2009-2010'!AH479</f>
        <v>0</v>
      </c>
      <c r="AI479" s="42">
        <f>+' (1) Cap Res.2009-2010'!AI479</f>
        <v>0</v>
      </c>
      <c r="AJ479" s="42">
        <f>+' (1) Cap Res.2009-2010'!AJ479</f>
        <v>0</v>
      </c>
      <c r="AK479" s="42">
        <f>+' (1) Cap Res.2009-2010'!AK479</f>
        <v>0</v>
      </c>
      <c r="AL479" s="42">
        <f>+' (1) Cap Res.2009-2010'!AL479</f>
        <v>0</v>
      </c>
      <c r="AM479" s="42">
        <f>+' (1) Cap Res.2009-2010'!AM479</f>
        <v>0</v>
      </c>
      <c r="AN479" s="42">
        <f>+' (1) Cap Res.2009-2010'!AN479</f>
        <v>0</v>
      </c>
      <c r="AO479" s="42">
        <f>+' (1) Cap Res.2009-2010'!AO479</f>
        <v>0</v>
      </c>
      <c r="AP479" s="42">
        <f>+' (1) Cap Res.2009-2010'!AP479</f>
        <v>0</v>
      </c>
      <c r="AQ479" s="42">
        <f>+' (1) Cap Res.2009-2010'!AQ479</f>
        <v>0</v>
      </c>
      <c r="AR479" s="42">
        <f>+' (1) Cap Res.2009-2010'!AR479</f>
        <v>0</v>
      </c>
      <c r="AS479" s="42">
        <f>+' (1) Cap Res.2009-2010'!AS479</f>
        <v>0</v>
      </c>
      <c r="AT479" s="42">
        <f>+' (1) Cap Res.2009-2010'!AT479</f>
        <v>0</v>
      </c>
      <c r="AU479" s="42">
        <f>+' (1) Cap Res.2009-2010'!AU479</f>
        <v>0</v>
      </c>
      <c r="AV479" s="42">
        <f>+' (1) Cap Res.2009-2010'!AV479</f>
        <v>0</v>
      </c>
      <c r="AW479" s="42">
        <f>+' (1) Cap Res.2009-2010'!AW479</f>
        <v>0</v>
      </c>
      <c r="AX479" s="42">
        <f>+' (1) Cap Res.2009-2010'!AX479</f>
        <v>0</v>
      </c>
      <c r="AY479" s="42">
        <f>+' (1) Cap Res.2009-2010'!AY479</f>
        <v>0</v>
      </c>
      <c r="AZ479" s="42">
        <f>+' (1) Cap Res.2009-2010'!AZ479</f>
        <v>0</v>
      </c>
      <c r="BA479" s="42">
        <f>+' (1) Cap Res.2009-2010'!BA479</f>
        <v>0</v>
      </c>
      <c r="BB479" s="42">
        <f>+' (1) Cap Res.2009-2010'!BB479</f>
        <v>0</v>
      </c>
    </row>
    <row r="480" spans="1:54" ht="13.5">
      <c r="A480" s="177">
        <f>+' (1) Cap Res.2009-2010'!BF480</f>
        <v>38966</v>
      </c>
      <c r="B480" s="42">
        <f>+' (1) Cap Res.2009-2010'!B480</f>
        <v>0</v>
      </c>
      <c r="C480" s="42">
        <f>+' (1) Cap Res.2009-2010'!C480</f>
        <v>0</v>
      </c>
      <c r="D480" s="42">
        <f>+' (1) Cap Res.2009-2010'!D480</f>
        <v>0</v>
      </c>
      <c r="E480" s="42">
        <f>+' (1) Cap Res.2009-2010'!E480</f>
        <v>0</v>
      </c>
      <c r="F480" s="42">
        <f>+' (1) Cap Res.2009-2010'!F480</f>
        <v>0</v>
      </c>
      <c r="G480" s="42">
        <f>+' (1) Cap Res.2009-2010'!G480</f>
        <v>0</v>
      </c>
      <c r="H480" s="42">
        <f>+' (1) Cap Res.2009-2010'!H480</f>
        <v>0</v>
      </c>
      <c r="I480" s="42">
        <f>+' (1) Cap Res.2009-2010'!I480</f>
        <v>0</v>
      </c>
      <c r="J480" s="42">
        <f>+' (1) Cap Res.2009-2010'!J480</f>
        <v>0</v>
      </c>
      <c r="K480" s="42">
        <f>+' (1) Cap Res.2009-2010'!K480</f>
        <v>0</v>
      </c>
      <c r="L480" s="42">
        <f>+' (1) Cap Res.2009-2010'!L480</f>
        <v>0</v>
      </c>
      <c r="M480" s="42">
        <f>+' (1) Cap Res.2009-2010'!M480</f>
        <v>0</v>
      </c>
      <c r="N480" s="42">
        <f>+' (1) Cap Res.2009-2010'!N480</f>
        <v>0</v>
      </c>
      <c r="O480" s="42">
        <f>+' (1) Cap Res.2009-2010'!O480</f>
        <v>0</v>
      </c>
      <c r="P480" s="42">
        <f>+' (1) Cap Res.2009-2010'!P480</f>
        <v>0</v>
      </c>
      <c r="Q480" s="42">
        <f>+' (1) Cap Res.2009-2010'!Q480</f>
        <v>0</v>
      </c>
      <c r="R480" s="42">
        <f>+' (1) Cap Res.2009-2010'!R480</f>
        <v>0</v>
      </c>
      <c r="S480" s="42">
        <f>+' (1) Cap Res.2009-2010'!S480</f>
        <v>0</v>
      </c>
      <c r="T480" s="42">
        <f>+' (1) Cap Res.2009-2010'!T480</f>
        <v>0</v>
      </c>
      <c r="U480" s="42">
        <f>+' (1) Cap Res.2009-2010'!U480</f>
        <v>0</v>
      </c>
      <c r="V480" s="42">
        <f>+' (1) Cap Res.2009-2010'!V480</f>
        <v>0</v>
      </c>
      <c r="W480" s="42">
        <f>+' (1) Cap Res.2009-2010'!W480</f>
        <v>0</v>
      </c>
      <c r="X480" s="42">
        <f>+' (1) Cap Res.2009-2010'!X480</f>
        <v>0</v>
      </c>
      <c r="Y480" s="42">
        <f>+' (1) Cap Res.2009-2010'!Y480</f>
        <v>0</v>
      </c>
      <c r="Z480" s="42">
        <f>+' (1) Cap Res.2009-2010'!Z480</f>
        <v>0</v>
      </c>
      <c r="AA480" s="42">
        <f>+' (1) Cap Res.2009-2010'!AA480</f>
        <v>0</v>
      </c>
      <c r="AB480" s="42">
        <f>+' (1) Cap Res.2009-2010'!AB480</f>
        <v>0</v>
      </c>
      <c r="AC480" s="42">
        <f>+' (1) Cap Res.2009-2010'!AC480</f>
        <v>0</v>
      </c>
      <c r="AD480" s="42">
        <f>+' (1) Cap Res.2009-2010'!AD480</f>
        <v>0</v>
      </c>
      <c r="AE480" s="42">
        <f>+' (1) Cap Res.2009-2010'!AE480</f>
        <v>0</v>
      </c>
      <c r="AF480" s="42">
        <f>+' (1) Cap Res.2009-2010'!AF480</f>
        <v>0</v>
      </c>
      <c r="AG480" s="42">
        <f>+' (1) Cap Res.2009-2010'!AG480</f>
        <v>0</v>
      </c>
      <c r="AH480" s="42">
        <f>+' (1) Cap Res.2009-2010'!AH480</f>
        <v>0</v>
      </c>
      <c r="AI480" s="42">
        <f>+' (1) Cap Res.2009-2010'!AI480</f>
        <v>0</v>
      </c>
      <c r="AJ480" s="42">
        <f>+' (1) Cap Res.2009-2010'!AJ480</f>
        <v>0</v>
      </c>
      <c r="AK480" s="42">
        <f>+' (1) Cap Res.2009-2010'!AK480</f>
        <v>0</v>
      </c>
      <c r="AL480" s="42">
        <f>+' (1) Cap Res.2009-2010'!AL480</f>
        <v>0</v>
      </c>
      <c r="AM480" s="42">
        <f>+' (1) Cap Res.2009-2010'!AM480</f>
        <v>0</v>
      </c>
      <c r="AN480" s="42">
        <f>+' (1) Cap Res.2009-2010'!AN480</f>
        <v>-30452.6</v>
      </c>
      <c r="AO480" s="42">
        <f>+' (1) Cap Res.2009-2010'!AO480</f>
        <v>0</v>
      </c>
      <c r="AP480" s="42">
        <f>+' (1) Cap Res.2009-2010'!AP480</f>
        <v>0</v>
      </c>
      <c r="AQ480" s="42">
        <f>+' (1) Cap Res.2009-2010'!AQ480</f>
        <v>0</v>
      </c>
      <c r="AR480" s="42">
        <f>+' (1) Cap Res.2009-2010'!AR480</f>
        <v>0</v>
      </c>
      <c r="AS480" s="42">
        <f>+' (1) Cap Res.2009-2010'!AS480</f>
        <v>0</v>
      </c>
      <c r="AT480" s="42">
        <f>+' (1) Cap Res.2009-2010'!AT480</f>
        <v>0</v>
      </c>
      <c r="AU480" s="42">
        <f>+' (1) Cap Res.2009-2010'!AU480</f>
        <v>0</v>
      </c>
      <c r="AV480" s="42">
        <f>+' (1) Cap Res.2009-2010'!AV480</f>
        <v>0</v>
      </c>
      <c r="AW480" s="42">
        <f>+' (1) Cap Res.2009-2010'!AW480</f>
        <v>0</v>
      </c>
      <c r="AX480" s="42">
        <f>+' (1) Cap Res.2009-2010'!AX480</f>
        <v>0</v>
      </c>
      <c r="AY480" s="42">
        <f>+' (1) Cap Res.2009-2010'!AY480</f>
        <v>0</v>
      </c>
      <c r="AZ480" s="42">
        <f>+' (1) Cap Res.2009-2010'!AZ480</f>
        <v>0</v>
      </c>
      <c r="BA480" s="42">
        <f>+' (1) Cap Res.2009-2010'!BA480</f>
        <v>0</v>
      </c>
      <c r="BB480" s="42">
        <f>+' (1) Cap Res.2009-2010'!BB480</f>
        <v>0</v>
      </c>
    </row>
    <row r="481" spans="1:54" ht="13.5">
      <c r="A481" s="177">
        <f>+' (1) Cap Res.2009-2010'!BF481</f>
        <v>38967</v>
      </c>
      <c r="B481" s="42">
        <f>+' (1) Cap Res.2009-2010'!B481</f>
        <v>0</v>
      </c>
      <c r="C481" s="42">
        <f>+' (1) Cap Res.2009-2010'!C481</f>
        <v>0</v>
      </c>
      <c r="D481" s="42">
        <f>+' (1) Cap Res.2009-2010'!D481</f>
        <v>0</v>
      </c>
      <c r="E481" s="42">
        <f>+' (1) Cap Res.2009-2010'!E481</f>
        <v>0</v>
      </c>
      <c r="F481" s="42">
        <f>+' (1) Cap Res.2009-2010'!F481</f>
        <v>0</v>
      </c>
      <c r="G481" s="42">
        <f>+' (1) Cap Res.2009-2010'!G481</f>
        <v>0</v>
      </c>
      <c r="H481" s="42">
        <f>+' (1) Cap Res.2009-2010'!H481</f>
        <v>0</v>
      </c>
      <c r="I481" s="42">
        <f>+' (1) Cap Res.2009-2010'!I481</f>
        <v>0</v>
      </c>
      <c r="J481" s="42">
        <f>+' (1) Cap Res.2009-2010'!J481</f>
        <v>0</v>
      </c>
      <c r="K481" s="42">
        <f>+' (1) Cap Res.2009-2010'!K481</f>
        <v>0</v>
      </c>
      <c r="L481" s="42">
        <f>+' (1) Cap Res.2009-2010'!L481</f>
        <v>0</v>
      </c>
      <c r="M481" s="42">
        <f>+' (1) Cap Res.2009-2010'!M481</f>
        <v>0</v>
      </c>
      <c r="N481" s="42">
        <f>+' (1) Cap Res.2009-2010'!N481</f>
        <v>0</v>
      </c>
      <c r="O481" s="42">
        <f>+' (1) Cap Res.2009-2010'!O481</f>
        <v>0</v>
      </c>
      <c r="P481" s="42">
        <f>+' (1) Cap Res.2009-2010'!P481</f>
        <v>0</v>
      </c>
      <c r="Q481" s="42">
        <f>+' (1) Cap Res.2009-2010'!Q481</f>
        <v>0</v>
      </c>
      <c r="R481" s="42">
        <f>+' (1) Cap Res.2009-2010'!R481</f>
        <v>0</v>
      </c>
      <c r="S481" s="42">
        <f>+' (1) Cap Res.2009-2010'!S481</f>
        <v>0</v>
      </c>
      <c r="T481" s="42">
        <f>+' (1) Cap Res.2009-2010'!T481</f>
        <v>0</v>
      </c>
      <c r="U481" s="42">
        <f>+' (1) Cap Res.2009-2010'!U481</f>
        <v>0</v>
      </c>
      <c r="V481" s="42">
        <f>+' (1) Cap Res.2009-2010'!V481</f>
        <v>0</v>
      </c>
      <c r="W481" s="42">
        <f>+' (1) Cap Res.2009-2010'!W481</f>
        <v>0</v>
      </c>
      <c r="X481" s="42">
        <f>+' (1) Cap Res.2009-2010'!X481</f>
        <v>0</v>
      </c>
      <c r="Y481" s="42">
        <f>+' (1) Cap Res.2009-2010'!Y481</f>
        <v>0</v>
      </c>
      <c r="Z481" s="42">
        <f>+' (1) Cap Res.2009-2010'!Z481</f>
        <v>0</v>
      </c>
      <c r="AA481" s="42">
        <f>+' (1) Cap Res.2009-2010'!AA481</f>
        <v>0</v>
      </c>
      <c r="AB481" s="42">
        <f>+' (1) Cap Res.2009-2010'!AB481</f>
        <v>0</v>
      </c>
      <c r="AC481" s="42">
        <f>+' (1) Cap Res.2009-2010'!AC481</f>
        <v>0</v>
      </c>
      <c r="AD481" s="42">
        <f>+' (1) Cap Res.2009-2010'!AD481</f>
        <v>0</v>
      </c>
      <c r="AE481" s="42">
        <f>+' (1) Cap Res.2009-2010'!AE481</f>
        <v>0</v>
      </c>
      <c r="AF481" s="42">
        <f>+' (1) Cap Res.2009-2010'!AF481</f>
        <v>0</v>
      </c>
      <c r="AG481" s="42">
        <f>+' (1) Cap Res.2009-2010'!AG481</f>
        <v>0</v>
      </c>
      <c r="AH481" s="42">
        <f>+' (1) Cap Res.2009-2010'!AH481</f>
        <v>0</v>
      </c>
      <c r="AI481" s="42">
        <f>+' (1) Cap Res.2009-2010'!AI481</f>
        <v>0</v>
      </c>
      <c r="AJ481" s="42">
        <f>+' (1) Cap Res.2009-2010'!AJ481</f>
        <v>0</v>
      </c>
      <c r="AK481" s="42">
        <f>+' (1) Cap Res.2009-2010'!AK481</f>
        <v>0</v>
      </c>
      <c r="AL481" s="42">
        <f>+' (1) Cap Res.2009-2010'!AL481</f>
        <v>0</v>
      </c>
      <c r="AM481" s="42">
        <f>+' (1) Cap Res.2009-2010'!AM481</f>
        <v>0</v>
      </c>
      <c r="AN481" s="42">
        <f>+' (1) Cap Res.2009-2010'!AN481</f>
        <v>0</v>
      </c>
      <c r="AO481" s="42">
        <f>+' (1) Cap Res.2009-2010'!AO481</f>
        <v>0</v>
      </c>
      <c r="AP481" s="42">
        <f>+' (1) Cap Res.2009-2010'!AP481</f>
        <v>0</v>
      </c>
      <c r="AQ481" s="42">
        <f>+' (1) Cap Res.2009-2010'!AQ481</f>
        <v>0</v>
      </c>
      <c r="AR481" s="42">
        <f>+' (1) Cap Res.2009-2010'!AR481</f>
        <v>0</v>
      </c>
      <c r="AS481" s="42">
        <f>+' (1) Cap Res.2009-2010'!AS481</f>
        <v>0</v>
      </c>
      <c r="AT481" s="42">
        <f>+' (1) Cap Res.2009-2010'!AT481</f>
        <v>0</v>
      </c>
      <c r="AU481" s="42">
        <f>+' (1) Cap Res.2009-2010'!AU481</f>
        <v>0</v>
      </c>
      <c r="AV481" s="42">
        <f>+' (1) Cap Res.2009-2010'!AV481</f>
        <v>0</v>
      </c>
      <c r="AW481" s="42">
        <f>+' (1) Cap Res.2009-2010'!AW481</f>
        <v>0</v>
      </c>
      <c r="AX481" s="42">
        <f>+' (1) Cap Res.2009-2010'!AX481</f>
        <v>0</v>
      </c>
      <c r="AY481" s="42">
        <f>+' (1) Cap Res.2009-2010'!AY481</f>
        <v>0</v>
      </c>
      <c r="AZ481" s="42">
        <f>+' (1) Cap Res.2009-2010'!AZ481</f>
        <v>0</v>
      </c>
      <c r="BA481" s="42">
        <f>+' (1) Cap Res.2009-2010'!BA481</f>
        <v>0</v>
      </c>
      <c r="BB481" s="42">
        <f>+' (1) Cap Res.2009-2010'!BB481</f>
        <v>0</v>
      </c>
    </row>
    <row r="482" spans="1:54" ht="13.5">
      <c r="A482" s="177">
        <f>+' (1) Cap Res.2009-2010'!BF482</f>
        <v>38967</v>
      </c>
      <c r="B482" s="42">
        <f>+' (1) Cap Res.2009-2010'!B482</f>
        <v>0</v>
      </c>
      <c r="C482" s="42">
        <f>+' (1) Cap Res.2009-2010'!C482</f>
        <v>0</v>
      </c>
      <c r="D482" s="42">
        <f>+' (1) Cap Res.2009-2010'!D482</f>
        <v>0</v>
      </c>
      <c r="E482" s="42">
        <f>+' (1) Cap Res.2009-2010'!E482</f>
        <v>0</v>
      </c>
      <c r="F482" s="42">
        <f>+' (1) Cap Res.2009-2010'!F482</f>
        <v>0</v>
      </c>
      <c r="G482" s="42">
        <f>+' (1) Cap Res.2009-2010'!G482</f>
        <v>0</v>
      </c>
      <c r="H482" s="42">
        <f>+' (1) Cap Res.2009-2010'!H482</f>
        <v>0</v>
      </c>
      <c r="I482" s="42">
        <f>+' (1) Cap Res.2009-2010'!I482</f>
        <v>0</v>
      </c>
      <c r="J482" s="42">
        <f>+' (1) Cap Res.2009-2010'!J482</f>
        <v>0</v>
      </c>
      <c r="K482" s="42">
        <f>+' (1) Cap Res.2009-2010'!K482</f>
        <v>0</v>
      </c>
      <c r="L482" s="42">
        <f>+' (1) Cap Res.2009-2010'!L482</f>
        <v>0</v>
      </c>
      <c r="M482" s="42">
        <f>+' (1) Cap Res.2009-2010'!M482</f>
        <v>0</v>
      </c>
      <c r="N482" s="42">
        <f>+' (1) Cap Res.2009-2010'!N482</f>
        <v>0</v>
      </c>
      <c r="O482" s="42">
        <f>+' (1) Cap Res.2009-2010'!O482</f>
        <v>0</v>
      </c>
      <c r="P482" s="42">
        <f>+' (1) Cap Res.2009-2010'!P482</f>
        <v>0</v>
      </c>
      <c r="Q482" s="42">
        <f>+' (1) Cap Res.2009-2010'!Q482</f>
        <v>0</v>
      </c>
      <c r="R482" s="42">
        <f>+' (1) Cap Res.2009-2010'!R482</f>
        <v>0</v>
      </c>
      <c r="S482" s="42">
        <f>+' (1) Cap Res.2009-2010'!S482</f>
        <v>0</v>
      </c>
      <c r="T482" s="42">
        <f>+' (1) Cap Res.2009-2010'!T482</f>
        <v>0</v>
      </c>
      <c r="U482" s="42">
        <f>+' (1) Cap Res.2009-2010'!U482</f>
        <v>0</v>
      </c>
      <c r="V482" s="42">
        <f>+' (1) Cap Res.2009-2010'!V482</f>
        <v>0</v>
      </c>
      <c r="W482" s="42">
        <f>+' (1) Cap Res.2009-2010'!W482</f>
        <v>0</v>
      </c>
      <c r="X482" s="42">
        <f>+' (1) Cap Res.2009-2010'!X482</f>
        <v>0</v>
      </c>
      <c r="Y482" s="42">
        <f>+' (1) Cap Res.2009-2010'!Y482</f>
        <v>0</v>
      </c>
      <c r="Z482" s="42">
        <f>+' (1) Cap Res.2009-2010'!Z482</f>
        <v>0</v>
      </c>
      <c r="AA482" s="42">
        <f>+' (1) Cap Res.2009-2010'!AA482</f>
        <v>0</v>
      </c>
      <c r="AB482" s="42">
        <f>+' (1) Cap Res.2009-2010'!AB482</f>
        <v>0</v>
      </c>
      <c r="AC482" s="42">
        <f>+' (1) Cap Res.2009-2010'!AC482</f>
        <v>0</v>
      </c>
      <c r="AD482" s="42">
        <f>+' (1) Cap Res.2009-2010'!AD482</f>
        <v>0</v>
      </c>
      <c r="AE482" s="42">
        <f>+' (1) Cap Res.2009-2010'!AE482</f>
        <v>0</v>
      </c>
      <c r="AF482" s="42">
        <f>+' (1) Cap Res.2009-2010'!AF482</f>
        <v>0</v>
      </c>
      <c r="AG482" s="42">
        <f>+' (1) Cap Res.2009-2010'!AG482</f>
        <v>0</v>
      </c>
      <c r="AH482" s="42">
        <f>+' (1) Cap Res.2009-2010'!AH482</f>
        <v>0</v>
      </c>
      <c r="AI482" s="42">
        <f>+' (1) Cap Res.2009-2010'!AI482</f>
        <v>0</v>
      </c>
      <c r="AJ482" s="42">
        <f>+' (1) Cap Res.2009-2010'!AJ482</f>
        <v>0</v>
      </c>
      <c r="AK482" s="42">
        <f>+' (1) Cap Res.2009-2010'!AK482</f>
        <v>0</v>
      </c>
      <c r="AL482" s="42">
        <f>+' (1) Cap Res.2009-2010'!AL482</f>
        <v>0</v>
      </c>
      <c r="AM482" s="42">
        <f>+' (1) Cap Res.2009-2010'!AM482</f>
        <v>0</v>
      </c>
      <c r="AN482" s="42">
        <f>+' (1) Cap Res.2009-2010'!AN482</f>
        <v>0</v>
      </c>
      <c r="AO482" s="42">
        <f>+' (1) Cap Res.2009-2010'!AO482</f>
        <v>0</v>
      </c>
      <c r="AP482" s="42">
        <f>+' (1) Cap Res.2009-2010'!AP482</f>
        <v>0</v>
      </c>
      <c r="AQ482" s="42">
        <f>+' (1) Cap Res.2009-2010'!AQ482</f>
        <v>0</v>
      </c>
      <c r="AR482" s="42">
        <f>+' (1) Cap Res.2009-2010'!AR482</f>
        <v>0</v>
      </c>
      <c r="AS482" s="42">
        <f>+' (1) Cap Res.2009-2010'!AS482</f>
        <v>0</v>
      </c>
      <c r="AT482" s="42">
        <f>+' (1) Cap Res.2009-2010'!AT482</f>
        <v>0</v>
      </c>
      <c r="AU482" s="42">
        <f>+' (1) Cap Res.2009-2010'!AU482</f>
        <v>0</v>
      </c>
      <c r="AV482" s="42">
        <f>+' (1) Cap Res.2009-2010'!AV482</f>
        <v>0</v>
      </c>
      <c r="AW482" s="42">
        <f>+' (1) Cap Res.2009-2010'!AW482</f>
        <v>0</v>
      </c>
      <c r="AX482" s="42">
        <f>+' (1) Cap Res.2009-2010'!AX482</f>
        <v>0</v>
      </c>
      <c r="AY482" s="42">
        <f>+' (1) Cap Res.2009-2010'!AY482</f>
        <v>0</v>
      </c>
      <c r="AZ482" s="42">
        <f>+' (1) Cap Res.2009-2010'!AZ482</f>
        <v>0</v>
      </c>
      <c r="BA482" s="42">
        <f>+' (1) Cap Res.2009-2010'!BA482</f>
        <v>0</v>
      </c>
      <c r="BB482" s="42">
        <f>+' (1) Cap Res.2009-2010'!BB482</f>
        <v>0</v>
      </c>
    </row>
    <row r="483" spans="1:54" ht="13.5">
      <c r="A483" s="177">
        <f>+' (1) Cap Res.2009-2010'!BF483</f>
        <v>38967</v>
      </c>
      <c r="B483" s="42">
        <f>+' (1) Cap Res.2009-2010'!B483</f>
        <v>0</v>
      </c>
      <c r="C483" s="42">
        <f>+' (1) Cap Res.2009-2010'!C483</f>
        <v>0</v>
      </c>
      <c r="D483" s="42">
        <f>+' (1) Cap Res.2009-2010'!D483</f>
        <v>0</v>
      </c>
      <c r="E483" s="42">
        <f>+' (1) Cap Res.2009-2010'!E483</f>
        <v>0</v>
      </c>
      <c r="F483" s="42">
        <f>+' (1) Cap Res.2009-2010'!F483</f>
        <v>0</v>
      </c>
      <c r="G483" s="42">
        <f>+' (1) Cap Res.2009-2010'!G483</f>
        <v>0</v>
      </c>
      <c r="H483" s="42">
        <f>+' (1) Cap Res.2009-2010'!H483</f>
        <v>0</v>
      </c>
      <c r="I483" s="42">
        <f>+' (1) Cap Res.2009-2010'!I483</f>
        <v>0</v>
      </c>
      <c r="J483" s="42">
        <f>+' (1) Cap Res.2009-2010'!J483</f>
        <v>0</v>
      </c>
      <c r="K483" s="42">
        <f>+' (1) Cap Res.2009-2010'!K483</f>
        <v>0</v>
      </c>
      <c r="L483" s="42">
        <f>+' (1) Cap Res.2009-2010'!L483</f>
        <v>0</v>
      </c>
      <c r="M483" s="42">
        <f>+' (1) Cap Res.2009-2010'!M483</f>
        <v>0</v>
      </c>
      <c r="N483" s="42">
        <f>+' (1) Cap Res.2009-2010'!N483</f>
        <v>0</v>
      </c>
      <c r="O483" s="42">
        <f>+' (1) Cap Res.2009-2010'!O483</f>
        <v>0</v>
      </c>
      <c r="P483" s="42">
        <f>+' (1) Cap Res.2009-2010'!P483</f>
        <v>0</v>
      </c>
      <c r="Q483" s="42">
        <f>+' (1) Cap Res.2009-2010'!Q483</f>
        <v>0</v>
      </c>
      <c r="R483" s="42">
        <f>+' (1) Cap Res.2009-2010'!R483</f>
        <v>0</v>
      </c>
      <c r="S483" s="42">
        <f>+' (1) Cap Res.2009-2010'!S483</f>
        <v>0</v>
      </c>
      <c r="T483" s="42">
        <f>+' (1) Cap Res.2009-2010'!T483</f>
        <v>-125736.11</v>
      </c>
      <c r="U483" s="42">
        <f>+' (1) Cap Res.2009-2010'!U483</f>
        <v>0</v>
      </c>
      <c r="V483" s="42">
        <f>+' (1) Cap Res.2009-2010'!V483</f>
        <v>0</v>
      </c>
      <c r="W483" s="42">
        <f>+' (1) Cap Res.2009-2010'!W483</f>
        <v>0</v>
      </c>
      <c r="X483" s="42">
        <f>+' (1) Cap Res.2009-2010'!X483</f>
        <v>0</v>
      </c>
      <c r="Y483" s="42">
        <f>+' (1) Cap Res.2009-2010'!Y483</f>
        <v>0</v>
      </c>
      <c r="Z483" s="42">
        <f>+' (1) Cap Res.2009-2010'!Z483</f>
        <v>0</v>
      </c>
      <c r="AA483" s="42">
        <f>+' (1) Cap Res.2009-2010'!AA483</f>
        <v>0</v>
      </c>
      <c r="AB483" s="42">
        <f>+' (1) Cap Res.2009-2010'!AB483</f>
        <v>0</v>
      </c>
      <c r="AC483" s="42">
        <f>+' (1) Cap Res.2009-2010'!AC483</f>
        <v>0</v>
      </c>
      <c r="AD483" s="42">
        <f>+' (1) Cap Res.2009-2010'!AD483</f>
        <v>0</v>
      </c>
      <c r="AE483" s="42">
        <f>+' (1) Cap Res.2009-2010'!AE483</f>
        <v>0</v>
      </c>
      <c r="AF483" s="42">
        <f>+' (1) Cap Res.2009-2010'!AF483</f>
        <v>0</v>
      </c>
      <c r="AG483" s="42">
        <f>+' (1) Cap Res.2009-2010'!AG483</f>
        <v>0</v>
      </c>
      <c r="AH483" s="42">
        <f>+' (1) Cap Res.2009-2010'!AH483</f>
        <v>0</v>
      </c>
      <c r="AI483" s="42">
        <f>+' (1) Cap Res.2009-2010'!AI483</f>
        <v>0</v>
      </c>
      <c r="AJ483" s="42">
        <f>+' (1) Cap Res.2009-2010'!AJ483</f>
        <v>0</v>
      </c>
      <c r="AK483" s="42">
        <f>+' (1) Cap Res.2009-2010'!AK483</f>
        <v>0</v>
      </c>
      <c r="AL483" s="42">
        <f>+' (1) Cap Res.2009-2010'!AL483</f>
        <v>0</v>
      </c>
      <c r="AM483" s="42">
        <f>+' (1) Cap Res.2009-2010'!AM483</f>
        <v>0</v>
      </c>
      <c r="AN483" s="42">
        <f>+' (1) Cap Res.2009-2010'!AN483</f>
        <v>0</v>
      </c>
      <c r="AO483" s="42">
        <f>+' (1) Cap Res.2009-2010'!AO483</f>
        <v>0</v>
      </c>
      <c r="AP483" s="42">
        <f>+' (1) Cap Res.2009-2010'!AP483</f>
        <v>0</v>
      </c>
      <c r="AQ483" s="42">
        <f>+' (1) Cap Res.2009-2010'!AQ483</f>
        <v>0</v>
      </c>
      <c r="AR483" s="42">
        <f>+' (1) Cap Res.2009-2010'!AR483</f>
        <v>0</v>
      </c>
      <c r="AS483" s="42">
        <f>+' (1) Cap Res.2009-2010'!AS483</f>
        <v>0</v>
      </c>
      <c r="AT483" s="42">
        <f>+' (1) Cap Res.2009-2010'!AT483</f>
        <v>0</v>
      </c>
      <c r="AU483" s="42">
        <f>+' (1) Cap Res.2009-2010'!AU483</f>
        <v>0</v>
      </c>
      <c r="AV483" s="42">
        <f>+' (1) Cap Res.2009-2010'!AV483</f>
        <v>0</v>
      </c>
      <c r="AW483" s="42">
        <f>+' (1) Cap Res.2009-2010'!AW483</f>
        <v>0</v>
      </c>
      <c r="AX483" s="42">
        <f>+' (1) Cap Res.2009-2010'!AX483</f>
        <v>0</v>
      </c>
      <c r="AY483" s="42">
        <f>+' (1) Cap Res.2009-2010'!AY483</f>
        <v>0</v>
      </c>
      <c r="AZ483" s="42">
        <f>+' (1) Cap Res.2009-2010'!AZ483</f>
        <v>0</v>
      </c>
      <c r="BA483" s="42">
        <f>+' (1) Cap Res.2009-2010'!BA483</f>
        <v>0</v>
      </c>
      <c r="BB483" s="42">
        <f>+' (1) Cap Res.2009-2010'!BB483</f>
        <v>0</v>
      </c>
    </row>
    <row r="484" spans="1:54" ht="13.5">
      <c r="A484" s="177">
        <f>+' (1) Cap Res.2009-2010'!BF484</f>
        <v>38969</v>
      </c>
      <c r="B484" s="42">
        <f>+' (1) Cap Res.2009-2010'!B484</f>
        <v>0</v>
      </c>
      <c r="C484" s="42">
        <f>+' (1) Cap Res.2009-2010'!C484</f>
        <v>0</v>
      </c>
      <c r="D484" s="42">
        <f>+' (1) Cap Res.2009-2010'!D484</f>
        <v>0</v>
      </c>
      <c r="E484" s="42">
        <f>+' (1) Cap Res.2009-2010'!E484</f>
        <v>0</v>
      </c>
      <c r="F484" s="42">
        <f>+' (1) Cap Res.2009-2010'!F484</f>
        <v>0</v>
      </c>
      <c r="G484" s="42">
        <f>+' (1) Cap Res.2009-2010'!G484</f>
        <v>0</v>
      </c>
      <c r="H484" s="42">
        <f>+' (1) Cap Res.2009-2010'!H484</f>
        <v>0</v>
      </c>
      <c r="I484" s="42">
        <f>+' (1) Cap Res.2009-2010'!I484</f>
        <v>0</v>
      </c>
      <c r="J484" s="42">
        <f>+' (1) Cap Res.2009-2010'!J484</f>
        <v>0</v>
      </c>
      <c r="K484" s="42">
        <f>+' (1) Cap Res.2009-2010'!K484</f>
        <v>0</v>
      </c>
      <c r="L484" s="42">
        <f>+' (1) Cap Res.2009-2010'!L484</f>
        <v>0</v>
      </c>
      <c r="M484" s="42">
        <f>+' (1) Cap Res.2009-2010'!M484</f>
        <v>0</v>
      </c>
      <c r="N484" s="42">
        <f>+' (1) Cap Res.2009-2010'!N484</f>
        <v>0</v>
      </c>
      <c r="O484" s="42">
        <f>+' (1) Cap Res.2009-2010'!O484</f>
        <v>0</v>
      </c>
      <c r="P484" s="42">
        <f>+' (1) Cap Res.2009-2010'!P484</f>
        <v>0</v>
      </c>
      <c r="Q484" s="42">
        <f>+' (1) Cap Res.2009-2010'!Q484</f>
        <v>0</v>
      </c>
      <c r="R484" s="42">
        <f>+' (1) Cap Res.2009-2010'!R484</f>
        <v>0</v>
      </c>
      <c r="S484" s="42">
        <f>+' (1) Cap Res.2009-2010'!S484</f>
        <v>0</v>
      </c>
      <c r="T484" s="42">
        <f>+' (1) Cap Res.2009-2010'!T484</f>
        <v>-12354.15</v>
      </c>
      <c r="U484" s="42">
        <f>+' (1) Cap Res.2009-2010'!U484</f>
        <v>0</v>
      </c>
      <c r="V484" s="42">
        <f>+' (1) Cap Res.2009-2010'!V484</f>
        <v>0</v>
      </c>
      <c r="W484" s="42">
        <f>+' (1) Cap Res.2009-2010'!W484</f>
        <v>0</v>
      </c>
      <c r="X484" s="42">
        <f>+' (1) Cap Res.2009-2010'!X484</f>
        <v>0</v>
      </c>
      <c r="Y484" s="42">
        <f>+' (1) Cap Res.2009-2010'!Y484</f>
        <v>0</v>
      </c>
      <c r="Z484" s="42">
        <f>+' (1) Cap Res.2009-2010'!Z484</f>
        <v>0</v>
      </c>
      <c r="AA484" s="42">
        <f>+' (1) Cap Res.2009-2010'!AA484</f>
        <v>0</v>
      </c>
      <c r="AB484" s="42">
        <f>+' (1) Cap Res.2009-2010'!AB484</f>
        <v>0</v>
      </c>
      <c r="AC484" s="42">
        <f>+' (1) Cap Res.2009-2010'!AC484</f>
        <v>0</v>
      </c>
      <c r="AD484" s="42">
        <f>+' (1) Cap Res.2009-2010'!AD484</f>
        <v>0</v>
      </c>
      <c r="AE484" s="42">
        <f>+' (1) Cap Res.2009-2010'!AE484</f>
        <v>0</v>
      </c>
      <c r="AF484" s="42">
        <f>+' (1) Cap Res.2009-2010'!AF484</f>
        <v>0</v>
      </c>
      <c r="AG484" s="42">
        <f>+' (1) Cap Res.2009-2010'!AG484</f>
        <v>0</v>
      </c>
      <c r="AH484" s="42">
        <f>+' (1) Cap Res.2009-2010'!AH484</f>
        <v>0</v>
      </c>
      <c r="AI484" s="42">
        <f>+' (1) Cap Res.2009-2010'!AI484</f>
        <v>0</v>
      </c>
      <c r="AJ484" s="42">
        <f>+' (1) Cap Res.2009-2010'!AJ484</f>
        <v>0</v>
      </c>
      <c r="AK484" s="42">
        <f>+' (1) Cap Res.2009-2010'!AK484</f>
        <v>0</v>
      </c>
      <c r="AL484" s="42">
        <f>+' (1) Cap Res.2009-2010'!AL484</f>
        <v>0</v>
      </c>
      <c r="AM484" s="42">
        <f>+' (1) Cap Res.2009-2010'!AM484</f>
        <v>0</v>
      </c>
      <c r="AN484" s="42">
        <f>+' (1) Cap Res.2009-2010'!AN484</f>
        <v>0</v>
      </c>
      <c r="AO484" s="42">
        <f>+' (1) Cap Res.2009-2010'!AO484</f>
        <v>0</v>
      </c>
      <c r="AP484" s="42">
        <f>+' (1) Cap Res.2009-2010'!AP484</f>
        <v>0</v>
      </c>
      <c r="AQ484" s="42">
        <f>+' (1) Cap Res.2009-2010'!AQ484</f>
        <v>0</v>
      </c>
      <c r="AR484" s="42">
        <f>+' (1) Cap Res.2009-2010'!AR484</f>
        <v>0</v>
      </c>
      <c r="AS484" s="42">
        <f>+' (1) Cap Res.2009-2010'!AS484</f>
        <v>0</v>
      </c>
      <c r="AT484" s="42">
        <f>+' (1) Cap Res.2009-2010'!AT484</f>
        <v>0</v>
      </c>
      <c r="AU484" s="42">
        <f>+' (1) Cap Res.2009-2010'!AU484</f>
        <v>0</v>
      </c>
      <c r="AV484" s="42">
        <f>+' (1) Cap Res.2009-2010'!AV484</f>
        <v>0</v>
      </c>
      <c r="AW484" s="42">
        <f>+' (1) Cap Res.2009-2010'!AW484</f>
        <v>0</v>
      </c>
      <c r="AX484" s="42">
        <f>+' (1) Cap Res.2009-2010'!AX484</f>
        <v>0</v>
      </c>
      <c r="AY484" s="42">
        <f>+' (1) Cap Res.2009-2010'!AY484</f>
        <v>0</v>
      </c>
      <c r="AZ484" s="42">
        <f>+' (1) Cap Res.2009-2010'!AZ484</f>
        <v>0</v>
      </c>
      <c r="BA484" s="42">
        <f>+' (1) Cap Res.2009-2010'!BA484</f>
        <v>0</v>
      </c>
      <c r="BB484" s="42">
        <f>+' (1) Cap Res.2009-2010'!BB484</f>
        <v>0</v>
      </c>
    </row>
    <row r="485" spans="1:54" ht="13.5">
      <c r="A485" s="177">
        <f>+' (1) Cap Res.2009-2010'!BF485</f>
        <v>38975</v>
      </c>
      <c r="B485" s="42">
        <f>+' (1) Cap Res.2009-2010'!B485</f>
        <v>0</v>
      </c>
      <c r="C485" s="42">
        <f>+' (1) Cap Res.2009-2010'!C485</f>
        <v>0</v>
      </c>
      <c r="D485" s="42">
        <f>+' (1) Cap Res.2009-2010'!D485</f>
        <v>0</v>
      </c>
      <c r="E485" s="42">
        <f>+' (1) Cap Res.2009-2010'!E485</f>
        <v>0</v>
      </c>
      <c r="F485" s="42">
        <f>+' (1) Cap Res.2009-2010'!F485</f>
        <v>0</v>
      </c>
      <c r="G485" s="42">
        <f>+' (1) Cap Res.2009-2010'!G485</f>
        <v>0</v>
      </c>
      <c r="H485" s="42">
        <f>+' (1) Cap Res.2009-2010'!H485</f>
        <v>0</v>
      </c>
      <c r="I485" s="42">
        <f>+' (1) Cap Res.2009-2010'!I485</f>
        <v>0</v>
      </c>
      <c r="J485" s="42">
        <f>+' (1) Cap Res.2009-2010'!J485</f>
        <v>0</v>
      </c>
      <c r="K485" s="42">
        <f>+' (1) Cap Res.2009-2010'!K485</f>
        <v>0</v>
      </c>
      <c r="L485" s="42">
        <f>+' (1) Cap Res.2009-2010'!L485</f>
        <v>0</v>
      </c>
      <c r="M485" s="42">
        <f>+' (1) Cap Res.2009-2010'!M485</f>
        <v>0</v>
      </c>
      <c r="N485" s="42">
        <f>+' (1) Cap Res.2009-2010'!N485</f>
        <v>0</v>
      </c>
      <c r="O485" s="42">
        <f>+' (1) Cap Res.2009-2010'!O485</f>
        <v>0</v>
      </c>
      <c r="P485" s="42">
        <f>+' (1) Cap Res.2009-2010'!P485</f>
        <v>0</v>
      </c>
      <c r="Q485" s="42">
        <f>+' (1) Cap Res.2009-2010'!Q485</f>
        <v>0</v>
      </c>
      <c r="R485" s="42">
        <f>+' (1) Cap Res.2009-2010'!R485</f>
        <v>0</v>
      </c>
      <c r="S485" s="42">
        <f>+' (1) Cap Res.2009-2010'!S485</f>
        <v>0</v>
      </c>
      <c r="T485" s="42">
        <f>+' (1) Cap Res.2009-2010'!T485</f>
        <v>-1385.24</v>
      </c>
      <c r="U485" s="42">
        <f>+' (1) Cap Res.2009-2010'!U485</f>
        <v>0</v>
      </c>
      <c r="V485" s="42">
        <f>+' (1) Cap Res.2009-2010'!V485</f>
        <v>0</v>
      </c>
      <c r="W485" s="42">
        <f>+' (1) Cap Res.2009-2010'!W485</f>
        <v>0</v>
      </c>
      <c r="X485" s="42">
        <f>+' (1) Cap Res.2009-2010'!X485</f>
        <v>0</v>
      </c>
      <c r="Y485" s="42">
        <f>+' (1) Cap Res.2009-2010'!Y485</f>
        <v>0</v>
      </c>
      <c r="Z485" s="42">
        <f>+' (1) Cap Res.2009-2010'!Z485</f>
        <v>0</v>
      </c>
      <c r="AA485" s="42">
        <f>+' (1) Cap Res.2009-2010'!AA485</f>
        <v>0</v>
      </c>
      <c r="AB485" s="42">
        <f>+' (1) Cap Res.2009-2010'!AB485</f>
        <v>0</v>
      </c>
      <c r="AC485" s="42">
        <f>+' (1) Cap Res.2009-2010'!AC485</f>
        <v>0</v>
      </c>
      <c r="AD485" s="42">
        <f>+' (1) Cap Res.2009-2010'!AD485</f>
        <v>0</v>
      </c>
      <c r="AE485" s="42">
        <f>+' (1) Cap Res.2009-2010'!AE485</f>
        <v>0</v>
      </c>
      <c r="AF485" s="42">
        <f>+' (1) Cap Res.2009-2010'!AF485</f>
        <v>0</v>
      </c>
      <c r="AG485" s="42">
        <f>+' (1) Cap Res.2009-2010'!AG485</f>
        <v>0</v>
      </c>
      <c r="AH485" s="42">
        <f>+' (1) Cap Res.2009-2010'!AH485</f>
        <v>0</v>
      </c>
      <c r="AI485" s="42">
        <f>+' (1) Cap Res.2009-2010'!AI485</f>
        <v>0</v>
      </c>
      <c r="AJ485" s="42">
        <f>+' (1) Cap Res.2009-2010'!AJ485</f>
        <v>0</v>
      </c>
      <c r="AK485" s="42">
        <f>+' (1) Cap Res.2009-2010'!AK485</f>
        <v>0</v>
      </c>
      <c r="AL485" s="42">
        <f>+' (1) Cap Res.2009-2010'!AL485</f>
        <v>0</v>
      </c>
      <c r="AM485" s="42">
        <f>+' (1) Cap Res.2009-2010'!AM485</f>
        <v>0</v>
      </c>
      <c r="AN485" s="42">
        <f>+' (1) Cap Res.2009-2010'!AN485</f>
        <v>0</v>
      </c>
      <c r="AO485" s="42">
        <f>+' (1) Cap Res.2009-2010'!AO485</f>
        <v>0</v>
      </c>
      <c r="AP485" s="42">
        <f>+' (1) Cap Res.2009-2010'!AP485</f>
        <v>0</v>
      </c>
      <c r="AQ485" s="42">
        <f>+' (1) Cap Res.2009-2010'!AQ485</f>
        <v>0</v>
      </c>
      <c r="AR485" s="42">
        <f>+' (1) Cap Res.2009-2010'!AR485</f>
        <v>0</v>
      </c>
      <c r="AS485" s="42">
        <f>+' (1) Cap Res.2009-2010'!AS485</f>
        <v>0</v>
      </c>
      <c r="AT485" s="42">
        <f>+' (1) Cap Res.2009-2010'!AT485</f>
        <v>0</v>
      </c>
      <c r="AU485" s="42">
        <f>+' (1) Cap Res.2009-2010'!AU485</f>
        <v>0</v>
      </c>
      <c r="AV485" s="42">
        <f>+' (1) Cap Res.2009-2010'!AV485</f>
        <v>0</v>
      </c>
      <c r="AW485" s="42">
        <f>+' (1) Cap Res.2009-2010'!AW485</f>
        <v>0</v>
      </c>
      <c r="AX485" s="42">
        <f>+' (1) Cap Res.2009-2010'!AX485</f>
        <v>0</v>
      </c>
      <c r="AY485" s="42">
        <f>+' (1) Cap Res.2009-2010'!AY485</f>
        <v>0</v>
      </c>
      <c r="AZ485" s="42">
        <f>+' (1) Cap Res.2009-2010'!AZ485</f>
        <v>0</v>
      </c>
      <c r="BA485" s="42">
        <f>+' (1) Cap Res.2009-2010'!BA485</f>
        <v>0</v>
      </c>
      <c r="BB485" s="42">
        <f>+' (1) Cap Res.2009-2010'!BB485</f>
        <v>0</v>
      </c>
    </row>
    <row r="486" spans="1:54" ht="13.5">
      <c r="A486" s="177">
        <f>+' (1) Cap Res.2009-2010'!BF486</f>
        <v>38976</v>
      </c>
      <c r="B486" s="42">
        <f>+' (1) Cap Res.2009-2010'!B486</f>
        <v>0</v>
      </c>
      <c r="C486" s="42">
        <f>+' (1) Cap Res.2009-2010'!C486</f>
        <v>0</v>
      </c>
      <c r="D486" s="42">
        <f>+' (1) Cap Res.2009-2010'!D486</f>
        <v>0</v>
      </c>
      <c r="E486" s="42">
        <f>+' (1) Cap Res.2009-2010'!E486</f>
        <v>0</v>
      </c>
      <c r="F486" s="42">
        <f>+' (1) Cap Res.2009-2010'!F486</f>
        <v>0</v>
      </c>
      <c r="G486" s="42">
        <f>+' (1) Cap Res.2009-2010'!G486</f>
        <v>0</v>
      </c>
      <c r="H486" s="42">
        <f>+' (1) Cap Res.2009-2010'!H486</f>
        <v>0</v>
      </c>
      <c r="I486" s="42">
        <f>+' (1) Cap Res.2009-2010'!I486</f>
        <v>0</v>
      </c>
      <c r="J486" s="42">
        <f>+' (1) Cap Res.2009-2010'!J486</f>
        <v>0</v>
      </c>
      <c r="K486" s="42">
        <f>+' (1) Cap Res.2009-2010'!K486</f>
        <v>0</v>
      </c>
      <c r="L486" s="42">
        <f>+' (1) Cap Res.2009-2010'!L486</f>
        <v>0</v>
      </c>
      <c r="M486" s="42">
        <f>+' (1) Cap Res.2009-2010'!M486</f>
        <v>0</v>
      </c>
      <c r="N486" s="42">
        <f>+' (1) Cap Res.2009-2010'!N486</f>
        <v>0</v>
      </c>
      <c r="O486" s="42">
        <f>+' (1) Cap Res.2009-2010'!O486</f>
        <v>0</v>
      </c>
      <c r="P486" s="42">
        <f>+' (1) Cap Res.2009-2010'!P486</f>
        <v>0</v>
      </c>
      <c r="Q486" s="42">
        <f>+' (1) Cap Res.2009-2010'!Q486</f>
        <v>0</v>
      </c>
      <c r="R486" s="42">
        <f>+' (1) Cap Res.2009-2010'!R486</f>
        <v>0</v>
      </c>
      <c r="S486" s="42">
        <f>+' (1) Cap Res.2009-2010'!S486</f>
        <v>0</v>
      </c>
      <c r="T486" s="42">
        <f>+' (1) Cap Res.2009-2010'!T486</f>
        <v>0</v>
      </c>
      <c r="U486" s="42">
        <f>+' (1) Cap Res.2009-2010'!U486</f>
        <v>0</v>
      </c>
      <c r="V486" s="42">
        <f>+' (1) Cap Res.2009-2010'!V486</f>
        <v>0</v>
      </c>
      <c r="W486" s="42">
        <f>+' (1) Cap Res.2009-2010'!W486</f>
        <v>0</v>
      </c>
      <c r="X486" s="42">
        <f>+' (1) Cap Res.2009-2010'!X486</f>
        <v>0</v>
      </c>
      <c r="Y486" s="42">
        <f>+' (1) Cap Res.2009-2010'!Y486</f>
        <v>0</v>
      </c>
      <c r="Z486" s="42">
        <f>+' (1) Cap Res.2009-2010'!Z486</f>
        <v>0</v>
      </c>
      <c r="AA486" s="42">
        <f>+' (1) Cap Res.2009-2010'!AA486</f>
        <v>0</v>
      </c>
      <c r="AB486" s="42">
        <f>+' (1) Cap Res.2009-2010'!AB486</f>
        <v>0</v>
      </c>
      <c r="AC486" s="42">
        <f>+' (1) Cap Res.2009-2010'!AC486</f>
        <v>0</v>
      </c>
      <c r="AD486" s="42">
        <f>+' (1) Cap Res.2009-2010'!AD486</f>
        <v>0</v>
      </c>
      <c r="AE486" s="42">
        <f>+' (1) Cap Res.2009-2010'!AE486</f>
        <v>0</v>
      </c>
      <c r="AF486" s="42">
        <f>+' (1) Cap Res.2009-2010'!AF486</f>
        <v>0</v>
      </c>
      <c r="AG486" s="42">
        <f>+' (1) Cap Res.2009-2010'!AG486</f>
        <v>0</v>
      </c>
      <c r="AH486" s="42">
        <f>+' (1) Cap Res.2009-2010'!AH486</f>
        <v>0</v>
      </c>
      <c r="AI486" s="42">
        <f>+' (1) Cap Res.2009-2010'!AI486</f>
        <v>0</v>
      </c>
      <c r="AJ486" s="42">
        <f>+' (1) Cap Res.2009-2010'!AJ486</f>
        <v>0</v>
      </c>
      <c r="AK486" s="42">
        <f>+' (1) Cap Res.2009-2010'!AK486</f>
        <v>0</v>
      </c>
      <c r="AL486" s="42">
        <f>+' (1) Cap Res.2009-2010'!AL486</f>
        <v>0</v>
      </c>
      <c r="AM486" s="42">
        <f>+' (1) Cap Res.2009-2010'!AM486</f>
        <v>0</v>
      </c>
      <c r="AN486" s="42">
        <f>+' (1) Cap Res.2009-2010'!AN486</f>
        <v>0</v>
      </c>
      <c r="AO486" s="42">
        <f>+' (1) Cap Res.2009-2010'!AO486</f>
        <v>0</v>
      </c>
      <c r="AP486" s="42">
        <f>+' (1) Cap Res.2009-2010'!AP486</f>
        <v>0</v>
      </c>
      <c r="AQ486" s="42">
        <f>+' (1) Cap Res.2009-2010'!AQ486</f>
        <v>0</v>
      </c>
      <c r="AR486" s="42">
        <f>+' (1) Cap Res.2009-2010'!AR486</f>
        <v>0</v>
      </c>
      <c r="AS486" s="42">
        <f>+' (1) Cap Res.2009-2010'!AS486</f>
        <v>0</v>
      </c>
      <c r="AT486" s="42">
        <f>+' (1) Cap Res.2009-2010'!AT486</f>
        <v>0</v>
      </c>
      <c r="AU486" s="42">
        <f>+' (1) Cap Res.2009-2010'!AU486</f>
        <v>0</v>
      </c>
      <c r="AV486" s="42">
        <f>+' (1) Cap Res.2009-2010'!AV486</f>
        <v>0</v>
      </c>
      <c r="AW486" s="42">
        <f>+' (1) Cap Res.2009-2010'!AW486</f>
        <v>0</v>
      </c>
      <c r="AX486" s="42">
        <f>+' (1) Cap Res.2009-2010'!AX486</f>
        <v>0</v>
      </c>
      <c r="AY486" s="42">
        <f>+' (1) Cap Res.2009-2010'!AY486</f>
        <v>0</v>
      </c>
      <c r="AZ486" s="42">
        <f>+' (1) Cap Res.2009-2010'!AZ486</f>
        <v>0</v>
      </c>
      <c r="BA486" s="42">
        <f>+' (1) Cap Res.2009-2010'!BA486</f>
        <v>0</v>
      </c>
      <c r="BB486" s="42">
        <f>+' (1) Cap Res.2009-2010'!BB486</f>
        <v>0</v>
      </c>
    </row>
    <row r="487" spans="1:54" ht="13.5">
      <c r="A487" s="177">
        <f>+' (1) Cap Res.2009-2010'!BF487</f>
        <v>38976</v>
      </c>
      <c r="B487" s="42">
        <f>+' (1) Cap Res.2009-2010'!B487</f>
        <v>0</v>
      </c>
      <c r="C487" s="42">
        <f>+' (1) Cap Res.2009-2010'!C487</f>
        <v>0</v>
      </c>
      <c r="D487" s="42">
        <f>+' (1) Cap Res.2009-2010'!D487</f>
        <v>0</v>
      </c>
      <c r="E487" s="42">
        <f>+' (1) Cap Res.2009-2010'!E487</f>
        <v>0</v>
      </c>
      <c r="F487" s="42">
        <f>+' (1) Cap Res.2009-2010'!F487</f>
        <v>0</v>
      </c>
      <c r="G487" s="42">
        <f>+' (1) Cap Res.2009-2010'!G487</f>
        <v>0</v>
      </c>
      <c r="H487" s="42">
        <f>+' (1) Cap Res.2009-2010'!H487</f>
        <v>0</v>
      </c>
      <c r="I487" s="42">
        <f>+' (1) Cap Res.2009-2010'!I487</f>
        <v>0</v>
      </c>
      <c r="J487" s="42">
        <f>+' (1) Cap Res.2009-2010'!J487</f>
        <v>0</v>
      </c>
      <c r="K487" s="42">
        <f>+' (1) Cap Res.2009-2010'!K487</f>
        <v>0</v>
      </c>
      <c r="L487" s="42">
        <f>+' (1) Cap Res.2009-2010'!L487</f>
        <v>0</v>
      </c>
      <c r="M487" s="42">
        <f>+' (1) Cap Res.2009-2010'!M487</f>
        <v>0</v>
      </c>
      <c r="N487" s="42">
        <f>+' (1) Cap Res.2009-2010'!N487</f>
        <v>0</v>
      </c>
      <c r="O487" s="42">
        <f>+' (1) Cap Res.2009-2010'!O487</f>
        <v>0</v>
      </c>
      <c r="P487" s="42">
        <f>+' (1) Cap Res.2009-2010'!P487</f>
        <v>0</v>
      </c>
      <c r="Q487" s="42">
        <f>+' (1) Cap Res.2009-2010'!Q487</f>
        <v>0</v>
      </c>
      <c r="R487" s="42">
        <f>+' (1) Cap Res.2009-2010'!R487</f>
        <v>0</v>
      </c>
      <c r="S487" s="42">
        <f>+' (1) Cap Res.2009-2010'!S487</f>
        <v>0</v>
      </c>
      <c r="T487" s="42">
        <f>+' (1) Cap Res.2009-2010'!T487</f>
        <v>0</v>
      </c>
      <c r="U487" s="42">
        <f>+' (1) Cap Res.2009-2010'!U487</f>
        <v>0</v>
      </c>
      <c r="V487" s="42">
        <f>+' (1) Cap Res.2009-2010'!V487</f>
        <v>0</v>
      </c>
      <c r="W487" s="42">
        <f>+' (1) Cap Res.2009-2010'!W487</f>
        <v>0</v>
      </c>
      <c r="X487" s="42">
        <f>+' (1) Cap Res.2009-2010'!X487</f>
        <v>0</v>
      </c>
      <c r="Y487" s="42">
        <f>+' (1) Cap Res.2009-2010'!Y487</f>
        <v>0</v>
      </c>
      <c r="Z487" s="42">
        <f>+' (1) Cap Res.2009-2010'!Z487</f>
        <v>0</v>
      </c>
      <c r="AA487" s="42">
        <f>+' (1) Cap Res.2009-2010'!AA487</f>
        <v>0</v>
      </c>
      <c r="AB487" s="42">
        <f>+' (1) Cap Res.2009-2010'!AB487</f>
        <v>0</v>
      </c>
      <c r="AC487" s="42">
        <f>+' (1) Cap Res.2009-2010'!AC487</f>
        <v>0</v>
      </c>
      <c r="AD487" s="42">
        <f>+' (1) Cap Res.2009-2010'!AD487</f>
        <v>0</v>
      </c>
      <c r="AE487" s="42">
        <f>+' (1) Cap Res.2009-2010'!AE487</f>
        <v>0</v>
      </c>
      <c r="AF487" s="42">
        <f>+' (1) Cap Res.2009-2010'!AF487</f>
        <v>0</v>
      </c>
      <c r="AG487" s="42">
        <f>+' (1) Cap Res.2009-2010'!AG487</f>
        <v>0</v>
      </c>
      <c r="AH487" s="42">
        <f>+' (1) Cap Res.2009-2010'!AH487</f>
        <v>0</v>
      </c>
      <c r="AI487" s="42">
        <f>+' (1) Cap Res.2009-2010'!AI487</f>
        <v>0</v>
      </c>
      <c r="AJ487" s="42">
        <f>+' (1) Cap Res.2009-2010'!AJ487</f>
        <v>0</v>
      </c>
      <c r="AK487" s="42">
        <f>+' (1) Cap Res.2009-2010'!AK487</f>
        <v>0</v>
      </c>
      <c r="AL487" s="42">
        <f>+' (1) Cap Res.2009-2010'!AL487</f>
        <v>0</v>
      </c>
      <c r="AM487" s="42">
        <f>+' (1) Cap Res.2009-2010'!AM487</f>
        <v>0</v>
      </c>
      <c r="AN487" s="42">
        <f>+' (1) Cap Res.2009-2010'!AN487</f>
        <v>0</v>
      </c>
      <c r="AO487" s="42">
        <f>+' (1) Cap Res.2009-2010'!AO487</f>
        <v>-173520</v>
      </c>
      <c r="AP487" s="42">
        <f>+' (1) Cap Res.2009-2010'!AP487</f>
        <v>0</v>
      </c>
      <c r="AQ487" s="42">
        <f>+' (1) Cap Res.2009-2010'!AQ487</f>
        <v>0</v>
      </c>
      <c r="AR487" s="42">
        <f>+' (1) Cap Res.2009-2010'!AR487</f>
        <v>0</v>
      </c>
      <c r="AS487" s="42">
        <f>+' (1) Cap Res.2009-2010'!AS487</f>
        <v>0</v>
      </c>
      <c r="AT487" s="42">
        <f>+' (1) Cap Res.2009-2010'!AT487</f>
        <v>0</v>
      </c>
      <c r="AU487" s="42">
        <f>+' (1) Cap Res.2009-2010'!AU487</f>
        <v>0</v>
      </c>
      <c r="AV487" s="42">
        <f>+' (1) Cap Res.2009-2010'!AV487</f>
        <v>0</v>
      </c>
      <c r="AW487" s="42">
        <f>+' (1) Cap Res.2009-2010'!AW487</f>
        <v>0</v>
      </c>
      <c r="AX487" s="42">
        <f>+' (1) Cap Res.2009-2010'!AX487</f>
        <v>0</v>
      </c>
      <c r="AY487" s="42">
        <f>+' (1) Cap Res.2009-2010'!AY487</f>
        <v>0</v>
      </c>
      <c r="AZ487" s="42">
        <f>+' (1) Cap Res.2009-2010'!AZ487</f>
        <v>0</v>
      </c>
      <c r="BA487" s="42">
        <f>+' (1) Cap Res.2009-2010'!BA487</f>
        <v>0</v>
      </c>
      <c r="BB487" s="42">
        <f>+' (1) Cap Res.2009-2010'!BB487</f>
        <v>0</v>
      </c>
    </row>
    <row r="488" spans="1:54" ht="13.5">
      <c r="A488" s="177">
        <f>+' (1) Cap Res.2009-2010'!BF488</f>
        <v>38976</v>
      </c>
      <c r="B488" s="42">
        <f>+' (1) Cap Res.2009-2010'!B488</f>
        <v>0</v>
      </c>
      <c r="C488" s="42">
        <f>+' (1) Cap Res.2009-2010'!C488</f>
        <v>0</v>
      </c>
      <c r="D488" s="42">
        <f>+' (1) Cap Res.2009-2010'!D488</f>
        <v>0</v>
      </c>
      <c r="E488" s="42">
        <f>+' (1) Cap Res.2009-2010'!E488</f>
        <v>0</v>
      </c>
      <c r="F488" s="42">
        <f>+' (1) Cap Res.2009-2010'!F488</f>
        <v>0</v>
      </c>
      <c r="G488" s="42">
        <f>+' (1) Cap Res.2009-2010'!G488</f>
        <v>0</v>
      </c>
      <c r="H488" s="42">
        <f>+' (1) Cap Res.2009-2010'!H488</f>
        <v>0</v>
      </c>
      <c r="I488" s="42">
        <f>+' (1) Cap Res.2009-2010'!I488</f>
        <v>0</v>
      </c>
      <c r="J488" s="42">
        <f>+' (1) Cap Res.2009-2010'!J488</f>
        <v>0</v>
      </c>
      <c r="K488" s="42">
        <f>+' (1) Cap Res.2009-2010'!K488</f>
        <v>0</v>
      </c>
      <c r="L488" s="42">
        <f>+' (1) Cap Res.2009-2010'!L488</f>
        <v>0</v>
      </c>
      <c r="M488" s="42">
        <f>+' (1) Cap Res.2009-2010'!M488</f>
        <v>0</v>
      </c>
      <c r="N488" s="42">
        <f>+' (1) Cap Res.2009-2010'!N488</f>
        <v>0</v>
      </c>
      <c r="O488" s="42">
        <f>+' (1) Cap Res.2009-2010'!O488</f>
        <v>0</v>
      </c>
      <c r="P488" s="42">
        <f>+' (1) Cap Res.2009-2010'!P488</f>
        <v>0</v>
      </c>
      <c r="Q488" s="42">
        <f>+' (1) Cap Res.2009-2010'!Q488</f>
        <v>0</v>
      </c>
      <c r="R488" s="42">
        <f>+' (1) Cap Res.2009-2010'!R488</f>
        <v>0</v>
      </c>
      <c r="S488" s="42">
        <f>+' (1) Cap Res.2009-2010'!S488</f>
        <v>0</v>
      </c>
      <c r="T488" s="42">
        <f>+' (1) Cap Res.2009-2010'!T488</f>
        <v>-2398</v>
      </c>
      <c r="U488" s="42">
        <f>+' (1) Cap Res.2009-2010'!U488</f>
        <v>0</v>
      </c>
      <c r="V488" s="42">
        <f>+' (1) Cap Res.2009-2010'!V488</f>
        <v>0</v>
      </c>
      <c r="W488" s="42">
        <f>+' (1) Cap Res.2009-2010'!W488</f>
        <v>0</v>
      </c>
      <c r="X488" s="42">
        <f>+' (1) Cap Res.2009-2010'!X488</f>
        <v>0</v>
      </c>
      <c r="Y488" s="42">
        <f>+' (1) Cap Res.2009-2010'!Y488</f>
        <v>0</v>
      </c>
      <c r="Z488" s="42">
        <f>+' (1) Cap Res.2009-2010'!Z488</f>
        <v>0</v>
      </c>
      <c r="AA488" s="42">
        <f>+' (1) Cap Res.2009-2010'!AA488</f>
        <v>0</v>
      </c>
      <c r="AB488" s="42">
        <f>+' (1) Cap Res.2009-2010'!AB488</f>
        <v>0</v>
      </c>
      <c r="AC488" s="42">
        <f>+' (1) Cap Res.2009-2010'!AC488</f>
        <v>0</v>
      </c>
      <c r="AD488" s="42">
        <f>+' (1) Cap Res.2009-2010'!AD488</f>
        <v>0</v>
      </c>
      <c r="AE488" s="42">
        <f>+' (1) Cap Res.2009-2010'!AE488</f>
        <v>0</v>
      </c>
      <c r="AF488" s="42">
        <f>+' (1) Cap Res.2009-2010'!AF488</f>
        <v>0</v>
      </c>
      <c r="AG488" s="42">
        <f>+' (1) Cap Res.2009-2010'!AG488</f>
        <v>0</v>
      </c>
      <c r="AH488" s="42">
        <f>+' (1) Cap Res.2009-2010'!AH488</f>
        <v>0</v>
      </c>
      <c r="AI488" s="42">
        <f>+' (1) Cap Res.2009-2010'!AI488</f>
        <v>0</v>
      </c>
      <c r="AJ488" s="42">
        <f>+' (1) Cap Res.2009-2010'!AJ488</f>
        <v>0</v>
      </c>
      <c r="AK488" s="42">
        <f>+' (1) Cap Res.2009-2010'!AK488</f>
        <v>0</v>
      </c>
      <c r="AL488" s="42">
        <f>+' (1) Cap Res.2009-2010'!AL488</f>
        <v>0</v>
      </c>
      <c r="AM488" s="42">
        <f>+' (1) Cap Res.2009-2010'!AM488</f>
        <v>0</v>
      </c>
      <c r="AN488" s="42">
        <f>+' (1) Cap Res.2009-2010'!AN488</f>
        <v>0</v>
      </c>
      <c r="AO488" s="42">
        <f>+' (1) Cap Res.2009-2010'!AO488</f>
        <v>0</v>
      </c>
      <c r="AP488" s="42">
        <f>+' (1) Cap Res.2009-2010'!AP488</f>
        <v>0</v>
      </c>
      <c r="AQ488" s="42">
        <f>+' (1) Cap Res.2009-2010'!AQ488</f>
        <v>0</v>
      </c>
      <c r="AR488" s="42">
        <f>+' (1) Cap Res.2009-2010'!AR488</f>
        <v>0</v>
      </c>
      <c r="AS488" s="42">
        <f>+' (1) Cap Res.2009-2010'!AS488</f>
        <v>0</v>
      </c>
      <c r="AT488" s="42">
        <f>+' (1) Cap Res.2009-2010'!AT488</f>
        <v>0</v>
      </c>
      <c r="AU488" s="42">
        <f>+' (1) Cap Res.2009-2010'!AU488</f>
        <v>0</v>
      </c>
      <c r="AV488" s="42">
        <f>+' (1) Cap Res.2009-2010'!AV488</f>
        <v>0</v>
      </c>
      <c r="AW488" s="42">
        <f>+' (1) Cap Res.2009-2010'!AW488</f>
        <v>0</v>
      </c>
      <c r="AX488" s="42">
        <f>+' (1) Cap Res.2009-2010'!AX488</f>
        <v>0</v>
      </c>
      <c r="AY488" s="42">
        <f>+' (1) Cap Res.2009-2010'!AY488</f>
        <v>0</v>
      </c>
      <c r="AZ488" s="42">
        <f>+' (1) Cap Res.2009-2010'!AZ488</f>
        <v>0</v>
      </c>
      <c r="BA488" s="42">
        <f>+' (1) Cap Res.2009-2010'!BA488</f>
        <v>0</v>
      </c>
      <c r="BB488" s="42">
        <f>+' (1) Cap Res.2009-2010'!BB488</f>
        <v>0</v>
      </c>
    </row>
    <row r="489" spans="1:54" ht="13.5">
      <c r="A489" s="177">
        <f>+' (1) Cap Res.2009-2010'!BF489</f>
        <v>38976</v>
      </c>
      <c r="B489" s="42">
        <f>+' (1) Cap Res.2009-2010'!B489</f>
        <v>0</v>
      </c>
      <c r="C489" s="42">
        <f>+' (1) Cap Res.2009-2010'!C489</f>
        <v>0</v>
      </c>
      <c r="D489" s="42">
        <f>+' (1) Cap Res.2009-2010'!D489</f>
        <v>0</v>
      </c>
      <c r="E489" s="42">
        <f>+' (1) Cap Res.2009-2010'!E489</f>
        <v>0</v>
      </c>
      <c r="F489" s="42">
        <f>+' (1) Cap Res.2009-2010'!F489</f>
        <v>0</v>
      </c>
      <c r="G489" s="42">
        <f>+' (1) Cap Res.2009-2010'!G489</f>
        <v>0</v>
      </c>
      <c r="H489" s="42">
        <f>+' (1) Cap Res.2009-2010'!H489</f>
        <v>0</v>
      </c>
      <c r="I489" s="42">
        <f>+' (1) Cap Res.2009-2010'!I489</f>
        <v>0</v>
      </c>
      <c r="J489" s="42">
        <f>+' (1) Cap Res.2009-2010'!J489</f>
        <v>0</v>
      </c>
      <c r="K489" s="42">
        <f>+' (1) Cap Res.2009-2010'!K489</f>
        <v>0</v>
      </c>
      <c r="L489" s="42">
        <f>+' (1) Cap Res.2009-2010'!L489</f>
        <v>0</v>
      </c>
      <c r="M489" s="42">
        <f>+' (1) Cap Res.2009-2010'!M489</f>
        <v>0</v>
      </c>
      <c r="N489" s="42">
        <f>+' (1) Cap Res.2009-2010'!N489</f>
        <v>0</v>
      </c>
      <c r="O489" s="42">
        <f>+' (1) Cap Res.2009-2010'!O489</f>
        <v>0</v>
      </c>
      <c r="P489" s="42">
        <f>+' (1) Cap Res.2009-2010'!P489</f>
        <v>0</v>
      </c>
      <c r="Q489" s="42">
        <f>+' (1) Cap Res.2009-2010'!Q489</f>
        <v>0</v>
      </c>
      <c r="R489" s="42">
        <f>+' (1) Cap Res.2009-2010'!R489</f>
        <v>0</v>
      </c>
      <c r="S489" s="42">
        <f>+' (1) Cap Res.2009-2010'!S489</f>
        <v>0</v>
      </c>
      <c r="T489" s="42">
        <f>+' (1) Cap Res.2009-2010'!T489</f>
        <v>0</v>
      </c>
      <c r="U489" s="42">
        <f>+' (1) Cap Res.2009-2010'!U489</f>
        <v>0</v>
      </c>
      <c r="V489" s="42">
        <f>+' (1) Cap Res.2009-2010'!V489</f>
        <v>0</v>
      </c>
      <c r="W489" s="42">
        <f>+' (1) Cap Res.2009-2010'!W489</f>
        <v>0</v>
      </c>
      <c r="X489" s="42">
        <f>+' (1) Cap Res.2009-2010'!X489</f>
        <v>0</v>
      </c>
      <c r="Y489" s="42">
        <f>+' (1) Cap Res.2009-2010'!Y489</f>
        <v>0</v>
      </c>
      <c r="Z489" s="42">
        <f>+' (1) Cap Res.2009-2010'!Z489</f>
        <v>0</v>
      </c>
      <c r="AA489" s="42">
        <f>+' (1) Cap Res.2009-2010'!AA489</f>
        <v>0</v>
      </c>
      <c r="AB489" s="42">
        <f>+' (1) Cap Res.2009-2010'!AB489</f>
        <v>0</v>
      </c>
      <c r="AC489" s="42">
        <f>+' (1) Cap Res.2009-2010'!AC489</f>
        <v>0</v>
      </c>
      <c r="AD489" s="42">
        <f>+' (1) Cap Res.2009-2010'!AD489</f>
        <v>0</v>
      </c>
      <c r="AE489" s="42">
        <f>+' (1) Cap Res.2009-2010'!AE489</f>
        <v>0</v>
      </c>
      <c r="AF489" s="42">
        <f>+' (1) Cap Res.2009-2010'!AF489</f>
        <v>0</v>
      </c>
      <c r="AG489" s="42">
        <f>+' (1) Cap Res.2009-2010'!AG489</f>
        <v>0</v>
      </c>
      <c r="AH489" s="42">
        <f>+' (1) Cap Res.2009-2010'!AH489</f>
        <v>0</v>
      </c>
      <c r="AI489" s="42">
        <f>+' (1) Cap Res.2009-2010'!AI489</f>
        <v>0</v>
      </c>
      <c r="AJ489" s="42">
        <f>+' (1) Cap Res.2009-2010'!AJ489</f>
        <v>0</v>
      </c>
      <c r="AK489" s="42">
        <f>+' (1) Cap Res.2009-2010'!AK489</f>
        <v>0</v>
      </c>
      <c r="AL489" s="42">
        <f>+' (1) Cap Res.2009-2010'!AL489</f>
        <v>0</v>
      </c>
      <c r="AM489" s="42">
        <f>+' (1) Cap Res.2009-2010'!AM489</f>
        <v>0</v>
      </c>
      <c r="AN489" s="42">
        <f>+' (1) Cap Res.2009-2010'!AN489</f>
        <v>0</v>
      </c>
      <c r="AO489" s="42">
        <f>+' (1) Cap Res.2009-2010'!AO489</f>
        <v>-926.5</v>
      </c>
      <c r="AP489" s="42">
        <f>+' (1) Cap Res.2009-2010'!AP489</f>
        <v>0</v>
      </c>
      <c r="AQ489" s="42">
        <f>+' (1) Cap Res.2009-2010'!AQ489</f>
        <v>0</v>
      </c>
      <c r="AR489" s="42">
        <f>+' (1) Cap Res.2009-2010'!AR489</f>
        <v>0</v>
      </c>
      <c r="AS489" s="42">
        <f>+' (1) Cap Res.2009-2010'!AS489</f>
        <v>0</v>
      </c>
      <c r="AT489" s="42">
        <f>+' (1) Cap Res.2009-2010'!AT489</f>
        <v>0</v>
      </c>
      <c r="AU489" s="42">
        <f>+' (1) Cap Res.2009-2010'!AU489</f>
        <v>0</v>
      </c>
      <c r="AV489" s="42">
        <f>+' (1) Cap Res.2009-2010'!AV489</f>
        <v>0</v>
      </c>
      <c r="AW489" s="42">
        <f>+' (1) Cap Res.2009-2010'!AW489</f>
        <v>0</v>
      </c>
      <c r="AX489" s="42">
        <f>+' (1) Cap Res.2009-2010'!AX489</f>
        <v>0</v>
      </c>
      <c r="AY489" s="42">
        <f>+' (1) Cap Res.2009-2010'!AY489</f>
        <v>0</v>
      </c>
      <c r="AZ489" s="42">
        <f>+' (1) Cap Res.2009-2010'!AZ489</f>
        <v>0</v>
      </c>
      <c r="BA489" s="42">
        <f>+' (1) Cap Res.2009-2010'!BA489</f>
        <v>0</v>
      </c>
      <c r="BB489" s="42">
        <f>+' (1) Cap Res.2009-2010'!BB489</f>
        <v>0</v>
      </c>
    </row>
    <row r="490" spans="1:54" ht="13.5">
      <c r="A490" s="177">
        <f>+' (1) Cap Res.2009-2010'!BF490</f>
        <v>38976</v>
      </c>
      <c r="B490" s="42">
        <f>+' (1) Cap Res.2009-2010'!B490</f>
        <v>0</v>
      </c>
      <c r="C490" s="42">
        <f>+' (1) Cap Res.2009-2010'!C490</f>
        <v>0</v>
      </c>
      <c r="D490" s="42">
        <f>+' (1) Cap Res.2009-2010'!D490</f>
        <v>0</v>
      </c>
      <c r="E490" s="42">
        <f>+' (1) Cap Res.2009-2010'!E490</f>
        <v>0</v>
      </c>
      <c r="F490" s="42">
        <f>+' (1) Cap Res.2009-2010'!F490</f>
        <v>0</v>
      </c>
      <c r="G490" s="42">
        <f>+' (1) Cap Res.2009-2010'!G490</f>
        <v>0</v>
      </c>
      <c r="H490" s="42">
        <f>+' (1) Cap Res.2009-2010'!H490</f>
        <v>0</v>
      </c>
      <c r="I490" s="42">
        <f>+' (1) Cap Res.2009-2010'!I490</f>
        <v>0</v>
      </c>
      <c r="J490" s="42">
        <f>+' (1) Cap Res.2009-2010'!J490</f>
        <v>0</v>
      </c>
      <c r="K490" s="42">
        <f>+' (1) Cap Res.2009-2010'!K490</f>
        <v>0</v>
      </c>
      <c r="L490" s="42">
        <f>+' (1) Cap Res.2009-2010'!L490</f>
        <v>0</v>
      </c>
      <c r="M490" s="42">
        <f>+' (1) Cap Res.2009-2010'!M490</f>
        <v>0</v>
      </c>
      <c r="N490" s="42">
        <f>+' (1) Cap Res.2009-2010'!N490</f>
        <v>0</v>
      </c>
      <c r="O490" s="42">
        <f>+' (1) Cap Res.2009-2010'!O490</f>
        <v>0</v>
      </c>
      <c r="P490" s="42">
        <f>+' (1) Cap Res.2009-2010'!P490</f>
        <v>0</v>
      </c>
      <c r="Q490" s="42">
        <f>+' (1) Cap Res.2009-2010'!Q490</f>
        <v>0</v>
      </c>
      <c r="R490" s="42">
        <f>+' (1) Cap Res.2009-2010'!R490</f>
        <v>0</v>
      </c>
      <c r="S490" s="42">
        <f>+' (1) Cap Res.2009-2010'!S490</f>
        <v>0</v>
      </c>
      <c r="T490" s="42">
        <f>+' (1) Cap Res.2009-2010'!T490</f>
        <v>0</v>
      </c>
      <c r="U490" s="42">
        <f>+' (1) Cap Res.2009-2010'!U490</f>
        <v>0</v>
      </c>
      <c r="V490" s="42">
        <f>+' (1) Cap Res.2009-2010'!V490</f>
        <v>0</v>
      </c>
      <c r="W490" s="42">
        <f>+' (1) Cap Res.2009-2010'!W490</f>
        <v>0</v>
      </c>
      <c r="X490" s="42">
        <f>+' (1) Cap Res.2009-2010'!X490</f>
        <v>0</v>
      </c>
      <c r="Y490" s="42">
        <f>+' (1) Cap Res.2009-2010'!Y490</f>
        <v>0</v>
      </c>
      <c r="Z490" s="42">
        <f>+' (1) Cap Res.2009-2010'!Z490</f>
        <v>0</v>
      </c>
      <c r="AA490" s="42">
        <f>+' (1) Cap Res.2009-2010'!AA490</f>
        <v>0</v>
      </c>
      <c r="AB490" s="42">
        <f>+' (1) Cap Res.2009-2010'!AB490</f>
        <v>0</v>
      </c>
      <c r="AC490" s="42">
        <f>+' (1) Cap Res.2009-2010'!AC490</f>
        <v>0</v>
      </c>
      <c r="AD490" s="42">
        <f>+' (1) Cap Res.2009-2010'!AD490</f>
        <v>0</v>
      </c>
      <c r="AE490" s="42">
        <f>+' (1) Cap Res.2009-2010'!AE490</f>
        <v>0</v>
      </c>
      <c r="AF490" s="42">
        <f>+' (1) Cap Res.2009-2010'!AF490</f>
        <v>0</v>
      </c>
      <c r="AG490" s="42">
        <f>+' (1) Cap Res.2009-2010'!AG490</f>
        <v>0</v>
      </c>
      <c r="AH490" s="42">
        <f>+' (1) Cap Res.2009-2010'!AH490</f>
        <v>0</v>
      </c>
      <c r="AI490" s="42">
        <f>+' (1) Cap Res.2009-2010'!AI490</f>
        <v>0</v>
      </c>
      <c r="AJ490" s="42">
        <f>+' (1) Cap Res.2009-2010'!AJ490</f>
        <v>0</v>
      </c>
      <c r="AK490" s="42">
        <f>+' (1) Cap Res.2009-2010'!AK490</f>
        <v>0</v>
      </c>
      <c r="AL490" s="42">
        <f>+' (1) Cap Res.2009-2010'!AL490</f>
        <v>0</v>
      </c>
      <c r="AM490" s="42">
        <f>+' (1) Cap Res.2009-2010'!AM490</f>
        <v>0</v>
      </c>
      <c r="AN490" s="42">
        <f>+' (1) Cap Res.2009-2010'!AN490</f>
        <v>0</v>
      </c>
      <c r="AO490" s="42">
        <f>+' (1) Cap Res.2009-2010'!AO490</f>
        <v>0</v>
      </c>
      <c r="AP490" s="42">
        <f>+' (1) Cap Res.2009-2010'!AP490</f>
        <v>-208800</v>
      </c>
      <c r="AQ490" s="42">
        <f>+' (1) Cap Res.2009-2010'!AQ490</f>
        <v>0</v>
      </c>
      <c r="AR490" s="42">
        <f>+' (1) Cap Res.2009-2010'!AR490</f>
        <v>0</v>
      </c>
      <c r="AS490" s="42">
        <f>+' (1) Cap Res.2009-2010'!AS490</f>
        <v>0</v>
      </c>
      <c r="AT490" s="42">
        <f>+' (1) Cap Res.2009-2010'!AT490</f>
        <v>0</v>
      </c>
      <c r="AU490" s="42">
        <f>+' (1) Cap Res.2009-2010'!AU490</f>
        <v>0</v>
      </c>
      <c r="AV490" s="42">
        <f>+' (1) Cap Res.2009-2010'!AV490</f>
        <v>0</v>
      </c>
      <c r="AW490" s="42">
        <f>+' (1) Cap Res.2009-2010'!AW490</f>
        <v>0</v>
      </c>
      <c r="AX490" s="42">
        <f>+' (1) Cap Res.2009-2010'!AX490</f>
        <v>0</v>
      </c>
      <c r="AY490" s="42">
        <f>+' (1) Cap Res.2009-2010'!AY490</f>
        <v>0</v>
      </c>
      <c r="AZ490" s="42">
        <f>+' (1) Cap Res.2009-2010'!AZ490</f>
        <v>0</v>
      </c>
      <c r="BA490" s="42">
        <f>+' (1) Cap Res.2009-2010'!BA490</f>
        <v>0</v>
      </c>
      <c r="BB490" s="42">
        <f>+' (1) Cap Res.2009-2010'!BB490</f>
        <v>0</v>
      </c>
    </row>
    <row r="491" spans="1:54" ht="13.5">
      <c r="A491" s="177">
        <f>+' (1) Cap Res.2009-2010'!BF491</f>
        <v>38976</v>
      </c>
      <c r="B491" s="42">
        <f>+' (1) Cap Res.2009-2010'!B491</f>
        <v>0</v>
      </c>
      <c r="C491" s="42">
        <f>+' (1) Cap Res.2009-2010'!C491</f>
        <v>0</v>
      </c>
      <c r="D491" s="42">
        <f>+' (1) Cap Res.2009-2010'!D491</f>
        <v>0</v>
      </c>
      <c r="E491" s="42">
        <f>+' (1) Cap Res.2009-2010'!E491</f>
        <v>0</v>
      </c>
      <c r="F491" s="42">
        <f>+' (1) Cap Res.2009-2010'!F491</f>
        <v>0</v>
      </c>
      <c r="G491" s="42">
        <f>+' (1) Cap Res.2009-2010'!G491</f>
        <v>0</v>
      </c>
      <c r="H491" s="42">
        <f>+' (1) Cap Res.2009-2010'!H491</f>
        <v>0</v>
      </c>
      <c r="I491" s="42">
        <f>+' (1) Cap Res.2009-2010'!I491</f>
        <v>0</v>
      </c>
      <c r="J491" s="42">
        <f>+' (1) Cap Res.2009-2010'!J491</f>
        <v>0</v>
      </c>
      <c r="K491" s="42">
        <f>+' (1) Cap Res.2009-2010'!K491</f>
        <v>0</v>
      </c>
      <c r="L491" s="42">
        <f>+' (1) Cap Res.2009-2010'!L491</f>
        <v>0</v>
      </c>
      <c r="M491" s="42">
        <f>+' (1) Cap Res.2009-2010'!M491</f>
        <v>0</v>
      </c>
      <c r="N491" s="42">
        <f>+' (1) Cap Res.2009-2010'!N491</f>
        <v>0</v>
      </c>
      <c r="O491" s="42">
        <f>+' (1) Cap Res.2009-2010'!O491</f>
        <v>0</v>
      </c>
      <c r="P491" s="42">
        <f>+' (1) Cap Res.2009-2010'!P491</f>
        <v>0</v>
      </c>
      <c r="Q491" s="42">
        <f>+' (1) Cap Res.2009-2010'!Q491</f>
        <v>0</v>
      </c>
      <c r="R491" s="42">
        <f>+' (1) Cap Res.2009-2010'!R491</f>
        <v>0</v>
      </c>
      <c r="S491" s="42">
        <f>+' (1) Cap Res.2009-2010'!S491</f>
        <v>0</v>
      </c>
      <c r="T491" s="42">
        <f>+' (1) Cap Res.2009-2010'!T491</f>
        <v>0</v>
      </c>
      <c r="U491" s="42">
        <f>+' (1) Cap Res.2009-2010'!U491</f>
        <v>0</v>
      </c>
      <c r="V491" s="42">
        <f>+' (1) Cap Res.2009-2010'!V491</f>
        <v>0</v>
      </c>
      <c r="W491" s="42">
        <f>+' (1) Cap Res.2009-2010'!W491</f>
        <v>0</v>
      </c>
      <c r="X491" s="42">
        <f>+' (1) Cap Res.2009-2010'!X491</f>
        <v>0</v>
      </c>
      <c r="Y491" s="42">
        <f>+' (1) Cap Res.2009-2010'!Y491</f>
        <v>0</v>
      </c>
      <c r="Z491" s="42">
        <f>+' (1) Cap Res.2009-2010'!Z491</f>
        <v>0</v>
      </c>
      <c r="AA491" s="42">
        <f>+' (1) Cap Res.2009-2010'!AA491</f>
        <v>0</v>
      </c>
      <c r="AB491" s="42">
        <f>+' (1) Cap Res.2009-2010'!AB491</f>
        <v>0</v>
      </c>
      <c r="AC491" s="42">
        <f>+' (1) Cap Res.2009-2010'!AC491</f>
        <v>0</v>
      </c>
      <c r="AD491" s="42">
        <f>+' (1) Cap Res.2009-2010'!AD491</f>
        <v>0</v>
      </c>
      <c r="AE491" s="42">
        <f>+' (1) Cap Res.2009-2010'!AE491</f>
        <v>0</v>
      </c>
      <c r="AF491" s="42">
        <f>+' (1) Cap Res.2009-2010'!AF491</f>
        <v>0</v>
      </c>
      <c r="AG491" s="42">
        <f>+' (1) Cap Res.2009-2010'!AG491</f>
        <v>0</v>
      </c>
      <c r="AH491" s="42">
        <f>+' (1) Cap Res.2009-2010'!AH491</f>
        <v>0</v>
      </c>
      <c r="AI491" s="42">
        <f>+' (1) Cap Res.2009-2010'!AI491</f>
        <v>0</v>
      </c>
      <c r="AJ491" s="42">
        <f>+' (1) Cap Res.2009-2010'!AJ491</f>
        <v>0</v>
      </c>
      <c r="AK491" s="42">
        <f>+' (1) Cap Res.2009-2010'!AK491</f>
        <v>0</v>
      </c>
      <c r="AL491" s="42">
        <f>+' (1) Cap Res.2009-2010'!AL491</f>
        <v>0</v>
      </c>
      <c r="AM491" s="42">
        <f>+' (1) Cap Res.2009-2010'!AM491</f>
        <v>0</v>
      </c>
      <c r="AN491" s="42">
        <f>+' (1) Cap Res.2009-2010'!AN491</f>
        <v>0</v>
      </c>
      <c r="AO491" s="42">
        <f>+' (1) Cap Res.2009-2010'!AO491</f>
        <v>0</v>
      </c>
      <c r="AP491" s="42">
        <f>+' (1) Cap Res.2009-2010'!AP491</f>
        <v>0</v>
      </c>
      <c r="AQ491" s="42">
        <f>+' (1) Cap Res.2009-2010'!AQ491</f>
        <v>-2000</v>
      </c>
      <c r="AR491" s="42">
        <f>+' (1) Cap Res.2009-2010'!AR491</f>
        <v>0</v>
      </c>
      <c r="AS491" s="42">
        <f>+' (1) Cap Res.2009-2010'!AS491</f>
        <v>0</v>
      </c>
      <c r="AT491" s="42">
        <f>+' (1) Cap Res.2009-2010'!AT491</f>
        <v>0</v>
      </c>
      <c r="AU491" s="42">
        <f>+' (1) Cap Res.2009-2010'!AU491</f>
        <v>0</v>
      </c>
      <c r="AV491" s="42">
        <f>+' (1) Cap Res.2009-2010'!AV491</f>
        <v>0</v>
      </c>
      <c r="AW491" s="42">
        <f>+' (1) Cap Res.2009-2010'!AW491</f>
        <v>0</v>
      </c>
      <c r="AX491" s="42">
        <f>+' (1) Cap Res.2009-2010'!AX491</f>
        <v>0</v>
      </c>
      <c r="AY491" s="42">
        <f>+' (1) Cap Res.2009-2010'!AY491</f>
        <v>0</v>
      </c>
      <c r="AZ491" s="42">
        <f>+' (1) Cap Res.2009-2010'!AZ491</f>
        <v>0</v>
      </c>
      <c r="BA491" s="42">
        <f>+' (1) Cap Res.2009-2010'!BA491</f>
        <v>0</v>
      </c>
      <c r="BB491" s="42">
        <f>+' (1) Cap Res.2009-2010'!BB491</f>
        <v>0</v>
      </c>
    </row>
    <row r="492" spans="1:54" ht="13.5">
      <c r="A492" s="177">
        <f>+' (1) Cap Res.2009-2010'!BF492</f>
        <v>38976</v>
      </c>
      <c r="B492" s="42">
        <f>+' (1) Cap Res.2009-2010'!B492</f>
        <v>0</v>
      </c>
      <c r="C492" s="42">
        <f>+' (1) Cap Res.2009-2010'!C492</f>
        <v>0</v>
      </c>
      <c r="D492" s="42">
        <f>+' (1) Cap Res.2009-2010'!D492</f>
        <v>0</v>
      </c>
      <c r="E492" s="42">
        <f>+' (1) Cap Res.2009-2010'!E492</f>
        <v>0</v>
      </c>
      <c r="F492" s="42">
        <f>+' (1) Cap Res.2009-2010'!F492</f>
        <v>0</v>
      </c>
      <c r="G492" s="42">
        <f>+' (1) Cap Res.2009-2010'!G492</f>
        <v>0</v>
      </c>
      <c r="H492" s="42">
        <f>+' (1) Cap Res.2009-2010'!H492</f>
        <v>0</v>
      </c>
      <c r="I492" s="42">
        <f>+' (1) Cap Res.2009-2010'!I492</f>
        <v>0</v>
      </c>
      <c r="J492" s="42">
        <f>+' (1) Cap Res.2009-2010'!J492</f>
        <v>0</v>
      </c>
      <c r="K492" s="42">
        <f>+' (1) Cap Res.2009-2010'!K492</f>
        <v>0</v>
      </c>
      <c r="L492" s="42">
        <f>+' (1) Cap Res.2009-2010'!L492</f>
        <v>0</v>
      </c>
      <c r="M492" s="42">
        <f>+' (1) Cap Res.2009-2010'!M492</f>
        <v>0</v>
      </c>
      <c r="N492" s="42">
        <f>+' (1) Cap Res.2009-2010'!N492</f>
        <v>0</v>
      </c>
      <c r="O492" s="42">
        <f>+' (1) Cap Res.2009-2010'!O492</f>
        <v>0</v>
      </c>
      <c r="P492" s="42">
        <f>+' (1) Cap Res.2009-2010'!P492</f>
        <v>0</v>
      </c>
      <c r="Q492" s="42">
        <f>+' (1) Cap Res.2009-2010'!Q492</f>
        <v>0</v>
      </c>
      <c r="R492" s="42">
        <f>+' (1) Cap Res.2009-2010'!R492</f>
        <v>0</v>
      </c>
      <c r="S492" s="42">
        <f>+' (1) Cap Res.2009-2010'!S492</f>
        <v>0</v>
      </c>
      <c r="T492" s="42">
        <f>+' (1) Cap Res.2009-2010'!T492</f>
        <v>0</v>
      </c>
      <c r="U492" s="42">
        <f>+' (1) Cap Res.2009-2010'!U492</f>
        <v>0</v>
      </c>
      <c r="V492" s="42">
        <f>+' (1) Cap Res.2009-2010'!V492</f>
        <v>0</v>
      </c>
      <c r="W492" s="42">
        <f>+' (1) Cap Res.2009-2010'!W492</f>
        <v>0</v>
      </c>
      <c r="X492" s="42">
        <f>+' (1) Cap Res.2009-2010'!X492</f>
        <v>0</v>
      </c>
      <c r="Y492" s="42">
        <f>+' (1) Cap Res.2009-2010'!Y492</f>
        <v>0</v>
      </c>
      <c r="Z492" s="42">
        <f>+' (1) Cap Res.2009-2010'!Z492</f>
        <v>0</v>
      </c>
      <c r="AA492" s="42">
        <f>+' (1) Cap Res.2009-2010'!AA492</f>
        <v>-15741</v>
      </c>
      <c r="AB492" s="42">
        <f>+' (1) Cap Res.2009-2010'!AB492</f>
        <v>0</v>
      </c>
      <c r="AC492" s="42">
        <f>+' (1) Cap Res.2009-2010'!AC492</f>
        <v>0</v>
      </c>
      <c r="AD492" s="42">
        <f>+' (1) Cap Res.2009-2010'!AD492</f>
        <v>0</v>
      </c>
      <c r="AE492" s="42">
        <f>+' (1) Cap Res.2009-2010'!AE492</f>
        <v>0</v>
      </c>
      <c r="AF492" s="42">
        <f>+' (1) Cap Res.2009-2010'!AF492</f>
        <v>0</v>
      </c>
      <c r="AG492" s="42">
        <f>+' (1) Cap Res.2009-2010'!AG492</f>
        <v>0</v>
      </c>
      <c r="AH492" s="42">
        <f>+' (1) Cap Res.2009-2010'!AH492</f>
        <v>0</v>
      </c>
      <c r="AI492" s="42">
        <f>+' (1) Cap Res.2009-2010'!AI492</f>
        <v>0</v>
      </c>
      <c r="AJ492" s="42">
        <f>+' (1) Cap Res.2009-2010'!AJ492</f>
        <v>0</v>
      </c>
      <c r="AK492" s="42">
        <f>+' (1) Cap Res.2009-2010'!AK492</f>
        <v>0</v>
      </c>
      <c r="AL492" s="42">
        <f>+' (1) Cap Res.2009-2010'!AL492</f>
        <v>0</v>
      </c>
      <c r="AM492" s="42">
        <f>+' (1) Cap Res.2009-2010'!AM492</f>
        <v>0</v>
      </c>
      <c r="AN492" s="42">
        <f>+' (1) Cap Res.2009-2010'!AN492</f>
        <v>0</v>
      </c>
      <c r="AO492" s="42">
        <f>+' (1) Cap Res.2009-2010'!AO492</f>
        <v>0</v>
      </c>
      <c r="AP492" s="42">
        <f>+' (1) Cap Res.2009-2010'!AP492</f>
        <v>0</v>
      </c>
      <c r="AQ492" s="42">
        <f>+' (1) Cap Res.2009-2010'!AQ492</f>
        <v>0</v>
      </c>
      <c r="AR492" s="42">
        <f>+' (1) Cap Res.2009-2010'!AR492</f>
        <v>0</v>
      </c>
      <c r="AS492" s="42">
        <f>+' (1) Cap Res.2009-2010'!AS492</f>
        <v>0</v>
      </c>
      <c r="AT492" s="42">
        <f>+' (1) Cap Res.2009-2010'!AT492</f>
        <v>0</v>
      </c>
      <c r="AU492" s="42">
        <f>+' (1) Cap Res.2009-2010'!AU492</f>
        <v>0</v>
      </c>
      <c r="AV492" s="42">
        <f>+' (1) Cap Res.2009-2010'!AV492</f>
        <v>0</v>
      </c>
      <c r="AW492" s="42">
        <f>+' (1) Cap Res.2009-2010'!AW492</f>
        <v>0</v>
      </c>
      <c r="AX492" s="42">
        <f>+' (1) Cap Res.2009-2010'!AX492</f>
        <v>0</v>
      </c>
      <c r="AY492" s="42">
        <f>+' (1) Cap Res.2009-2010'!AY492</f>
        <v>0</v>
      </c>
      <c r="AZ492" s="42">
        <f>+' (1) Cap Res.2009-2010'!AZ492</f>
        <v>0</v>
      </c>
      <c r="BA492" s="42">
        <f>+' (1) Cap Res.2009-2010'!BA492</f>
        <v>0</v>
      </c>
      <c r="BB492" s="42">
        <f>+' (1) Cap Res.2009-2010'!BB492</f>
        <v>0</v>
      </c>
    </row>
    <row r="493" spans="1:54" ht="13.5">
      <c r="A493" s="177">
        <f>+' (1) Cap Res.2009-2010'!BF493</f>
        <v>38979</v>
      </c>
      <c r="B493" s="42">
        <f>+' (1) Cap Res.2009-2010'!B493</f>
        <v>0</v>
      </c>
      <c r="C493" s="42">
        <f>+' (1) Cap Res.2009-2010'!C493</f>
        <v>0</v>
      </c>
      <c r="D493" s="42">
        <f>+' (1) Cap Res.2009-2010'!D493</f>
        <v>0</v>
      </c>
      <c r="E493" s="42">
        <f>+' (1) Cap Res.2009-2010'!E493</f>
        <v>0</v>
      </c>
      <c r="F493" s="42">
        <f>+' (1) Cap Res.2009-2010'!F493</f>
        <v>0</v>
      </c>
      <c r="G493" s="42">
        <f>+' (1) Cap Res.2009-2010'!G493</f>
        <v>0</v>
      </c>
      <c r="H493" s="42">
        <f>+' (1) Cap Res.2009-2010'!H493</f>
        <v>0</v>
      </c>
      <c r="I493" s="42">
        <f>+' (1) Cap Res.2009-2010'!I493</f>
        <v>0</v>
      </c>
      <c r="J493" s="42">
        <f>+' (1) Cap Res.2009-2010'!J493</f>
        <v>0</v>
      </c>
      <c r="K493" s="42">
        <f>+' (1) Cap Res.2009-2010'!K493</f>
        <v>0</v>
      </c>
      <c r="L493" s="42">
        <f>+' (1) Cap Res.2009-2010'!L493</f>
        <v>0</v>
      </c>
      <c r="M493" s="42">
        <f>+' (1) Cap Res.2009-2010'!M493</f>
        <v>0</v>
      </c>
      <c r="N493" s="42">
        <f>+' (1) Cap Res.2009-2010'!N493</f>
        <v>0</v>
      </c>
      <c r="O493" s="42">
        <f>+' (1) Cap Res.2009-2010'!O493</f>
        <v>0</v>
      </c>
      <c r="P493" s="42">
        <f>+' (1) Cap Res.2009-2010'!P493</f>
        <v>0</v>
      </c>
      <c r="Q493" s="42">
        <f>+' (1) Cap Res.2009-2010'!Q493</f>
        <v>0</v>
      </c>
      <c r="R493" s="42">
        <f>+' (1) Cap Res.2009-2010'!R493</f>
        <v>0</v>
      </c>
      <c r="S493" s="42">
        <f>+' (1) Cap Res.2009-2010'!S493</f>
        <v>0</v>
      </c>
      <c r="T493" s="42">
        <f>+' (1) Cap Res.2009-2010'!T493</f>
        <v>-18764.16</v>
      </c>
      <c r="U493" s="42">
        <f>+' (1) Cap Res.2009-2010'!U493</f>
        <v>0</v>
      </c>
      <c r="V493" s="42">
        <f>+' (1) Cap Res.2009-2010'!V493</f>
        <v>0</v>
      </c>
      <c r="W493" s="42">
        <f>+' (1) Cap Res.2009-2010'!W493</f>
        <v>0</v>
      </c>
      <c r="X493" s="42">
        <f>+' (1) Cap Res.2009-2010'!X493</f>
        <v>0</v>
      </c>
      <c r="Y493" s="42">
        <f>+' (1) Cap Res.2009-2010'!Y493</f>
        <v>0</v>
      </c>
      <c r="Z493" s="42">
        <f>+' (1) Cap Res.2009-2010'!Z493</f>
        <v>0</v>
      </c>
      <c r="AA493" s="42">
        <f>+' (1) Cap Res.2009-2010'!AA493</f>
        <v>0</v>
      </c>
      <c r="AB493" s="42">
        <f>+' (1) Cap Res.2009-2010'!AB493</f>
        <v>0</v>
      </c>
      <c r="AC493" s="42">
        <f>+' (1) Cap Res.2009-2010'!AC493</f>
        <v>0</v>
      </c>
      <c r="AD493" s="42">
        <f>+' (1) Cap Res.2009-2010'!AD493</f>
        <v>0</v>
      </c>
      <c r="AE493" s="42">
        <f>+' (1) Cap Res.2009-2010'!AE493</f>
        <v>0</v>
      </c>
      <c r="AF493" s="42">
        <f>+' (1) Cap Res.2009-2010'!AF493</f>
        <v>0</v>
      </c>
      <c r="AG493" s="42">
        <f>+' (1) Cap Res.2009-2010'!AG493</f>
        <v>0</v>
      </c>
      <c r="AH493" s="42">
        <f>+' (1) Cap Res.2009-2010'!AH493</f>
        <v>0</v>
      </c>
      <c r="AI493" s="42">
        <f>+' (1) Cap Res.2009-2010'!AI493</f>
        <v>0</v>
      </c>
      <c r="AJ493" s="42">
        <f>+' (1) Cap Res.2009-2010'!AJ493</f>
        <v>0</v>
      </c>
      <c r="AK493" s="42">
        <f>+' (1) Cap Res.2009-2010'!AK493</f>
        <v>0</v>
      </c>
      <c r="AL493" s="42">
        <f>+' (1) Cap Res.2009-2010'!AL493</f>
        <v>0</v>
      </c>
      <c r="AM493" s="42">
        <f>+' (1) Cap Res.2009-2010'!AM493</f>
        <v>0</v>
      </c>
      <c r="AN493" s="42">
        <f>+' (1) Cap Res.2009-2010'!AN493</f>
        <v>0</v>
      </c>
      <c r="AO493" s="42">
        <f>+' (1) Cap Res.2009-2010'!AO493</f>
        <v>0</v>
      </c>
      <c r="AP493" s="42">
        <f>+' (1) Cap Res.2009-2010'!AP493</f>
        <v>0</v>
      </c>
      <c r="AQ493" s="42">
        <f>+' (1) Cap Res.2009-2010'!AQ493</f>
        <v>0</v>
      </c>
      <c r="AR493" s="42">
        <f>+' (1) Cap Res.2009-2010'!AR493</f>
        <v>0</v>
      </c>
      <c r="AS493" s="42">
        <f>+' (1) Cap Res.2009-2010'!AS493</f>
        <v>0</v>
      </c>
      <c r="AT493" s="42">
        <f>+' (1) Cap Res.2009-2010'!AT493</f>
        <v>0</v>
      </c>
      <c r="AU493" s="42">
        <f>+' (1) Cap Res.2009-2010'!AU493</f>
        <v>0</v>
      </c>
      <c r="AV493" s="42">
        <f>+' (1) Cap Res.2009-2010'!AV493</f>
        <v>0</v>
      </c>
      <c r="AW493" s="42">
        <f>+' (1) Cap Res.2009-2010'!AW493</f>
        <v>0</v>
      </c>
      <c r="AX493" s="42">
        <f>+' (1) Cap Res.2009-2010'!AX493</f>
        <v>0</v>
      </c>
      <c r="AY493" s="42">
        <f>+' (1) Cap Res.2009-2010'!AY493</f>
        <v>0</v>
      </c>
      <c r="AZ493" s="42">
        <f>+' (1) Cap Res.2009-2010'!AZ493</f>
        <v>0</v>
      </c>
      <c r="BA493" s="42">
        <f>+' (1) Cap Res.2009-2010'!BA493</f>
        <v>0</v>
      </c>
      <c r="BB493" s="42">
        <f>+' (1) Cap Res.2009-2010'!BB493</f>
        <v>0</v>
      </c>
    </row>
    <row r="494" spans="1:54" ht="13.5">
      <c r="A494" s="177">
        <f>+' (1) Cap Res.2009-2010'!BF494</f>
        <v>38983</v>
      </c>
      <c r="B494" s="42">
        <f>+' (1) Cap Res.2009-2010'!B494</f>
        <v>0</v>
      </c>
      <c r="C494" s="42">
        <f>+' (1) Cap Res.2009-2010'!C494</f>
        <v>0</v>
      </c>
      <c r="D494" s="42">
        <f>+' (1) Cap Res.2009-2010'!D494</f>
        <v>0</v>
      </c>
      <c r="E494" s="42">
        <f>+' (1) Cap Res.2009-2010'!E494</f>
        <v>0</v>
      </c>
      <c r="F494" s="42">
        <f>+' (1) Cap Res.2009-2010'!F494</f>
        <v>0</v>
      </c>
      <c r="G494" s="42">
        <f>+' (1) Cap Res.2009-2010'!G494</f>
        <v>0</v>
      </c>
      <c r="H494" s="42">
        <f>+' (1) Cap Res.2009-2010'!H494</f>
        <v>0</v>
      </c>
      <c r="I494" s="42">
        <f>+' (1) Cap Res.2009-2010'!I494</f>
        <v>0</v>
      </c>
      <c r="J494" s="42">
        <f>+' (1) Cap Res.2009-2010'!J494</f>
        <v>0</v>
      </c>
      <c r="K494" s="42">
        <f>+' (1) Cap Res.2009-2010'!K494</f>
        <v>0</v>
      </c>
      <c r="L494" s="42">
        <f>+' (1) Cap Res.2009-2010'!L494</f>
        <v>0</v>
      </c>
      <c r="M494" s="42">
        <f>+' (1) Cap Res.2009-2010'!M494</f>
        <v>0</v>
      </c>
      <c r="N494" s="42">
        <f>+' (1) Cap Res.2009-2010'!N494</f>
        <v>0</v>
      </c>
      <c r="O494" s="42">
        <f>+' (1) Cap Res.2009-2010'!O494</f>
        <v>0</v>
      </c>
      <c r="P494" s="42">
        <f>+' (1) Cap Res.2009-2010'!P494</f>
        <v>0</v>
      </c>
      <c r="Q494" s="42">
        <f>+' (1) Cap Res.2009-2010'!Q494</f>
        <v>0</v>
      </c>
      <c r="R494" s="42">
        <f>+' (1) Cap Res.2009-2010'!R494</f>
        <v>0</v>
      </c>
      <c r="S494" s="42">
        <f>+' (1) Cap Res.2009-2010'!S494</f>
        <v>0</v>
      </c>
      <c r="T494" s="42">
        <f>+' (1) Cap Res.2009-2010'!T494</f>
        <v>0</v>
      </c>
      <c r="U494" s="42">
        <f>+' (1) Cap Res.2009-2010'!U494</f>
        <v>0</v>
      </c>
      <c r="V494" s="42">
        <f>+' (1) Cap Res.2009-2010'!V494</f>
        <v>0</v>
      </c>
      <c r="W494" s="42">
        <f>+' (1) Cap Res.2009-2010'!W494</f>
        <v>0</v>
      </c>
      <c r="X494" s="42">
        <f>+' (1) Cap Res.2009-2010'!X494</f>
        <v>0</v>
      </c>
      <c r="Y494" s="42">
        <f>+' (1) Cap Res.2009-2010'!Y494</f>
        <v>0</v>
      </c>
      <c r="Z494" s="42">
        <f>+' (1) Cap Res.2009-2010'!Z494</f>
        <v>0</v>
      </c>
      <c r="AA494" s="42">
        <f>+' (1) Cap Res.2009-2010'!AA494</f>
        <v>0</v>
      </c>
      <c r="AB494" s="42">
        <f>+' (1) Cap Res.2009-2010'!AB494</f>
        <v>0</v>
      </c>
      <c r="AC494" s="42">
        <f>+' (1) Cap Res.2009-2010'!AC494</f>
        <v>0</v>
      </c>
      <c r="AD494" s="42">
        <f>+' (1) Cap Res.2009-2010'!AD494</f>
        <v>0</v>
      </c>
      <c r="AE494" s="42">
        <f>+' (1) Cap Res.2009-2010'!AE494</f>
        <v>0</v>
      </c>
      <c r="AF494" s="42">
        <f>+' (1) Cap Res.2009-2010'!AF494</f>
        <v>0</v>
      </c>
      <c r="AG494" s="42">
        <f>+' (1) Cap Res.2009-2010'!AG494</f>
        <v>0</v>
      </c>
      <c r="AH494" s="42">
        <f>+' (1) Cap Res.2009-2010'!AH494</f>
        <v>0</v>
      </c>
      <c r="AI494" s="42">
        <f>+' (1) Cap Res.2009-2010'!AI494</f>
        <v>0</v>
      </c>
      <c r="AJ494" s="42">
        <f>+' (1) Cap Res.2009-2010'!AJ494</f>
        <v>0</v>
      </c>
      <c r="AK494" s="42">
        <f>+' (1) Cap Res.2009-2010'!AK494</f>
        <v>0</v>
      </c>
      <c r="AL494" s="42">
        <f>+' (1) Cap Res.2009-2010'!AL494</f>
        <v>0</v>
      </c>
      <c r="AM494" s="42">
        <f>+' (1) Cap Res.2009-2010'!AM494</f>
        <v>0</v>
      </c>
      <c r="AN494" s="42">
        <f>+' (1) Cap Res.2009-2010'!AN494</f>
        <v>0</v>
      </c>
      <c r="AO494" s="42">
        <f>+' (1) Cap Res.2009-2010'!AO494</f>
        <v>0</v>
      </c>
      <c r="AP494" s="42">
        <f>+' (1) Cap Res.2009-2010'!AP494</f>
        <v>0</v>
      </c>
      <c r="AQ494" s="42">
        <f>+' (1) Cap Res.2009-2010'!AQ494</f>
        <v>0</v>
      </c>
      <c r="AR494" s="42">
        <f>+' (1) Cap Res.2009-2010'!AR494</f>
        <v>0</v>
      </c>
      <c r="AS494" s="42">
        <f>+' (1) Cap Res.2009-2010'!AS494</f>
        <v>0</v>
      </c>
      <c r="AT494" s="42">
        <f>+' (1) Cap Res.2009-2010'!AT494</f>
        <v>0</v>
      </c>
      <c r="AU494" s="42">
        <f>+' (1) Cap Res.2009-2010'!AU494</f>
        <v>0</v>
      </c>
      <c r="AV494" s="42">
        <f>+' (1) Cap Res.2009-2010'!AV494</f>
        <v>0</v>
      </c>
      <c r="AW494" s="42">
        <f>+' (1) Cap Res.2009-2010'!AW494</f>
        <v>0</v>
      </c>
      <c r="AX494" s="42">
        <f>+' (1) Cap Res.2009-2010'!AX494</f>
        <v>0</v>
      </c>
      <c r="AY494" s="42">
        <f>+' (1) Cap Res.2009-2010'!AY494</f>
        <v>0</v>
      </c>
      <c r="AZ494" s="42">
        <f>+' (1) Cap Res.2009-2010'!AZ494</f>
        <v>0</v>
      </c>
      <c r="BA494" s="42">
        <f>+' (1) Cap Res.2009-2010'!BA494</f>
        <v>0</v>
      </c>
      <c r="BB494" s="42">
        <f>+' (1) Cap Res.2009-2010'!BB494</f>
        <v>0</v>
      </c>
    </row>
    <row r="495" spans="1:54" ht="13.5">
      <c r="A495" s="177">
        <f>+' (1) Cap Res.2009-2010'!BF495</f>
        <v>38983</v>
      </c>
      <c r="B495" s="42">
        <f>+' (1) Cap Res.2009-2010'!B495</f>
        <v>0</v>
      </c>
      <c r="C495" s="42">
        <f>+' (1) Cap Res.2009-2010'!C495</f>
        <v>0</v>
      </c>
      <c r="D495" s="42">
        <f>+' (1) Cap Res.2009-2010'!D495</f>
        <v>0</v>
      </c>
      <c r="E495" s="42">
        <f>+' (1) Cap Res.2009-2010'!E495</f>
        <v>0</v>
      </c>
      <c r="F495" s="42">
        <f>+' (1) Cap Res.2009-2010'!F495</f>
        <v>0</v>
      </c>
      <c r="G495" s="42">
        <f>+' (1) Cap Res.2009-2010'!G495</f>
        <v>0</v>
      </c>
      <c r="H495" s="42">
        <f>+' (1) Cap Res.2009-2010'!H495</f>
        <v>0</v>
      </c>
      <c r="I495" s="42">
        <f>+' (1) Cap Res.2009-2010'!I495</f>
        <v>0</v>
      </c>
      <c r="J495" s="42">
        <f>+' (1) Cap Res.2009-2010'!J495</f>
        <v>0</v>
      </c>
      <c r="K495" s="42">
        <f>+' (1) Cap Res.2009-2010'!K495</f>
        <v>0</v>
      </c>
      <c r="L495" s="42">
        <f>+' (1) Cap Res.2009-2010'!L495</f>
        <v>0</v>
      </c>
      <c r="M495" s="42">
        <f>+' (1) Cap Res.2009-2010'!M495</f>
        <v>0</v>
      </c>
      <c r="N495" s="42">
        <f>+' (1) Cap Res.2009-2010'!N495</f>
        <v>0</v>
      </c>
      <c r="O495" s="42">
        <f>+' (1) Cap Res.2009-2010'!O495</f>
        <v>0</v>
      </c>
      <c r="P495" s="42">
        <f>+' (1) Cap Res.2009-2010'!P495</f>
        <v>0</v>
      </c>
      <c r="Q495" s="42">
        <f>+' (1) Cap Res.2009-2010'!Q495</f>
        <v>0</v>
      </c>
      <c r="R495" s="42">
        <f>+' (1) Cap Res.2009-2010'!R495</f>
        <v>0</v>
      </c>
      <c r="S495" s="42">
        <f>+' (1) Cap Res.2009-2010'!S495</f>
        <v>0</v>
      </c>
      <c r="T495" s="42">
        <f>+' (1) Cap Res.2009-2010'!T495</f>
        <v>0</v>
      </c>
      <c r="U495" s="42">
        <f>+' (1) Cap Res.2009-2010'!U495</f>
        <v>0</v>
      </c>
      <c r="V495" s="42">
        <f>+' (1) Cap Res.2009-2010'!V495</f>
        <v>0</v>
      </c>
      <c r="W495" s="42">
        <f>+' (1) Cap Res.2009-2010'!W495</f>
        <v>0</v>
      </c>
      <c r="X495" s="42">
        <f>+' (1) Cap Res.2009-2010'!X495</f>
        <v>0</v>
      </c>
      <c r="Y495" s="42">
        <f>+' (1) Cap Res.2009-2010'!Y495</f>
        <v>0</v>
      </c>
      <c r="Z495" s="42">
        <f>+' (1) Cap Res.2009-2010'!Z495</f>
        <v>0</v>
      </c>
      <c r="AA495" s="42">
        <f>+' (1) Cap Res.2009-2010'!AA495</f>
        <v>0</v>
      </c>
      <c r="AB495" s="42">
        <f>+' (1) Cap Res.2009-2010'!AB495</f>
        <v>0</v>
      </c>
      <c r="AC495" s="42">
        <f>+' (1) Cap Res.2009-2010'!AC495</f>
        <v>0</v>
      </c>
      <c r="AD495" s="42">
        <f>+' (1) Cap Res.2009-2010'!AD495</f>
        <v>0</v>
      </c>
      <c r="AE495" s="42">
        <f>+' (1) Cap Res.2009-2010'!AE495</f>
        <v>0</v>
      </c>
      <c r="AF495" s="42">
        <f>+' (1) Cap Res.2009-2010'!AF495</f>
        <v>0</v>
      </c>
      <c r="AG495" s="42">
        <f>+' (1) Cap Res.2009-2010'!AG495</f>
        <v>0</v>
      </c>
      <c r="AH495" s="42">
        <f>+' (1) Cap Res.2009-2010'!AH495</f>
        <v>0</v>
      </c>
      <c r="AI495" s="42">
        <f>+' (1) Cap Res.2009-2010'!AI495</f>
        <v>0</v>
      </c>
      <c r="AJ495" s="42">
        <f>+' (1) Cap Res.2009-2010'!AJ495</f>
        <v>0</v>
      </c>
      <c r="AK495" s="42">
        <f>+' (1) Cap Res.2009-2010'!AK495</f>
        <v>0</v>
      </c>
      <c r="AL495" s="42">
        <f>+' (1) Cap Res.2009-2010'!AL495</f>
        <v>0</v>
      </c>
      <c r="AM495" s="42">
        <f>+' (1) Cap Res.2009-2010'!AM495</f>
        <v>0</v>
      </c>
      <c r="AN495" s="42">
        <f>+' (1) Cap Res.2009-2010'!AN495</f>
        <v>0</v>
      </c>
      <c r="AO495" s="42">
        <f>+' (1) Cap Res.2009-2010'!AO495</f>
        <v>0</v>
      </c>
      <c r="AP495" s="42">
        <f>+' (1) Cap Res.2009-2010'!AP495</f>
        <v>0</v>
      </c>
      <c r="AQ495" s="42">
        <f>+' (1) Cap Res.2009-2010'!AQ495</f>
        <v>0</v>
      </c>
      <c r="AR495" s="42">
        <f>+' (1) Cap Res.2009-2010'!AR495</f>
        <v>0</v>
      </c>
      <c r="AS495" s="42">
        <f>+' (1) Cap Res.2009-2010'!AS495</f>
        <v>0</v>
      </c>
      <c r="AT495" s="42">
        <f>+' (1) Cap Res.2009-2010'!AT495</f>
        <v>0</v>
      </c>
      <c r="AU495" s="42">
        <f>+' (1) Cap Res.2009-2010'!AU495</f>
        <v>0</v>
      </c>
      <c r="AV495" s="42">
        <f>+' (1) Cap Res.2009-2010'!AV495</f>
        <v>0</v>
      </c>
      <c r="AW495" s="42">
        <f>+' (1) Cap Res.2009-2010'!AW495</f>
        <v>0</v>
      </c>
      <c r="AX495" s="42">
        <f>+' (1) Cap Res.2009-2010'!AX495</f>
        <v>0</v>
      </c>
      <c r="AY495" s="42">
        <f>+' (1) Cap Res.2009-2010'!AY495</f>
        <v>0</v>
      </c>
      <c r="AZ495" s="42">
        <f>+' (1) Cap Res.2009-2010'!AZ495</f>
        <v>0</v>
      </c>
      <c r="BA495" s="42">
        <f>+' (1) Cap Res.2009-2010'!BA495</f>
        <v>0</v>
      </c>
      <c r="BB495" s="42">
        <f>+' (1) Cap Res.2009-2010'!BB495</f>
        <v>0</v>
      </c>
    </row>
    <row r="496" spans="1:54" ht="13.5">
      <c r="A496" s="177">
        <f>+' (1) Cap Res.2009-2010'!BF496</f>
        <v>38989</v>
      </c>
      <c r="B496" s="42">
        <f>+' (1) Cap Res.2009-2010'!B496</f>
        <v>0</v>
      </c>
      <c r="C496" s="42">
        <f>+' (1) Cap Res.2009-2010'!C496</f>
        <v>0</v>
      </c>
      <c r="D496" s="42">
        <f>+' (1) Cap Res.2009-2010'!D496</f>
        <v>0</v>
      </c>
      <c r="E496" s="42">
        <f>+' (1) Cap Res.2009-2010'!E496</f>
        <v>0</v>
      </c>
      <c r="F496" s="42">
        <f>+' (1) Cap Res.2009-2010'!F496</f>
        <v>0</v>
      </c>
      <c r="G496" s="42">
        <f>+' (1) Cap Res.2009-2010'!G496</f>
        <v>0</v>
      </c>
      <c r="H496" s="42">
        <f>+' (1) Cap Res.2009-2010'!H496</f>
        <v>0</v>
      </c>
      <c r="I496" s="42">
        <f>+' (1) Cap Res.2009-2010'!I496</f>
        <v>0</v>
      </c>
      <c r="J496" s="42">
        <f>+' (1) Cap Res.2009-2010'!J496</f>
        <v>0</v>
      </c>
      <c r="K496" s="42">
        <f>+' (1) Cap Res.2009-2010'!K496</f>
        <v>0</v>
      </c>
      <c r="L496" s="42">
        <f>+' (1) Cap Res.2009-2010'!L496</f>
        <v>0</v>
      </c>
      <c r="M496" s="42">
        <f>+' (1) Cap Res.2009-2010'!M496</f>
        <v>0</v>
      </c>
      <c r="N496" s="42">
        <f>+' (1) Cap Res.2009-2010'!N496</f>
        <v>0</v>
      </c>
      <c r="O496" s="42">
        <f>+' (1) Cap Res.2009-2010'!O496</f>
        <v>0</v>
      </c>
      <c r="P496" s="42">
        <f>+' (1) Cap Res.2009-2010'!P496</f>
        <v>0</v>
      </c>
      <c r="Q496" s="42">
        <f>+' (1) Cap Res.2009-2010'!Q496</f>
        <v>0</v>
      </c>
      <c r="R496" s="42">
        <f>+' (1) Cap Res.2009-2010'!R496</f>
        <v>0</v>
      </c>
      <c r="S496" s="42">
        <f>+' (1) Cap Res.2009-2010'!S496</f>
        <v>0</v>
      </c>
      <c r="T496" s="42">
        <f>+' (1) Cap Res.2009-2010'!T496</f>
        <v>0</v>
      </c>
      <c r="U496" s="42">
        <f>+' (1) Cap Res.2009-2010'!U496</f>
        <v>0</v>
      </c>
      <c r="V496" s="42">
        <f>+' (1) Cap Res.2009-2010'!V496</f>
        <v>0</v>
      </c>
      <c r="W496" s="42">
        <f>+' (1) Cap Res.2009-2010'!W496</f>
        <v>0</v>
      </c>
      <c r="X496" s="42">
        <f>+' (1) Cap Res.2009-2010'!X496</f>
        <v>0</v>
      </c>
      <c r="Y496" s="42">
        <f>+' (1) Cap Res.2009-2010'!Y496</f>
        <v>0</v>
      </c>
      <c r="Z496" s="42">
        <f>+' (1) Cap Res.2009-2010'!Z496</f>
        <v>0</v>
      </c>
      <c r="AA496" s="42">
        <f>+' (1) Cap Res.2009-2010'!AA496</f>
        <v>0</v>
      </c>
      <c r="AB496" s="42">
        <f>+' (1) Cap Res.2009-2010'!AB496</f>
        <v>0</v>
      </c>
      <c r="AC496" s="42">
        <f>+' (1) Cap Res.2009-2010'!AC496</f>
        <v>0</v>
      </c>
      <c r="AD496" s="42">
        <f>+' (1) Cap Res.2009-2010'!AD496</f>
        <v>0</v>
      </c>
      <c r="AE496" s="42">
        <f>+' (1) Cap Res.2009-2010'!AE496</f>
        <v>0</v>
      </c>
      <c r="AF496" s="42">
        <f>+' (1) Cap Res.2009-2010'!AF496</f>
        <v>0</v>
      </c>
      <c r="AG496" s="42">
        <f>+' (1) Cap Res.2009-2010'!AG496</f>
        <v>0</v>
      </c>
      <c r="AH496" s="42">
        <f>+' (1) Cap Res.2009-2010'!AH496</f>
        <v>0</v>
      </c>
      <c r="AI496" s="42">
        <f>+' (1) Cap Res.2009-2010'!AI496</f>
        <v>0</v>
      </c>
      <c r="AJ496" s="42">
        <f>+' (1) Cap Res.2009-2010'!AJ496</f>
        <v>0</v>
      </c>
      <c r="AK496" s="42">
        <f>+' (1) Cap Res.2009-2010'!AK496</f>
        <v>0</v>
      </c>
      <c r="AL496" s="42">
        <f>+' (1) Cap Res.2009-2010'!AL496</f>
        <v>0</v>
      </c>
      <c r="AM496" s="42">
        <f>+' (1) Cap Res.2009-2010'!AM496</f>
        <v>0</v>
      </c>
      <c r="AN496" s="42">
        <f>+' (1) Cap Res.2009-2010'!AN496</f>
        <v>0</v>
      </c>
      <c r="AO496" s="42">
        <f>+' (1) Cap Res.2009-2010'!AO496</f>
        <v>-25080</v>
      </c>
      <c r="AP496" s="42">
        <f>+' (1) Cap Res.2009-2010'!AP496</f>
        <v>0</v>
      </c>
      <c r="AQ496" s="42">
        <f>+' (1) Cap Res.2009-2010'!AQ496</f>
        <v>0</v>
      </c>
      <c r="AR496" s="42">
        <f>+' (1) Cap Res.2009-2010'!AR496</f>
        <v>0</v>
      </c>
      <c r="AS496" s="42">
        <f>+' (1) Cap Res.2009-2010'!AS496</f>
        <v>0</v>
      </c>
      <c r="AT496" s="42">
        <f>+' (1) Cap Res.2009-2010'!AT496</f>
        <v>0</v>
      </c>
      <c r="AU496" s="42">
        <f>+' (1) Cap Res.2009-2010'!AU496</f>
        <v>0</v>
      </c>
      <c r="AV496" s="42">
        <f>+' (1) Cap Res.2009-2010'!AV496</f>
        <v>0</v>
      </c>
      <c r="AW496" s="42">
        <f>+' (1) Cap Res.2009-2010'!AW496</f>
        <v>0</v>
      </c>
      <c r="AX496" s="42">
        <f>+' (1) Cap Res.2009-2010'!AX496</f>
        <v>0</v>
      </c>
      <c r="AY496" s="42">
        <f>+' (1) Cap Res.2009-2010'!AY496</f>
        <v>0</v>
      </c>
      <c r="AZ496" s="42">
        <f>+' (1) Cap Res.2009-2010'!AZ496</f>
        <v>0</v>
      </c>
      <c r="BA496" s="42">
        <f>+' (1) Cap Res.2009-2010'!BA496</f>
        <v>0</v>
      </c>
      <c r="BB496" s="42">
        <f>+' (1) Cap Res.2009-2010'!BB496</f>
        <v>0</v>
      </c>
    </row>
    <row r="497" spans="1:54" ht="13.5">
      <c r="A497" s="177">
        <f>+' (1) Cap Res.2009-2010'!BF497</f>
        <v>38989</v>
      </c>
      <c r="B497" s="42">
        <f>+' (1) Cap Res.2009-2010'!B497</f>
        <v>0</v>
      </c>
      <c r="C497" s="42">
        <f>+' (1) Cap Res.2009-2010'!C497</f>
        <v>0</v>
      </c>
      <c r="D497" s="42">
        <f>+' (1) Cap Res.2009-2010'!D497</f>
        <v>0</v>
      </c>
      <c r="E497" s="42">
        <f>+' (1) Cap Res.2009-2010'!E497</f>
        <v>0</v>
      </c>
      <c r="F497" s="42">
        <f>+' (1) Cap Res.2009-2010'!F497</f>
        <v>0</v>
      </c>
      <c r="G497" s="42">
        <f>+' (1) Cap Res.2009-2010'!G497</f>
        <v>0</v>
      </c>
      <c r="H497" s="42">
        <f>+' (1) Cap Res.2009-2010'!H497</f>
        <v>0</v>
      </c>
      <c r="I497" s="42">
        <f>+' (1) Cap Res.2009-2010'!I497</f>
        <v>0</v>
      </c>
      <c r="J497" s="42">
        <f>+' (1) Cap Res.2009-2010'!J497</f>
        <v>0</v>
      </c>
      <c r="K497" s="42">
        <f>+' (1) Cap Res.2009-2010'!K497</f>
        <v>0</v>
      </c>
      <c r="L497" s="42">
        <f>+' (1) Cap Res.2009-2010'!L497</f>
        <v>0</v>
      </c>
      <c r="M497" s="42">
        <f>+' (1) Cap Res.2009-2010'!M497</f>
        <v>0</v>
      </c>
      <c r="N497" s="42">
        <f>+' (1) Cap Res.2009-2010'!N497</f>
        <v>0</v>
      </c>
      <c r="O497" s="42">
        <f>+' (1) Cap Res.2009-2010'!O497</f>
        <v>0</v>
      </c>
      <c r="P497" s="42">
        <f>+' (1) Cap Res.2009-2010'!P497</f>
        <v>0</v>
      </c>
      <c r="Q497" s="42">
        <f>+' (1) Cap Res.2009-2010'!Q497</f>
        <v>0</v>
      </c>
      <c r="R497" s="42">
        <f>+' (1) Cap Res.2009-2010'!R497</f>
        <v>0</v>
      </c>
      <c r="S497" s="42">
        <f>+' (1) Cap Res.2009-2010'!S497</f>
        <v>0</v>
      </c>
      <c r="T497" s="42">
        <f>+' (1) Cap Res.2009-2010'!T497</f>
        <v>0</v>
      </c>
      <c r="U497" s="42">
        <f>+' (1) Cap Res.2009-2010'!U497</f>
        <v>0</v>
      </c>
      <c r="V497" s="42">
        <f>+' (1) Cap Res.2009-2010'!V497</f>
        <v>0</v>
      </c>
      <c r="W497" s="42">
        <f>+' (1) Cap Res.2009-2010'!W497</f>
        <v>0</v>
      </c>
      <c r="X497" s="42">
        <f>+' (1) Cap Res.2009-2010'!X497</f>
        <v>0</v>
      </c>
      <c r="Y497" s="42">
        <f>+' (1) Cap Res.2009-2010'!Y497</f>
        <v>0</v>
      </c>
      <c r="Z497" s="42">
        <f>+' (1) Cap Res.2009-2010'!Z497</f>
        <v>0</v>
      </c>
      <c r="AA497" s="42">
        <f>+' (1) Cap Res.2009-2010'!AA497</f>
        <v>0</v>
      </c>
      <c r="AB497" s="42">
        <f>+' (1) Cap Res.2009-2010'!AB497</f>
        <v>0</v>
      </c>
      <c r="AC497" s="42">
        <f>+' (1) Cap Res.2009-2010'!AC497</f>
        <v>0</v>
      </c>
      <c r="AD497" s="42">
        <f>+' (1) Cap Res.2009-2010'!AD497</f>
        <v>0</v>
      </c>
      <c r="AE497" s="42">
        <f>+' (1) Cap Res.2009-2010'!AE497</f>
        <v>0</v>
      </c>
      <c r="AF497" s="42">
        <f>+' (1) Cap Res.2009-2010'!AF497</f>
        <v>0</v>
      </c>
      <c r="AG497" s="42">
        <f>+' (1) Cap Res.2009-2010'!AG497</f>
        <v>0</v>
      </c>
      <c r="AH497" s="42">
        <f>+' (1) Cap Res.2009-2010'!AH497</f>
        <v>0</v>
      </c>
      <c r="AI497" s="42">
        <f>+' (1) Cap Res.2009-2010'!AI497</f>
        <v>0</v>
      </c>
      <c r="AJ497" s="42">
        <f>+' (1) Cap Res.2009-2010'!AJ497</f>
        <v>0</v>
      </c>
      <c r="AK497" s="42">
        <f>+' (1) Cap Res.2009-2010'!AK497</f>
        <v>0</v>
      </c>
      <c r="AL497" s="42">
        <f>+' (1) Cap Res.2009-2010'!AL497</f>
        <v>0</v>
      </c>
      <c r="AM497" s="42">
        <f>+' (1) Cap Res.2009-2010'!AM497</f>
        <v>0</v>
      </c>
      <c r="AN497" s="42">
        <f>+' (1) Cap Res.2009-2010'!AN497</f>
        <v>0</v>
      </c>
      <c r="AO497" s="42">
        <f>+' (1) Cap Res.2009-2010'!AO497</f>
        <v>0</v>
      </c>
      <c r="AP497" s="42">
        <f>+' (1) Cap Res.2009-2010'!AP497</f>
        <v>0</v>
      </c>
      <c r="AQ497" s="42">
        <f>+' (1) Cap Res.2009-2010'!AQ497</f>
        <v>-97483.5</v>
      </c>
      <c r="AR497" s="42">
        <f>+' (1) Cap Res.2009-2010'!AR497</f>
        <v>0</v>
      </c>
      <c r="AS497" s="42">
        <f>+' (1) Cap Res.2009-2010'!AS497</f>
        <v>0</v>
      </c>
      <c r="AT497" s="42">
        <f>+' (1) Cap Res.2009-2010'!AT497</f>
        <v>0</v>
      </c>
      <c r="AU497" s="42">
        <f>+' (1) Cap Res.2009-2010'!AU497</f>
        <v>0</v>
      </c>
      <c r="AV497" s="42">
        <f>+' (1) Cap Res.2009-2010'!AV497</f>
        <v>0</v>
      </c>
      <c r="AW497" s="42">
        <f>+' (1) Cap Res.2009-2010'!AW497</f>
        <v>0</v>
      </c>
      <c r="AX497" s="42">
        <f>+' (1) Cap Res.2009-2010'!AX497</f>
        <v>0</v>
      </c>
      <c r="AY497" s="42">
        <f>+' (1) Cap Res.2009-2010'!AY497</f>
        <v>0</v>
      </c>
      <c r="AZ497" s="42">
        <f>+' (1) Cap Res.2009-2010'!AZ497</f>
        <v>0</v>
      </c>
      <c r="BA497" s="42">
        <f>+' (1) Cap Res.2009-2010'!BA497</f>
        <v>0</v>
      </c>
      <c r="BB497" s="42">
        <f>+' (1) Cap Res.2009-2010'!BB497</f>
        <v>0</v>
      </c>
    </row>
    <row r="498" spans="1:54" ht="13.5">
      <c r="A498" s="177">
        <f>+' (1) Cap Res.2009-2010'!BF498</f>
        <v>39354</v>
      </c>
      <c r="B498" s="42">
        <f>+' (1) Cap Res.2009-2010'!B498</f>
        <v>0</v>
      </c>
      <c r="C498" s="42">
        <f>+' (1) Cap Res.2009-2010'!C498</f>
        <v>0</v>
      </c>
      <c r="D498" s="42">
        <f>+' (1) Cap Res.2009-2010'!D498</f>
        <v>0</v>
      </c>
      <c r="E498" s="42">
        <f>+' (1) Cap Res.2009-2010'!E498</f>
        <v>0</v>
      </c>
      <c r="F498" s="42">
        <f>+' (1) Cap Res.2009-2010'!F498</f>
        <v>0</v>
      </c>
      <c r="G498" s="42">
        <f>+' (1) Cap Res.2009-2010'!G498</f>
        <v>0</v>
      </c>
      <c r="H498" s="42">
        <f>+' (1) Cap Res.2009-2010'!H498</f>
        <v>0</v>
      </c>
      <c r="I498" s="42">
        <f>+' (1) Cap Res.2009-2010'!I498</f>
        <v>0</v>
      </c>
      <c r="J498" s="42">
        <f>+' (1) Cap Res.2009-2010'!J498</f>
        <v>0</v>
      </c>
      <c r="K498" s="42">
        <f>+' (1) Cap Res.2009-2010'!K498</f>
        <v>0</v>
      </c>
      <c r="L498" s="42">
        <f>+' (1) Cap Res.2009-2010'!L498</f>
        <v>0</v>
      </c>
      <c r="M498" s="42">
        <f>+' (1) Cap Res.2009-2010'!M498</f>
        <v>0</v>
      </c>
      <c r="N498" s="42">
        <f>+' (1) Cap Res.2009-2010'!N498</f>
        <v>0</v>
      </c>
      <c r="O498" s="42">
        <f>+' (1) Cap Res.2009-2010'!O498</f>
        <v>0</v>
      </c>
      <c r="P498" s="42">
        <f>+' (1) Cap Res.2009-2010'!P498</f>
        <v>0</v>
      </c>
      <c r="Q498" s="42">
        <f>+' (1) Cap Res.2009-2010'!Q498</f>
        <v>0</v>
      </c>
      <c r="R498" s="42">
        <f>+' (1) Cap Res.2009-2010'!R498</f>
        <v>0</v>
      </c>
      <c r="S498" s="42">
        <f>+' (1) Cap Res.2009-2010'!S498</f>
        <v>0</v>
      </c>
      <c r="T498" s="42">
        <f>+' (1) Cap Res.2009-2010'!T498</f>
        <v>0</v>
      </c>
      <c r="U498" s="42">
        <f>+' (1) Cap Res.2009-2010'!U498</f>
        <v>0</v>
      </c>
      <c r="V498" s="42">
        <f>+' (1) Cap Res.2009-2010'!V498</f>
        <v>0</v>
      </c>
      <c r="W498" s="42">
        <f>+' (1) Cap Res.2009-2010'!W498</f>
        <v>0</v>
      </c>
      <c r="X498" s="42">
        <f>+' (1) Cap Res.2009-2010'!X498</f>
        <v>0</v>
      </c>
      <c r="Y498" s="42">
        <f>+' (1) Cap Res.2009-2010'!Y498</f>
        <v>0</v>
      </c>
      <c r="Z498" s="42">
        <f>+' (1) Cap Res.2009-2010'!Z498</f>
        <v>0</v>
      </c>
      <c r="AA498" s="42">
        <f>+' (1) Cap Res.2009-2010'!AA498</f>
        <v>0</v>
      </c>
      <c r="AB498" s="42">
        <f>+' (1) Cap Res.2009-2010'!AB498</f>
        <v>0</v>
      </c>
      <c r="AC498" s="42">
        <f>+' (1) Cap Res.2009-2010'!AC498</f>
        <v>0</v>
      </c>
      <c r="AD498" s="42">
        <f>+' (1) Cap Res.2009-2010'!AD498</f>
        <v>0</v>
      </c>
      <c r="AE498" s="42">
        <f>+' (1) Cap Res.2009-2010'!AE498</f>
        <v>0</v>
      </c>
      <c r="AF498" s="42">
        <f>+' (1) Cap Res.2009-2010'!AF498</f>
        <v>0</v>
      </c>
      <c r="AG498" s="42">
        <f>+' (1) Cap Res.2009-2010'!AG498</f>
        <v>0</v>
      </c>
      <c r="AH498" s="42">
        <f>+' (1) Cap Res.2009-2010'!AH498</f>
        <v>0</v>
      </c>
      <c r="AI498" s="42">
        <f>+' (1) Cap Res.2009-2010'!AI498</f>
        <v>0</v>
      </c>
      <c r="AJ498" s="42">
        <f>+' (1) Cap Res.2009-2010'!AJ498</f>
        <v>0</v>
      </c>
      <c r="AK498" s="42">
        <f>+' (1) Cap Res.2009-2010'!AK498</f>
        <v>0</v>
      </c>
      <c r="AL498" s="42">
        <f>+' (1) Cap Res.2009-2010'!AL498</f>
        <v>0</v>
      </c>
      <c r="AM498" s="42">
        <f>+' (1) Cap Res.2009-2010'!AM498</f>
        <v>0</v>
      </c>
      <c r="AN498" s="42">
        <f>+' (1) Cap Res.2009-2010'!AN498</f>
        <v>0</v>
      </c>
      <c r="AO498" s="42">
        <f>+' (1) Cap Res.2009-2010'!AO498</f>
        <v>-2840.6</v>
      </c>
      <c r="AP498" s="42">
        <f>+' (1) Cap Res.2009-2010'!AP498</f>
        <v>0</v>
      </c>
      <c r="AQ498" s="42">
        <f>+' (1) Cap Res.2009-2010'!AQ498</f>
        <v>0</v>
      </c>
      <c r="AR498" s="42">
        <f>+' (1) Cap Res.2009-2010'!AR498</f>
        <v>0</v>
      </c>
      <c r="AS498" s="42">
        <f>+' (1) Cap Res.2009-2010'!AS498</f>
        <v>0</v>
      </c>
      <c r="AT498" s="42">
        <f>+' (1) Cap Res.2009-2010'!AT498</f>
        <v>0</v>
      </c>
      <c r="AU498" s="42">
        <f>+' (1) Cap Res.2009-2010'!AU498</f>
        <v>0</v>
      </c>
      <c r="AV498" s="42">
        <f>+' (1) Cap Res.2009-2010'!AV498</f>
        <v>0</v>
      </c>
      <c r="AW498" s="42">
        <f>+' (1) Cap Res.2009-2010'!AW498</f>
        <v>0</v>
      </c>
      <c r="AX498" s="42">
        <f>+' (1) Cap Res.2009-2010'!AX498</f>
        <v>0</v>
      </c>
      <c r="AY498" s="42">
        <f>+' (1) Cap Res.2009-2010'!AY498</f>
        <v>0</v>
      </c>
      <c r="AZ498" s="42">
        <f>+' (1) Cap Res.2009-2010'!AZ498</f>
        <v>0</v>
      </c>
      <c r="BA498" s="42">
        <f>+' (1) Cap Res.2009-2010'!BA498</f>
        <v>0</v>
      </c>
      <c r="BB498" s="42">
        <f>+' (1) Cap Res.2009-2010'!BB498</f>
        <v>0</v>
      </c>
    </row>
    <row r="499" spans="1:54" ht="13.5">
      <c r="A499" s="177">
        <f>+' (1) Cap Res.2009-2010'!BF499</f>
        <v>38989</v>
      </c>
      <c r="B499" s="42">
        <f>+' (1) Cap Res.2009-2010'!B499</f>
        <v>0</v>
      </c>
      <c r="C499" s="42">
        <f>+' (1) Cap Res.2009-2010'!C499</f>
        <v>0</v>
      </c>
      <c r="D499" s="42">
        <f>+' (1) Cap Res.2009-2010'!D499</f>
        <v>0</v>
      </c>
      <c r="E499" s="42">
        <f>+' (1) Cap Res.2009-2010'!E499</f>
        <v>0</v>
      </c>
      <c r="F499" s="42">
        <f>+' (1) Cap Res.2009-2010'!F499</f>
        <v>0</v>
      </c>
      <c r="G499" s="42">
        <f>+' (1) Cap Res.2009-2010'!G499</f>
        <v>0</v>
      </c>
      <c r="H499" s="42">
        <f>+' (1) Cap Res.2009-2010'!H499</f>
        <v>0</v>
      </c>
      <c r="I499" s="42">
        <f>+' (1) Cap Res.2009-2010'!I499</f>
        <v>0</v>
      </c>
      <c r="J499" s="42">
        <f>+' (1) Cap Res.2009-2010'!J499</f>
        <v>0</v>
      </c>
      <c r="K499" s="42">
        <f>+' (1) Cap Res.2009-2010'!K499</f>
        <v>0</v>
      </c>
      <c r="L499" s="42">
        <f>+' (1) Cap Res.2009-2010'!L499</f>
        <v>0</v>
      </c>
      <c r="M499" s="42">
        <f>+' (1) Cap Res.2009-2010'!M499</f>
        <v>0</v>
      </c>
      <c r="N499" s="42">
        <f>+' (1) Cap Res.2009-2010'!N499</f>
        <v>0</v>
      </c>
      <c r="O499" s="42">
        <f>+' (1) Cap Res.2009-2010'!O499</f>
        <v>0</v>
      </c>
      <c r="P499" s="42">
        <f>+' (1) Cap Res.2009-2010'!P499</f>
        <v>0</v>
      </c>
      <c r="Q499" s="42">
        <f>+' (1) Cap Res.2009-2010'!Q499</f>
        <v>0</v>
      </c>
      <c r="R499" s="42">
        <f>+' (1) Cap Res.2009-2010'!R499</f>
        <v>0</v>
      </c>
      <c r="S499" s="42">
        <f>+' (1) Cap Res.2009-2010'!S499</f>
        <v>0</v>
      </c>
      <c r="T499" s="42">
        <f>+' (1) Cap Res.2009-2010'!T499</f>
        <v>0</v>
      </c>
      <c r="U499" s="42">
        <f>+' (1) Cap Res.2009-2010'!U499</f>
        <v>0</v>
      </c>
      <c r="V499" s="42">
        <f>+' (1) Cap Res.2009-2010'!V499</f>
        <v>0</v>
      </c>
      <c r="W499" s="42">
        <f>+' (1) Cap Res.2009-2010'!W499</f>
        <v>0</v>
      </c>
      <c r="X499" s="42">
        <f>+' (1) Cap Res.2009-2010'!X499</f>
        <v>0</v>
      </c>
      <c r="Y499" s="42">
        <f>+' (1) Cap Res.2009-2010'!Y499</f>
        <v>0</v>
      </c>
      <c r="Z499" s="42">
        <f>+' (1) Cap Res.2009-2010'!Z499</f>
        <v>0</v>
      </c>
      <c r="AA499" s="42">
        <f>+' (1) Cap Res.2009-2010'!AA499</f>
        <v>0</v>
      </c>
      <c r="AB499" s="42">
        <f>+' (1) Cap Res.2009-2010'!AB499</f>
        <v>0</v>
      </c>
      <c r="AC499" s="42">
        <f>+' (1) Cap Res.2009-2010'!AC499</f>
        <v>0</v>
      </c>
      <c r="AD499" s="42">
        <f>+' (1) Cap Res.2009-2010'!AD499</f>
        <v>0</v>
      </c>
      <c r="AE499" s="42">
        <f>+' (1) Cap Res.2009-2010'!AE499</f>
        <v>0</v>
      </c>
      <c r="AF499" s="42">
        <f>+' (1) Cap Res.2009-2010'!AF499</f>
        <v>0</v>
      </c>
      <c r="AG499" s="42">
        <f>+' (1) Cap Res.2009-2010'!AG499</f>
        <v>0</v>
      </c>
      <c r="AH499" s="42">
        <f>+' (1) Cap Res.2009-2010'!AH499</f>
        <v>0</v>
      </c>
      <c r="AI499" s="42">
        <f>+' (1) Cap Res.2009-2010'!AI499</f>
        <v>0</v>
      </c>
      <c r="AJ499" s="42">
        <f>+' (1) Cap Res.2009-2010'!AJ499</f>
        <v>0</v>
      </c>
      <c r="AK499" s="42">
        <f>+' (1) Cap Res.2009-2010'!AK499</f>
        <v>0</v>
      </c>
      <c r="AL499" s="42">
        <f>+' (1) Cap Res.2009-2010'!AL499</f>
        <v>0</v>
      </c>
      <c r="AM499" s="42">
        <f>+' (1) Cap Res.2009-2010'!AM499</f>
        <v>0</v>
      </c>
      <c r="AN499" s="42">
        <f>+' (1) Cap Res.2009-2010'!AN499</f>
        <v>0</v>
      </c>
      <c r="AO499" s="42">
        <f>+' (1) Cap Res.2009-2010'!AO499</f>
        <v>0</v>
      </c>
      <c r="AP499" s="42">
        <f>+' (1) Cap Res.2009-2010'!AP499</f>
        <v>0</v>
      </c>
      <c r="AQ499" s="42">
        <f>+' (1) Cap Res.2009-2010'!AQ499</f>
        <v>0</v>
      </c>
      <c r="AR499" s="42">
        <f>+' (1) Cap Res.2009-2010'!AR499</f>
        <v>0</v>
      </c>
      <c r="AS499" s="42">
        <f>+' (1) Cap Res.2009-2010'!AS499</f>
        <v>0</v>
      </c>
      <c r="AT499" s="42">
        <f>+' (1) Cap Res.2009-2010'!AT499</f>
        <v>0</v>
      </c>
      <c r="AU499" s="42">
        <f>+' (1) Cap Res.2009-2010'!AU499</f>
        <v>0</v>
      </c>
      <c r="AV499" s="42">
        <f>+' (1) Cap Res.2009-2010'!AV499</f>
        <v>0</v>
      </c>
      <c r="AW499" s="42">
        <f>+' (1) Cap Res.2009-2010'!AW499</f>
        <v>0</v>
      </c>
      <c r="AX499" s="42">
        <f>+' (1) Cap Res.2009-2010'!AX499</f>
        <v>0</v>
      </c>
      <c r="AY499" s="42">
        <f>+' (1) Cap Res.2009-2010'!AY499</f>
        <v>0</v>
      </c>
      <c r="AZ499" s="42">
        <f>+' (1) Cap Res.2009-2010'!AZ499</f>
        <v>0</v>
      </c>
      <c r="BA499" s="42">
        <f>+' (1) Cap Res.2009-2010'!BA499</f>
        <v>0</v>
      </c>
      <c r="BB499" s="42">
        <f>+' (1) Cap Res.2009-2010'!BB499</f>
        <v>0</v>
      </c>
    </row>
    <row r="500" spans="1:54" ht="13.5">
      <c r="A500" s="177">
        <f>+' (1) Cap Res.2009-2010'!BF500</f>
        <v>38990</v>
      </c>
      <c r="B500" s="42">
        <f>+' (1) Cap Res.2009-2010'!B500</f>
        <v>0</v>
      </c>
      <c r="C500" s="42">
        <f>+' (1) Cap Res.2009-2010'!C500</f>
        <v>0</v>
      </c>
      <c r="D500" s="42">
        <f>+' (1) Cap Res.2009-2010'!D500</f>
        <v>0</v>
      </c>
      <c r="E500" s="42">
        <f>+' (1) Cap Res.2009-2010'!E500</f>
        <v>0</v>
      </c>
      <c r="F500" s="42">
        <f>+' (1) Cap Res.2009-2010'!F500</f>
        <v>0</v>
      </c>
      <c r="G500" s="42">
        <f>+' (1) Cap Res.2009-2010'!G500</f>
        <v>0</v>
      </c>
      <c r="H500" s="42">
        <f>+' (1) Cap Res.2009-2010'!H500</f>
        <v>0</v>
      </c>
      <c r="I500" s="42">
        <f>+' (1) Cap Res.2009-2010'!I500</f>
        <v>0</v>
      </c>
      <c r="J500" s="42">
        <f>+' (1) Cap Res.2009-2010'!J500</f>
        <v>0</v>
      </c>
      <c r="K500" s="42">
        <f>+' (1) Cap Res.2009-2010'!K500</f>
        <v>0</v>
      </c>
      <c r="L500" s="42">
        <f>+' (1) Cap Res.2009-2010'!L500</f>
        <v>0</v>
      </c>
      <c r="M500" s="42">
        <f>+' (1) Cap Res.2009-2010'!M500</f>
        <v>0</v>
      </c>
      <c r="N500" s="42">
        <f>+' (1) Cap Res.2009-2010'!N500</f>
        <v>0</v>
      </c>
      <c r="O500" s="42">
        <f>+' (1) Cap Res.2009-2010'!O500</f>
        <v>0</v>
      </c>
      <c r="P500" s="42">
        <f>+' (1) Cap Res.2009-2010'!P500</f>
        <v>0</v>
      </c>
      <c r="Q500" s="42">
        <f>+' (1) Cap Res.2009-2010'!Q500</f>
        <v>0</v>
      </c>
      <c r="R500" s="42">
        <f>+' (1) Cap Res.2009-2010'!R500</f>
        <v>0</v>
      </c>
      <c r="S500" s="42">
        <f>+' (1) Cap Res.2009-2010'!S500</f>
        <v>0</v>
      </c>
      <c r="T500" s="42">
        <f>+' (1) Cap Res.2009-2010'!T500</f>
        <v>0</v>
      </c>
      <c r="U500" s="42">
        <f>+' (1) Cap Res.2009-2010'!U500</f>
        <v>0</v>
      </c>
      <c r="V500" s="42">
        <f>+' (1) Cap Res.2009-2010'!V500</f>
        <v>0</v>
      </c>
      <c r="W500" s="42">
        <f>+' (1) Cap Res.2009-2010'!W500</f>
        <v>0</v>
      </c>
      <c r="X500" s="42">
        <f>+' (1) Cap Res.2009-2010'!X500</f>
        <v>0</v>
      </c>
      <c r="Y500" s="42">
        <f>+' (1) Cap Res.2009-2010'!Y500</f>
        <v>0</v>
      </c>
      <c r="Z500" s="42">
        <f>+' (1) Cap Res.2009-2010'!Z500</f>
        <v>0</v>
      </c>
      <c r="AA500" s="42">
        <f>+' (1) Cap Res.2009-2010'!AA500</f>
        <v>0</v>
      </c>
      <c r="AB500" s="42">
        <f>+' (1) Cap Res.2009-2010'!AB500</f>
        <v>0</v>
      </c>
      <c r="AC500" s="42">
        <f>+' (1) Cap Res.2009-2010'!AC500</f>
        <v>0</v>
      </c>
      <c r="AD500" s="42">
        <f>+' (1) Cap Res.2009-2010'!AD500</f>
        <v>0</v>
      </c>
      <c r="AE500" s="42">
        <f>+' (1) Cap Res.2009-2010'!AE500</f>
        <v>0</v>
      </c>
      <c r="AF500" s="42">
        <f>+' (1) Cap Res.2009-2010'!AF500</f>
        <v>0</v>
      </c>
      <c r="AG500" s="42">
        <f>+' (1) Cap Res.2009-2010'!AG500</f>
        <v>0</v>
      </c>
      <c r="AH500" s="42">
        <f>+' (1) Cap Res.2009-2010'!AH500</f>
        <v>0</v>
      </c>
      <c r="AI500" s="42">
        <f>+' (1) Cap Res.2009-2010'!AI500</f>
        <v>0</v>
      </c>
      <c r="AJ500" s="42">
        <f>+' (1) Cap Res.2009-2010'!AJ500</f>
        <v>0</v>
      </c>
      <c r="AK500" s="42">
        <f>+' (1) Cap Res.2009-2010'!AK500</f>
        <v>0</v>
      </c>
      <c r="AL500" s="42">
        <f>+' (1) Cap Res.2009-2010'!AL500</f>
        <v>0</v>
      </c>
      <c r="AM500" s="42">
        <f>+' (1) Cap Res.2009-2010'!AM500</f>
        <v>0</v>
      </c>
      <c r="AN500" s="42">
        <f>+' (1) Cap Res.2009-2010'!AN500</f>
        <v>0</v>
      </c>
      <c r="AO500" s="42">
        <f>+' (1) Cap Res.2009-2010'!AO500</f>
        <v>0</v>
      </c>
      <c r="AP500" s="42">
        <f>+' (1) Cap Res.2009-2010'!AP500</f>
        <v>0</v>
      </c>
      <c r="AQ500" s="42">
        <f>+' (1) Cap Res.2009-2010'!AQ500</f>
        <v>0</v>
      </c>
      <c r="AR500" s="42">
        <f>+' (1) Cap Res.2009-2010'!AR500</f>
        <v>0</v>
      </c>
      <c r="AS500" s="42">
        <f>+' (1) Cap Res.2009-2010'!AS500</f>
        <v>0</v>
      </c>
      <c r="AT500" s="42">
        <f>+' (1) Cap Res.2009-2010'!AT500</f>
        <v>0</v>
      </c>
      <c r="AU500" s="42">
        <f>+' (1) Cap Res.2009-2010'!AU500</f>
        <v>0</v>
      </c>
      <c r="AV500" s="42">
        <f>+' (1) Cap Res.2009-2010'!AV500</f>
        <v>0</v>
      </c>
      <c r="AW500" s="42">
        <f>+' (1) Cap Res.2009-2010'!AW500</f>
        <v>0</v>
      </c>
      <c r="AX500" s="42">
        <f>+' (1) Cap Res.2009-2010'!AX500</f>
        <v>0</v>
      </c>
      <c r="AY500" s="42">
        <f>+' (1) Cap Res.2009-2010'!AY500</f>
        <v>0</v>
      </c>
      <c r="AZ500" s="42">
        <f>+' (1) Cap Res.2009-2010'!AZ500</f>
        <v>0</v>
      </c>
      <c r="BA500" s="42">
        <f>+' (1) Cap Res.2009-2010'!BA500</f>
        <v>0</v>
      </c>
      <c r="BB500" s="42">
        <f>+' (1) Cap Res.2009-2010'!BB500</f>
        <v>0</v>
      </c>
    </row>
    <row r="501" spans="1:54" ht="13.5">
      <c r="A501" s="177">
        <f>+' (1) Cap Res.2009-2010'!BF501</f>
        <v>39008</v>
      </c>
      <c r="B501" s="42">
        <f>+' (1) Cap Res.2009-2010'!B501</f>
        <v>0</v>
      </c>
      <c r="C501" s="42">
        <f>+' (1) Cap Res.2009-2010'!C501</f>
        <v>0</v>
      </c>
      <c r="D501" s="42">
        <f>+' (1) Cap Res.2009-2010'!D501</f>
        <v>0</v>
      </c>
      <c r="E501" s="42">
        <f>+' (1) Cap Res.2009-2010'!E501</f>
        <v>0</v>
      </c>
      <c r="F501" s="42">
        <f>+' (1) Cap Res.2009-2010'!F501</f>
        <v>0</v>
      </c>
      <c r="G501" s="42">
        <f>+' (1) Cap Res.2009-2010'!G501</f>
        <v>0</v>
      </c>
      <c r="H501" s="42">
        <f>+' (1) Cap Res.2009-2010'!H501</f>
        <v>0</v>
      </c>
      <c r="I501" s="42">
        <f>+' (1) Cap Res.2009-2010'!I501</f>
        <v>0</v>
      </c>
      <c r="J501" s="42">
        <f>+' (1) Cap Res.2009-2010'!J501</f>
        <v>0</v>
      </c>
      <c r="K501" s="42">
        <f>+' (1) Cap Res.2009-2010'!K501</f>
        <v>0</v>
      </c>
      <c r="L501" s="42">
        <f>+' (1) Cap Res.2009-2010'!L501</f>
        <v>0</v>
      </c>
      <c r="M501" s="42">
        <f>+' (1) Cap Res.2009-2010'!M501</f>
        <v>0</v>
      </c>
      <c r="N501" s="42">
        <f>+' (1) Cap Res.2009-2010'!N501</f>
        <v>0</v>
      </c>
      <c r="O501" s="42">
        <f>+' (1) Cap Res.2009-2010'!O501</f>
        <v>0</v>
      </c>
      <c r="P501" s="42">
        <f>+' (1) Cap Res.2009-2010'!P501</f>
        <v>0</v>
      </c>
      <c r="Q501" s="42">
        <f>+' (1) Cap Res.2009-2010'!Q501</f>
        <v>0</v>
      </c>
      <c r="R501" s="42">
        <f>+' (1) Cap Res.2009-2010'!R501</f>
        <v>0</v>
      </c>
      <c r="S501" s="42">
        <f>+' (1) Cap Res.2009-2010'!S501</f>
        <v>0</v>
      </c>
      <c r="T501" s="42">
        <f>+' (1) Cap Res.2009-2010'!T501</f>
        <v>0</v>
      </c>
      <c r="U501" s="42">
        <f>+' (1) Cap Res.2009-2010'!U501</f>
        <v>0</v>
      </c>
      <c r="V501" s="42">
        <f>+' (1) Cap Res.2009-2010'!V501</f>
        <v>0</v>
      </c>
      <c r="W501" s="42">
        <f>+' (1) Cap Res.2009-2010'!W501</f>
        <v>0</v>
      </c>
      <c r="X501" s="42">
        <f>+' (1) Cap Res.2009-2010'!X501</f>
        <v>0</v>
      </c>
      <c r="Y501" s="42">
        <f>+' (1) Cap Res.2009-2010'!Y501</f>
        <v>0</v>
      </c>
      <c r="Z501" s="42">
        <f>+' (1) Cap Res.2009-2010'!Z501</f>
        <v>0</v>
      </c>
      <c r="AA501" s="42">
        <f>+' (1) Cap Res.2009-2010'!AA501</f>
        <v>0</v>
      </c>
      <c r="AB501" s="42">
        <f>+' (1) Cap Res.2009-2010'!AB501</f>
        <v>0</v>
      </c>
      <c r="AC501" s="42">
        <f>+' (1) Cap Res.2009-2010'!AC501</f>
        <v>0</v>
      </c>
      <c r="AD501" s="42">
        <f>+' (1) Cap Res.2009-2010'!AD501</f>
        <v>0</v>
      </c>
      <c r="AE501" s="42">
        <f>+' (1) Cap Res.2009-2010'!AE501</f>
        <v>0</v>
      </c>
      <c r="AF501" s="42">
        <f>+' (1) Cap Res.2009-2010'!AF501</f>
        <v>0</v>
      </c>
      <c r="AG501" s="42">
        <f>+' (1) Cap Res.2009-2010'!AG501</f>
        <v>0</v>
      </c>
      <c r="AH501" s="42">
        <f>+' (1) Cap Res.2009-2010'!AH501</f>
        <v>0</v>
      </c>
      <c r="AI501" s="42">
        <f>+' (1) Cap Res.2009-2010'!AI501</f>
        <v>0</v>
      </c>
      <c r="AJ501" s="42">
        <f>+' (1) Cap Res.2009-2010'!AJ501</f>
        <v>0</v>
      </c>
      <c r="AK501" s="42">
        <f>+' (1) Cap Res.2009-2010'!AK501</f>
        <v>0</v>
      </c>
      <c r="AL501" s="42">
        <f>+' (1) Cap Res.2009-2010'!AL501</f>
        <v>0</v>
      </c>
      <c r="AM501" s="42">
        <f>+' (1) Cap Res.2009-2010'!AM501</f>
        <v>0</v>
      </c>
      <c r="AN501" s="42">
        <f>+' (1) Cap Res.2009-2010'!AN501</f>
        <v>0</v>
      </c>
      <c r="AO501" s="42">
        <f>+' (1) Cap Res.2009-2010'!AO501</f>
        <v>0</v>
      </c>
      <c r="AP501" s="42">
        <f>+' (1) Cap Res.2009-2010'!AP501</f>
        <v>0</v>
      </c>
      <c r="AQ501" s="42">
        <f>+' (1) Cap Res.2009-2010'!AQ501</f>
        <v>0</v>
      </c>
      <c r="AR501" s="42">
        <f>+' (1) Cap Res.2009-2010'!AR501</f>
        <v>0</v>
      </c>
      <c r="AS501" s="42">
        <f>+' (1) Cap Res.2009-2010'!AS501</f>
        <v>0</v>
      </c>
      <c r="AT501" s="42">
        <f>+' (1) Cap Res.2009-2010'!AT501</f>
        <v>0</v>
      </c>
      <c r="AU501" s="42">
        <f>+' (1) Cap Res.2009-2010'!AU501</f>
        <v>0</v>
      </c>
      <c r="AV501" s="42">
        <f>+' (1) Cap Res.2009-2010'!AV501</f>
        <v>0</v>
      </c>
      <c r="AW501" s="42">
        <f>+' (1) Cap Res.2009-2010'!AW501</f>
        <v>0</v>
      </c>
      <c r="AX501" s="42">
        <f>+' (1) Cap Res.2009-2010'!AX501</f>
        <v>0</v>
      </c>
      <c r="AY501" s="42">
        <f>+' (1) Cap Res.2009-2010'!AY501</f>
        <v>0</v>
      </c>
      <c r="AZ501" s="42">
        <f>+' (1) Cap Res.2009-2010'!AZ501</f>
        <v>0</v>
      </c>
      <c r="BA501" s="42">
        <f>+' (1) Cap Res.2009-2010'!BA501</f>
        <v>0</v>
      </c>
      <c r="BB501" s="42">
        <f>+' (1) Cap Res.2009-2010'!BB501</f>
        <v>0</v>
      </c>
    </row>
    <row r="502" spans="1:54" ht="13.5">
      <c r="A502" s="177">
        <f>+' (1) Cap Res.2009-2010'!BF502</f>
        <v>39008</v>
      </c>
      <c r="B502" s="42">
        <f>+' (1) Cap Res.2009-2010'!B502</f>
        <v>0</v>
      </c>
      <c r="C502" s="42">
        <f>+' (1) Cap Res.2009-2010'!C502</f>
        <v>0</v>
      </c>
      <c r="D502" s="42">
        <f>+' (1) Cap Res.2009-2010'!D502</f>
        <v>0</v>
      </c>
      <c r="E502" s="42">
        <f>+' (1) Cap Res.2009-2010'!E502</f>
        <v>0</v>
      </c>
      <c r="F502" s="42">
        <f>+' (1) Cap Res.2009-2010'!F502</f>
        <v>0</v>
      </c>
      <c r="G502" s="42">
        <f>+' (1) Cap Res.2009-2010'!G502</f>
        <v>0</v>
      </c>
      <c r="H502" s="42">
        <f>+' (1) Cap Res.2009-2010'!H502</f>
        <v>0</v>
      </c>
      <c r="I502" s="42">
        <f>+' (1) Cap Res.2009-2010'!I502</f>
        <v>0</v>
      </c>
      <c r="J502" s="42">
        <f>+' (1) Cap Res.2009-2010'!J502</f>
        <v>0</v>
      </c>
      <c r="K502" s="42">
        <f>+' (1) Cap Res.2009-2010'!K502</f>
        <v>0</v>
      </c>
      <c r="L502" s="42">
        <f>+' (1) Cap Res.2009-2010'!L502</f>
        <v>0</v>
      </c>
      <c r="M502" s="42">
        <f>+' (1) Cap Res.2009-2010'!M502</f>
        <v>0</v>
      </c>
      <c r="N502" s="42">
        <f>+' (1) Cap Res.2009-2010'!N502</f>
        <v>0</v>
      </c>
      <c r="O502" s="42">
        <f>+' (1) Cap Res.2009-2010'!O502</f>
        <v>0</v>
      </c>
      <c r="P502" s="42">
        <f>+' (1) Cap Res.2009-2010'!P502</f>
        <v>0</v>
      </c>
      <c r="Q502" s="42">
        <f>+' (1) Cap Res.2009-2010'!Q502</f>
        <v>0</v>
      </c>
      <c r="R502" s="42">
        <f>+' (1) Cap Res.2009-2010'!R502</f>
        <v>0</v>
      </c>
      <c r="S502" s="42">
        <f>+' (1) Cap Res.2009-2010'!S502</f>
        <v>0</v>
      </c>
      <c r="T502" s="42">
        <f>+' (1) Cap Res.2009-2010'!T502</f>
        <v>0</v>
      </c>
      <c r="U502" s="42">
        <f>+' (1) Cap Res.2009-2010'!U502</f>
        <v>0</v>
      </c>
      <c r="V502" s="42">
        <f>+' (1) Cap Res.2009-2010'!V502</f>
        <v>0</v>
      </c>
      <c r="W502" s="42">
        <f>+' (1) Cap Res.2009-2010'!W502</f>
        <v>0</v>
      </c>
      <c r="X502" s="42">
        <f>+' (1) Cap Res.2009-2010'!X502</f>
        <v>0</v>
      </c>
      <c r="Y502" s="42">
        <f>+' (1) Cap Res.2009-2010'!Y502</f>
        <v>0</v>
      </c>
      <c r="Z502" s="42">
        <f>+' (1) Cap Res.2009-2010'!Z502</f>
        <v>0</v>
      </c>
      <c r="AA502" s="42">
        <f>+' (1) Cap Res.2009-2010'!AA502</f>
        <v>0</v>
      </c>
      <c r="AB502" s="42">
        <f>+' (1) Cap Res.2009-2010'!AB502</f>
        <v>0</v>
      </c>
      <c r="AC502" s="42">
        <f>+' (1) Cap Res.2009-2010'!AC502</f>
        <v>0</v>
      </c>
      <c r="AD502" s="42">
        <f>+' (1) Cap Res.2009-2010'!AD502</f>
        <v>0</v>
      </c>
      <c r="AE502" s="42">
        <f>+' (1) Cap Res.2009-2010'!AE502</f>
        <v>0</v>
      </c>
      <c r="AF502" s="42">
        <f>+' (1) Cap Res.2009-2010'!AF502</f>
        <v>0</v>
      </c>
      <c r="AG502" s="42">
        <f>+' (1) Cap Res.2009-2010'!AG502</f>
        <v>0</v>
      </c>
      <c r="AH502" s="42">
        <f>+' (1) Cap Res.2009-2010'!AH502</f>
        <v>0</v>
      </c>
      <c r="AI502" s="42">
        <f>+' (1) Cap Res.2009-2010'!AI502</f>
        <v>0</v>
      </c>
      <c r="AJ502" s="42">
        <f>+' (1) Cap Res.2009-2010'!AJ502</f>
        <v>0</v>
      </c>
      <c r="AK502" s="42">
        <f>+' (1) Cap Res.2009-2010'!AK502</f>
        <v>0</v>
      </c>
      <c r="AL502" s="42">
        <f>+' (1) Cap Res.2009-2010'!AL502</f>
        <v>0</v>
      </c>
      <c r="AM502" s="42">
        <f>+' (1) Cap Res.2009-2010'!AM502</f>
        <v>0</v>
      </c>
      <c r="AN502" s="42">
        <f>+' (1) Cap Res.2009-2010'!AN502</f>
        <v>0</v>
      </c>
      <c r="AO502" s="42">
        <f>+' (1) Cap Res.2009-2010'!AO502</f>
        <v>0</v>
      </c>
      <c r="AP502" s="42">
        <f>+' (1) Cap Res.2009-2010'!AP502</f>
        <v>0</v>
      </c>
      <c r="AQ502" s="42">
        <f>+' (1) Cap Res.2009-2010'!AQ502</f>
        <v>0</v>
      </c>
      <c r="AR502" s="42">
        <f>+' (1) Cap Res.2009-2010'!AR502</f>
        <v>0</v>
      </c>
      <c r="AS502" s="42">
        <f>+' (1) Cap Res.2009-2010'!AS502</f>
        <v>0</v>
      </c>
      <c r="AT502" s="42">
        <f>+' (1) Cap Res.2009-2010'!AT502</f>
        <v>0</v>
      </c>
      <c r="AU502" s="42">
        <f>+' (1) Cap Res.2009-2010'!AU502</f>
        <v>0</v>
      </c>
      <c r="AV502" s="42">
        <f>+' (1) Cap Res.2009-2010'!AV502</f>
        <v>0</v>
      </c>
      <c r="AW502" s="42">
        <f>+' (1) Cap Res.2009-2010'!AW502</f>
        <v>0</v>
      </c>
      <c r="AX502" s="42">
        <f>+' (1) Cap Res.2009-2010'!AX502</f>
        <v>0</v>
      </c>
      <c r="AY502" s="42">
        <f>+' (1) Cap Res.2009-2010'!AY502</f>
        <v>0</v>
      </c>
      <c r="AZ502" s="42">
        <f>+' (1) Cap Res.2009-2010'!AZ502</f>
        <v>0</v>
      </c>
      <c r="BA502" s="42">
        <f>+' (1) Cap Res.2009-2010'!BA502</f>
        <v>0</v>
      </c>
      <c r="BB502" s="42">
        <f>+' (1) Cap Res.2009-2010'!BB502</f>
        <v>0</v>
      </c>
    </row>
    <row r="503" spans="1:54" ht="13.5">
      <c r="A503" s="177">
        <f>+' (1) Cap Res.2009-2010'!BF503</f>
        <v>39008</v>
      </c>
      <c r="B503" s="42">
        <f>+' (1) Cap Res.2009-2010'!B503</f>
        <v>0</v>
      </c>
      <c r="C503" s="42">
        <f>+' (1) Cap Res.2009-2010'!C503</f>
        <v>0</v>
      </c>
      <c r="D503" s="42">
        <f>+' (1) Cap Res.2009-2010'!D503</f>
        <v>0</v>
      </c>
      <c r="E503" s="42">
        <f>+' (1) Cap Res.2009-2010'!E503</f>
        <v>0</v>
      </c>
      <c r="F503" s="42">
        <f>+' (1) Cap Res.2009-2010'!F503</f>
        <v>0</v>
      </c>
      <c r="G503" s="42">
        <f>+' (1) Cap Res.2009-2010'!G503</f>
        <v>0</v>
      </c>
      <c r="H503" s="42">
        <f>+' (1) Cap Res.2009-2010'!H503</f>
        <v>0</v>
      </c>
      <c r="I503" s="42">
        <f>+' (1) Cap Res.2009-2010'!I503</f>
        <v>0</v>
      </c>
      <c r="J503" s="42">
        <f>+' (1) Cap Res.2009-2010'!J503</f>
        <v>0</v>
      </c>
      <c r="K503" s="42">
        <f>+' (1) Cap Res.2009-2010'!K503</f>
        <v>0</v>
      </c>
      <c r="L503" s="42">
        <f>+' (1) Cap Res.2009-2010'!L503</f>
        <v>0</v>
      </c>
      <c r="M503" s="42">
        <f>+' (1) Cap Res.2009-2010'!M503</f>
        <v>0</v>
      </c>
      <c r="N503" s="42">
        <f>+' (1) Cap Res.2009-2010'!N503</f>
        <v>0</v>
      </c>
      <c r="O503" s="42">
        <f>+' (1) Cap Res.2009-2010'!O503</f>
        <v>0</v>
      </c>
      <c r="P503" s="42">
        <f>+' (1) Cap Res.2009-2010'!P503</f>
        <v>0</v>
      </c>
      <c r="Q503" s="42">
        <f>+' (1) Cap Res.2009-2010'!Q503</f>
        <v>0</v>
      </c>
      <c r="R503" s="42">
        <f>+' (1) Cap Res.2009-2010'!R503</f>
        <v>0</v>
      </c>
      <c r="S503" s="42">
        <f>+' (1) Cap Res.2009-2010'!S503</f>
        <v>0</v>
      </c>
      <c r="T503" s="42">
        <f>+' (1) Cap Res.2009-2010'!T503</f>
        <v>0</v>
      </c>
      <c r="U503" s="42">
        <f>+' (1) Cap Res.2009-2010'!U503</f>
        <v>0</v>
      </c>
      <c r="V503" s="42">
        <f>+' (1) Cap Res.2009-2010'!V503</f>
        <v>0</v>
      </c>
      <c r="W503" s="42">
        <f>+' (1) Cap Res.2009-2010'!W503</f>
        <v>0</v>
      </c>
      <c r="X503" s="42">
        <f>+' (1) Cap Res.2009-2010'!X503</f>
        <v>0</v>
      </c>
      <c r="Y503" s="42">
        <f>+' (1) Cap Res.2009-2010'!Y503</f>
        <v>0</v>
      </c>
      <c r="Z503" s="42">
        <f>+' (1) Cap Res.2009-2010'!Z503</f>
        <v>0</v>
      </c>
      <c r="AA503" s="42">
        <f>+' (1) Cap Res.2009-2010'!AA503</f>
        <v>0</v>
      </c>
      <c r="AB503" s="42">
        <f>+' (1) Cap Res.2009-2010'!AB503</f>
        <v>0</v>
      </c>
      <c r="AC503" s="42">
        <f>+' (1) Cap Res.2009-2010'!AC503</f>
        <v>0</v>
      </c>
      <c r="AD503" s="42">
        <f>+' (1) Cap Res.2009-2010'!AD503</f>
        <v>0</v>
      </c>
      <c r="AE503" s="42">
        <f>+' (1) Cap Res.2009-2010'!AE503</f>
        <v>0</v>
      </c>
      <c r="AF503" s="42">
        <f>+' (1) Cap Res.2009-2010'!AF503</f>
        <v>0</v>
      </c>
      <c r="AG503" s="42">
        <f>+' (1) Cap Res.2009-2010'!AG503</f>
        <v>0</v>
      </c>
      <c r="AH503" s="42">
        <f>+' (1) Cap Res.2009-2010'!AH503</f>
        <v>0</v>
      </c>
      <c r="AI503" s="42">
        <f>+' (1) Cap Res.2009-2010'!AI503</f>
        <v>-1124.96</v>
      </c>
      <c r="AJ503" s="42">
        <f>+' (1) Cap Res.2009-2010'!AJ503</f>
        <v>0</v>
      </c>
      <c r="AK503" s="42">
        <f>+' (1) Cap Res.2009-2010'!AK503</f>
        <v>0</v>
      </c>
      <c r="AL503" s="42">
        <f>+' (1) Cap Res.2009-2010'!AL503</f>
        <v>0</v>
      </c>
      <c r="AM503" s="42">
        <f>+' (1) Cap Res.2009-2010'!AM503</f>
        <v>0</v>
      </c>
      <c r="AN503" s="42">
        <f>+' (1) Cap Res.2009-2010'!AN503</f>
        <v>0</v>
      </c>
      <c r="AO503" s="42">
        <f>+' (1) Cap Res.2009-2010'!AO503</f>
        <v>0</v>
      </c>
      <c r="AP503" s="42">
        <f>+' (1) Cap Res.2009-2010'!AP503</f>
        <v>0</v>
      </c>
      <c r="AQ503" s="42">
        <f>+' (1) Cap Res.2009-2010'!AQ503</f>
        <v>0</v>
      </c>
      <c r="AR503" s="42">
        <f>+' (1) Cap Res.2009-2010'!AR503</f>
        <v>0</v>
      </c>
      <c r="AS503" s="42">
        <f>+' (1) Cap Res.2009-2010'!AS503</f>
        <v>0</v>
      </c>
      <c r="AT503" s="42">
        <f>+' (1) Cap Res.2009-2010'!AT503</f>
        <v>0</v>
      </c>
      <c r="AU503" s="42">
        <f>+' (1) Cap Res.2009-2010'!AU503</f>
        <v>0</v>
      </c>
      <c r="AV503" s="42">
        <f>+' (1) Cap Res.2009-2010'!AV503</f>
        <v>0</v>
      </c>
      <c r="AW503" s="42">
        <f>+' (1) Cap Res.2009-2010'!AW503</f>
        <v>0</v>
      </c>
      <c r="AX503" s="42">
        <f>+' (1) Cap Res.2009-2010'!AX503</f>
        <v>0</v>
      </c>
      <c r="AY503" s="42">
        <f>+' (1) Cap Res.2009-2010'!AY503</f>
        <v>0</v>
      </c>
      <c r="AZ503" s="42">
        <f>+' (1) Cap Res.2009-2010'!AZ503</f>
        <v>0</v>
      </c>
      <c r="BA503" s="42">
        <f>+' (1) Cap Res.2009-2010'!BA503</f>
        <v>0</v>
      </c>
      <c r="BB503" s="42">
        <f>+' (1) Cap Res.2009-2010'!BB503</f>
        <v>0</v>
      </c>
    </row>
    <row r="504" spans="1:54" ht="13.5">
      <c r="A504" s="177">
        <f>+' (1) Cap Res.2009-2010'!BF504</f>
        <v>39376</v>
      </c>
      <c r="B504" s="42">
        <f>+' (1) Cap Res.2009-2010'!B504</f>
        <v>0</v>
      </c>
      <c r="C504" s="42">
        <f>+' (1) Cap Res.2009-2010'!C504</f>
        <v>0</v>
      </c>
      <c r="D504" s="42">
        <f>+' (1) Cap Res.2009-2010'!D504</f>
        <v>0</v>
      </c>
      <c r="E504" s="42">
        <f>+' (1) Cap Res.2009-2010'!E504</f>
        <v>0</v>
      </c>
      <c r="F504" s="42">
        <f>+' (1) Cap Res.2009-2010'!F504</f>
        <v>0</v>
      </c>
      <c r="G504" s="42">
        <f>+' (1) Cap Res.2009-2010'!G504</f>
        <v>0</v>
      </c>
      <c r="H504" s="42">
        <f>+' (1) Cap Res.2009-2010'!H504</f>
        <v>0</v>
      </c>
      <c r="I504" s="42">
        <f>+' (1) Cap Res.2009-2010'!I504</f>
        <v>0</v>
      </c>
      <c r="J504" s="42">
        <f>+' (1) Cap Res.2009-2010'!J504</f>
        <v>0</v>
      </c>
      <c r="K504" s="42">
        <f>+' (1) Cap Res.2009-2010'!K504</f>
        <v>0</v>
      </c>
      <c r="L504" s="42">
        <f>+' (1) Cap Res.2009-2010'!L504</f>
        <v>0</v>
      </c>
      <c r="M504" s="42">
        <f>+' (1) Cap Res.2009-2010'!M504</f>
        <v>0</v>
      </c>
      <c r="N504" s="42">
        <f>+' (1) Cap Res.2009-2010'!N504</f>
        <v>0</v>
      </c>
      <c r="O504" s="42">
        <f>+' (1) Cap Res.2009-2010'!O504</f>
        <v>0</v>
      </c>
      <c r="P504" s="42">
        <f>+' (1) Cap Res.2009-2010'!P504</f>
        <v>0</v>
      </c>
      <c r="Q504" s="42">
        <f>+' (1) Cap Res.2009-2010'!Q504</f>
        <v>0</v>
      </c>
      <c r="R504" s="42">
        <f>+' (1) Cap Res.2009-2010'!R504</f>
        <v>0</v>
      </c>
      <c r="S504" s="42">
        <f>+' (1) Cap Res.2009-2010'!S504</f>
        <v>0</v>
      </c>
      <c r="T504" s="42">
        <f>+' (1) Cap Res.2009-2010'!T504</f>
        <v>0</v>
      </c>
      <c r="U504" s="42">
        <f>+' (1) Cap Res.2009-2010'!U504</f>
        <v>0</v>
      </c>
      <c r="V504" s="42">
        <f>+' (1) Cap Res.2009-2010'!V504</f>
        <v>0</v>
      </c>
      <c r="W504" s="42">
        <f>+' (1) Cap Res.2009-2010'!W504</f>
        <v>0</v>
      </c>
      <c r="X504" s="42">
        <f>+' (1) Cap Res.2009-2010'!X504</f>
        <v>0</v>
      </c>
      <c r="Y504" s="42">
        <f>+' (1) Cap Res.2009-2010'!Y504</f>
        <v>0</v>
      </c>
      <c r="Z504" s="42">
        <f>+' (1) Cap Res.2009-2010'!Z504</f>
        <v>0</v>
      </c>
      <c r="AA504" s="42">
        <f>+' (1) Cap Res.2009-2010'!AA504</f>
        <v>0</v>
      </c>
      <c r="AB504" s="42">
        <f>+' (1) Cap Res.2009-2010'!AB504</f>
        <v>0</v>
      </c>
      <c r="AC504" s="42">
        <f>+' (1) Cap Res.2009-2010'!AC504</f>
        <v>0</v>
      </c>
      <c r="AD504" s="42">
        <f>+' (1) Cap Res.2009-2010'!AD504</f>
        <v>0</v>
      </c>
      <c r="AE504" s="42">
        <f>+' (1) Cap Res.2009-2010'!AE504</f>
        <v>0</v>
      </c>
      <c r="AF504" s="42">
        <f>+' (1) Cap Res.2009-2010'!AF504</f>
        <v>0</v>
      </c>
      <c r="AG504" s="42">
        <f>+' (1) Cap Res.2009-2010'!AG504</f>
        <v>0</v>
      </c>
      <c r="AH504" s="42">
        <f>+' (1) Cap Res.2009-2010'!AH504</f>
        <v>0</v>
      </c>
      <c r="AI504" s="42">
        <f>+' (1) Cap Res.2009-2010'!AI504</f>
        <v>0</v>
      </c>
      <c r="AJ504" s="42">
        <f>+' (1) Cap Res.2009-2010'!AJ504</f>
        <v>0</v>
      </c>
      <c r="AK504" s="42">
        <f>+' (1) Cap Res.2009-2010'!AK504</f>
        <v>0</v>
      </c>
      <c r="AL504" s="42">
        <f>+' (1) Cap Res.2009-2010'!AL504</f>
        <v>0</v>
      </c>
      <c r="AM504" s="42">
        <f>+' (1) Cap Res.2009-2010'!AM504</f>
        <v>0</v>
      </c>
      <c r="AN504" s="42">
        <f>+' (1) Cap Res.2009-2010'!AN504</f>
        <v>0</v>
      </c>
      <c r="AO504" s="42">
        <f>+' (1) Cap Res.2009-2010'!AO504</f>
        <v>0</v>
      </c>
      <c r="AP504" s="42">
        <f>+' (1) Cap Res.2009-2010'!AP504</f>
        <v>0</v>
      </c>
      <c r="AQ504" s="42">
        <f>+' (1) Cap Res.2009-2010'!AQ504</f>
        <v>0</v>
      </c>
      <c r="AR504" s="42">
        <f>+' (1) Cap Res.2009-2010'!AR504</f>
        <v>0</v>
      </c>
      <c r="AS504" s="42">
        <f>+' (1) Cap Res.2009-2010'!AS504</f>
        <v>0</v>
      </c>
      <c r="AT504" s="42">
        <f>+' (1) Cap Res.2009-2010'!AT504</f>
        <v>0</v>
      </c>
      <c r="AU504" s="42">
        <f>+' (1) Cap Res.2009-2010'!AU504</f>
        <v>0</v>
      </c>
      <c r="AV504" s="42">
        <f>+' (1) Cap Res.2009-2010'!AV504</f>
        <v>0</v>
      </c>
      <c r="AW504" s="42">
        <f>+' (1) Cap Res.2009-2010'!AW504</f>
        <v>0</v>
      </c>
      <c r="AX504" s="42">
        <f>+' (1) Cap Res.2009-2010'!AX504</f>
        <v>0</v>
      </c>
      <c r="AY504" s="42">
        <f>+' (1) Cap Res.2009-2010'!AY504</f>
        <v>0</v>
      </c>
      <c r="AZ504" s="42">
        <f>+' (1) Cap Res.2009-2010'!AZ504</f>
        <v>0</v>
      </c>
      <c r="BA504" s="42">
        <f>+' (1) Cap Res.2009-2010'!BA504</f>
        <v>0</v>
      </c>
      <c r="BB504" s="42">
        <f>+' (1) Cap Res.2009-2010'!BB504</f>
        <v>0</v>
      </c>
    </row>
    <row r="505" spans="1:54" ht="13.5">
      <c r="A505" s="177">
        <f>+' (1) Cap Res.2009-2010'!BF505</f>
        <v>39017</v>
      </c>
      <c r="B505" s="42">
        <f>+' (1) Cap Res.2009-2010'!B505</f>
        <v>0</v>
      </c>
      <c r="C505" s="42">
        <f>+' (1) Cap Res.2009-2010'!C505</f>
        <v>0</v>
      </c>
      <c r="D505" s="42">
        <f>+' (1) Cap Res.2009-2010'!D505</f>
        <v>0</v>
      </c>
      <c r="E505" s="42">
        <f>+' (1) Cap Res.2009-2010'!E505</f>
        <v>0</v>
      </c>
      <c r="F505" s="42">
        <f>+' (1) Cap Res.2009-2010'!F505</f>
        <v>0</v>
      </c>
      <c r="G505" s="42">
        <f>+' (1) Cap Res.2009-2010'!G505</f>
        <v>0</v>
      </c>
      <c r="H505" s="42">
        <f>+' (1) Cap Res.2009-2010'!H505</f>
        <v>0</v>
      </c>
      <c r="I505" s="42">
        <f>+' (1) Cap Res.2009-2010'!I505</f>
        <v>0</v>
      </c>
      <c r="J505" s="42">
        <f>+' (1) Cap Res.2009-2010'!J505</f>
        <v>0</v>
      </c>
      <c r="K505" s="42">
        <f>+' (1) Cap Res.2009-2010'!K505</f>
        <v>0</v>
      </c>
      <c r="L505" s="42">
        <f>+' (1) Cap Res.2009-2010'!L505</f>
        <v>0</v>
      </c>
      <c r="M505" s="42">
        <f>+' (1) Cap Res.2009-2010'!M505</f>
        <v>0</v>
      </c>
      <c r="N505" s="42">
        <f>+' (1) Cap Res.2009-2010'!N505</f>
        <v>0</v>
      </c>
      <c r="O505" s="42">
        <f>+' (1) Cap Res.2009-2010'!O505</f>
        <v>0</v>
      </c>
      <c r="P505" s="42">
        <f>+' (1) Cap Res.2009-2010'!P505</f>
        <v>0</v>
      </c>
      <c r="Q505" s="42">
        <f>+' (1) Cap Res.2009-2010'!Q505</f>
        <v>0</v>
      </c>
      <c r="R505" s="42">
        <f>+' (1) Cap Res.2009-2010'!R505</f>
        <v>0</v>
      </c>
      <c r="S505" s="42">
        <f>+' (1) Cap Res.2009-2010'!S505</f>
        <v>0</v>
      </c>
      <c r="T505" s="42">
        <f>+' (1) Cap Res.2009-2010'!T505</f>
        <v>0</v>
      </c>
      <c r="U505" s="42">
        <f>+' (1) Cap Res.2009-2010'!U505</f>
        <v>0</v>
      </c>
      <c r="V505" s="42">
        <f>+' (1) Cap Res.2009-2010'!V505</f>
        <v>0</v>
      </c>
      <c r="W505" s="42">
        <f>+' (1) Cap Res.2009-2010'!W505</f>
        <v>0</v>
      </c>
      <c r="X505" s="42">
        <f>+' (1) Cap Res.2009-2010'!X505</f>
        <v>0</v>
      </c>
      <c r="Y505" s="42">
        <f>+' (1) Cap Res.2009-2010'!Y505</f>
        <v>0</v>
      </c>
      <c r="Z505" s="42">
        <f>+' (1) Cap Res.2009-2010'!Z505</f>
        <v>0</v>
      </c>
      <c r="AA505" s="42">
        <f>+' (1) Cap Res.2009-2010'!AA505</f>
        <v>0</v>
      </c>
      <c r="AB505" s="42">
        <f>+' (1) Cap Res.2009-2010'!AB505</f>
        <v>0</v>
      </c>
      <c r="AC505" s="42">
        <f>+' (1) Cap Res.2009-2010'!AC505</f>
        <v>0</v>
      </c>
      <c r="AD505" s="42">
        <f>+' (1) Cap Res.2009-2010'!AD505</f>
        <v>0</v>
      </c>
      <c r="AE505" s="42">
        <f>+' (1) Cap Res.2009-2010'!AE505</f>
        <v>0</v>
      </c>
      <c r="AF505" s="42">
        <f>+' (1) Cap Res.2009-2010'!AF505</f>
        <v>0</v>
      </c>
      <c r="AG505" s="42">
        <f>+' (1) Cap Res.2009-2010'!AG505</f>
        <v>0</v>
      </c>
      <c r="AH505" s="42">
        <f>+' (1) Cap Res.2009-2010'!AH505</f>
        <v>0</v>
      </c>
      <c r="AI505" s="42">
        <f>+' (1) Cap Res.2009-2010'!AI505</f>
        <v>0</v>
      </c>
      <c r="AJ505" s="42">
        <f>+' (1) Cap Res.2009-2010'!AJ505</f>
        <v>0</v>
      </c>
      <c r="AK505" s="42">
        <f>+' (1) Cap Res.2009-2010'!AK505</f>
        <v>0</v>
      </c>
      <c r="AL505" s="42">
        <f>+' (1) Cap Res.2009-2010'!AL505</f>
        <v>0</v>
      </c>
      <c r="AM505" s="42">
        <f>+' (1) Cap Res.2009-2010'!AM505</f>
        <v>0</v>
      </c>
      <c r="AN505" s="42">
        <f>+' (1) Cap Res.2009-2010'!AN505</f>
        <v>0</v>
      </c>
      <c r="AO505" s="42">
        <f>+' (1) Cap Res.2009-2010'!AO505</f>
        <v>0</v>
      </c>
      <c r="AP505" s="42">
        <f>+' (1) Cap Res.2009-2010'!AP505</f>
        <v>0</v>
      </c>
      <c r="AQ505" s="42">
        <f>+' (1) Cap Res.2009-2010'!AQ505</f>
        <v>0</v>
      </c>
      <c r="AR505" s="42">
        <f>+' (1) Cap Res.2009-2010'!AR505</f>
        <v>0</v>
      </c>
      <c r="AS505" s="42">
        <f>+' (1) Cap Res.2009-2010'!AS505</f>
        <v>-48000</v>
      </c>
      <c r="AT505" s="42">
        <f>+' (1) Cap Res.2009-2010'!AT505</f>
        <v>0</v>
      </c>
      <c r="AU505" s="42">
        <f>+' (1) Cap Res.2009-2010'!AU505</f>
        <v>0</v>
      </c>
      <c r="AV505" s="42">
        <f>+' (1) Cap Res.2009-2010'!AV505</f>
        <v>0</v>
      </c>
      <c r="AW505" s="42">
        <f>+' (1) Cap Res.2009-2010'!AW505</f>
        <v>0</v>
      </c>
      <c r="AX505" s="42">
        <f>+' (1) Cap Res.2009-2010'!AX505</f>
        <v>0</v>
      </c>
      <c r="AY505" s="42">
        <f>+' (1) Cap Res.2009-2010'!AY505</f>
        <v>0</v>
      </c>
      <c r="AZ505" s="42">
        <f>+' (1) Cap Res.2009-2010'!AZ505</f>
        <v>0</v>
      </c>
      <c r="BA505" s="42">
        <f>+' (1) Cap Res.2009-2010'!BA505</f>
        <v>0</v>
      </c>
      <c r="BB505" s="42">
        <f>+' (1) Cap Res.2009-2010'!BB505</f>
        <v>0</v>
      </c>
    </row>
    <row r="506" spans="1:54" ht="13.5">
      <c r="A506" s="177">
        <f>+' (1) Cap Res.2009-2010'!BF506</f>
        <v>39017</v>
      </c>
      <c r="B506" s="42">
        <f>+' (1) Cap Res.2009-2010'!B506</f>
        <v>0</v>
      </c>
      <c r="C506" s="42">
        <f>+' (1) Cap Res.2009-2010'!C506</f>
        <v>0</v>
      </c>
      <c r="D506" s="42">
        <f>+' (1) Cap Res.2009-2010'!D506</f>
        <v>0</v>
      </c>
      <c r="E506" s="42">
        <f>+' (1) Cap Res.2009-2010'!E506</f>
        <v>0</v>
      </c>
      <c r="F506" s="42">
        <f>+' (1) Cap Res.2009-2010'!F506</f>
        <v>0</v>
      </c>
      <c r="G506" s="42">
        <f>+' (1) Cap Res.2009-2010'!G506</f>
        <v>0</v>
      </c>
      <c r="H506" s="42">
        <f>+' (1) Cap Res.2009-2010'!H506</f>
        <v>0</v>
      </c>
      <c r="I506" s="42">
        <f>+' (1) Cap Res.2009-2010'!I506</f>
        <v>0</v>
      </c>
      <c r="J506" s="42">
        <f>+' (1) Cap Res.2009-2010'!J506</f>
        <v>0</v>
      </c>
      <c r="K506" s="42">
        <f>+' (1) Cap Res.2009-2010'!K506</f>
        <v>0</v>
      </c>
      <c r="L506" s="42">
        <f>+' (1) Cap Res.2009-2010'!L506</f>
        <v>0</v>
      </c>
      <c r="M506" s="42">
        <f>+' (1) Cap Res.2009-2010'!M506</f>
        <v>0</v>
      </c>
      <c r="N506" s="42">
        <f>+' (1) Cap Res.2009-2010'!N506</f>
        <v>0</v>
      </c>
      <c r="O506" s="42">
        <f>+' (1) Cap Res.2009-2010'!O506</f>
        <v>0</v>
      </c>
      <c r="P506" s="42">
        <f>+' (1) Cap Res.2009-2010'!P506</f>
        <v>0</v>
      </c>
      <c r="Q506" s="42">
        <f>+' (1) Cap Res.2009-2010'!Q506</f>
        <v>0</v>
      </c>
      <c r="R506" s="42">
        <f>+' (1) Cap Res.2009-2010'!R506</f>
        <v>0</v>
      </c>
      <c r="S506" s="42">
        <f>+' (1) Cap Res.2009-2010'!S506</f>
        <v>0</v>
      </c>
      <c r="T506" s="42">
        <f>+' (1) Cap Res.2009-2010'!T506</f>
        <v>0</v>
      </c>
      <c r="U506" s="42">
        <f>+' (1) Cap Res.2009-2010'!U506</f>
        <v>0</v>
      </c>
      <c r="V506" s="42">
        <f>+' (1) Cap Res.2009-2010'!V506</f>
        <v>0</v>
      </c>
      <c r="W506" s="42">
        <f>+' (1) Cap Res.2009-2010'!W506</f>
        <v>0</v>
      </c>
      <c r="X506" s="42">
        <f>+' (1) Cap Res.2009-2010'!X506</f>
        <v>0</v>
      </c>
      <c r="Y506" s="42">
        <f>+' (1) Cap Res.2009-2010'!Y506</f>
        <v>0</v>
      </c>
      <c r="Z506" s="42">
        <f>+' (1) Cap Res.2009-2010'!Z506</f>
        <v>0</v>
      </c>
      <c r="AA506" s="42">
        <f>+' (1) Cap Res.2009-2010'!AA506</f>
        <v>0</v>
      </c>
      <c r="AB506" s="42">
        <f>+' (1) Cap Res.2009-2010'!AB506</f>
        <v>0</v>
      </c>
      <c r="AC506" s="42">
        <f>+' (1) Cap Res.2009-2010'!AC506</f>
        <v>0</v>
      </c>
      <c r="AD506" s="42">
        <f>+' (1) Cap Res.2009-2010'!AD506</f>
        <v>0</v>
      </c>
      <c r="AE506" s="42">
        <f>+' (1) Cap Res.2009-2010'!AE506</f>
        <v>0</v>
      </c>
      <c r="AF506" s="42">
        <f>+' (1) Cap Res.2009-2010'!AF506</f>
        <v>0</v>
      </c>
      <c r="AG506" s="42">
        <f>+' (1) Cap Res.2009-2010'!AG506</f>
        <v>0</v>
      </c>
      <c r="AH506" s="42">
        <f>+' (1) Cap Res.2009-2010'!AH506</f>
        <v>0</v>
      </c>
      <c r="AI506" s="42">
        <f>+' (1) Cap Res.2009-2010'!AI506</f>
        <v>0</v>
      </c>
      <c r="AJ506" s="42">
        <f>+' (1) Cap Res.2009-2010'!AJ506</f>
        <v>0</v>
      </c>
      <c r="AK506" s="42">
        <f>+' (1) Cap Res.2009-2010'!AK506</f>
        <v>0</v>
      </c>
      <c r="AL506" s="42">
        <f>+' (1) Cap Res.2009-2010'!AL506</f>
        <v>0</v>
      </c>
      <c r="AM506" s="42">
        <f>+' (1) Cap Res.2009-2010'!AM506</f>
        <v>0</v>
      </c>
      <c r="AN506" s="42">
        <f>+' (1) Cap Res.2009-2010'!AN506</f>
        <v>0</v>
      </c>
      <c r="AO506" s="42">
        <f>+' (1) Cap Res.2009-2010'!AO506</f>
        <v>0</v>
      </c>
      <c r="AP506" s="42">
        <f>+' (1) Cap Res.2009-2010'!AP506</f>
        <v>0</v>
      </c>
      <c r="AQ506" s="42">
        <f>+' (1) Cap Res.2009-2010'!AQ506</f>
        <v>-2000</v>
      </c>
      <c r="AR506" s="42">
        <f>+' (1) Cap Res.2009-2010'!AR506</f>
        <v>0</v>
      </c>
      <c r="AS506" s="42">
        <f>+' (1) Cap Res.2009-2010'!AS506</f>
        <v>0</v>
      </c>
      <c r="AT506" s="42">
        <f>+' (1) Cap Res.2009-2010'!AT506</f>
        <v>0</v>
      </c>
      <c r="AU506" s="42">
        <f>+' (1) Cap Res.2009-2010'!AU506</f>
        <v>0</v>
      </c>
      <c r="AV506" s="42">
        <f>+' (1) Cap Res.2009-2010'!AV506</f>
        <v>0</v>
      </c>
      <c r="AW506" s="42">
        <f>+' (1) Cap Res.2009-2010'!AW506</f>
        <v>0</v>
      </c>
      <c r="AX506" s="42">
        <f>+' (1) Cap Res.2009-2010'!AX506</f>
        <v>0</v>
      </c>
      <c r="AY506" s="42">
        <f>+' (1) Cap Res.2009-2010'!AY506</f>
        <v>0</v>
      </c>
      <c r="AZ506" s="42">
        <f>+' (1) Cap Res.2009-2010'!AZ506</f>
        <v>0</v>
      </c>
      <c r="BA506" s="42">
        <f>+' (1) Cap Res.2009-2010'!BA506</f>
        <v>0</v>
      </c>
      <c r="BB506" s="42">
        <f>+' (1) Cap Res.2009-2010'!BB506</f>
        <v>0</v>
      </c>
    </row>
    <row r="507" spans="1:54" ht="13.5">
      <c r="A507" s="177">
        <f>+' (1) Cap Res.2009-2010'!BF507</f>
        <v>39017</v>
      </c>
      <c r="B507" s="42">
        <f>+' (1) Cap Res.2009-2010'!B507</f>
        <v>0</v>
      </c>
      <c r="C507" s="42">
        <f>+' (1) Cap Res.2009-2010'!C507</f>
        <v>0</v>
      </c>
      <c r="D507" s="42">
        <f>+' (1) Cap Res.2009-2010'!D507</f>
        <v>0</v>
      </c>
      <c r="E507" s="42">
        <f>+' (1) Cap Res.2009-2010'!E507</f>
        <v>0</v>
      </c>
      <c r="F507" s="42">
        <f>+' (1) Cap Res.2009-2010'!F507</f>
        <v>0</v>
      </c>
      <c r="G507" s="42">
        <f>+' (1) Cap Res.2009-2010'!G507</f>
        <v>0</v>
      </c>
      <c r="H507" s="42">
        <f>+' (1) Cap Res.2009-2010'!H507</f>
        <v>0</v>
      </c>
      <c r="I507" s="42">
        <f>+' (1) Cap Res.2009-2010'!I507</f>
        <v>0</v>
      </c>
      <c r="J507" s="42">
        <f>+' (1) Cap Res.2009-2010'!J507</f>
        <v>0</v>
      </c>
      <c r="K507" s="42">
        <f>+' (1) Cap Res.2009-2010'!K507</f>
        <v>0</v>
      </c>
      <c r="L507" s="42">
        <f>+' (1) Cap Res.2009-2010'!L507</f>
        <v>0</v>
      </c>
      <c r="M507" s="42">
        <f>+' (1) Cap Res.2009-2010'!M507</f>
        <v>0</v>
      </c>
      <c r="N507" s="42">
        <f>+' (1) Cap Res.2009-2010'!N507</f>
        <v>0</v>
      </c>
      <c r="O507" s="42">
        <f>+' (1) Cap Res.2009-2010'!O507</f>
        <v>0</v>
      </c>
      <c r="P507" s="42">
        <f>+' (1) Cap Res.2009-2010'!P507</f>
        <v>0</v>
      </c>
      <c r="Q507" s="42">
        <f>+' (1) Cap Res.2009-2010'!Q507</f>
        <v>0</v>
      </c>
      <c r="R507" s="42">
        <f>+' (1) Cap Res.2009-2010'!R507</f>
        <v>0</v>
      </c>
      <c r="S507" s="42">
        <f>+' (1) Cap Res.2009-2010'!S507</f>
        <v>0</v>
      </c>
      <c r="T507" s="42">
        <f>+' (1) Cap Res.2009-2010'!T507</f>
        <v>0</v>
      </c>
      <c r="U507" s="42">
        <f>+' (1) Cap Res.2009-2010'!U507</f>
        <v>0</v>
      </c>
      <c r="V507" s="42">
        <f>+' (1) Cap Res.2009-2010'!V507</f>
        <v>0</v>
      </c>
      <c r="W507" s="42">
        <f>+' (1) Cap Res.2009-2010'!W507</f>
        <v>0</v>
      </c>
      <c r="X507" s="42">
        <f>+' (1) Cap Res.2009-2010'!X507</f>
        <v>0</v>
      </c>
      <c r="Y507" s="42">
        <f>+' (1) Cap Res.2009-2010'!Y507</f>
        <v>0</v>
      </c>
      <c r="Z507" s="42">
        <f>+' (1) Cap Res.2009-2010'!Z507</f>
        <v>0</v>
      </c>
      <c r="AA507" s="42">
        <f>+' (1) Cap Res.2009-2010'!AA507</f>
        <v>0</v>
      </c>
      <c r="AB507" s="42">
        <f>+' (1) Cap Res.2009-2010'!AB507</f>
        <v>0</v>
      </c>
      <c r="AC507" s="42">
        <f>+' (1) Cap Res.2009-2010'!AC507</f>
        <v>0</v>
      </c>
      <c r="AD507" s="42">
        <f>+' (1) Cap Res.2009-2010'!AD507</f>
        <v>0</v>
      </c>
      <c r="AE507" s="42">
        <f>+' (1) Cap Res.2009-2010'!AE507</f>
        <v>0</v>
      </c>
      <c r="AF507" s="42">
        <f>+' (1) Cap Res.2009-2010'!AF507</f>
        <v>0</v>
      </c>
      <c r="AG507" s="42">
        <f>+' (1) Cap Res.2009-2010'!AG507</f>
        <v>0</v>
      </c>
      <c r="AH507" s="42">
        <f>+' (1) Cap Res.2009-2010'!AH507</f>
        <v>0</v>
      </c>
      <c r="AI507" s="42">
        <f>+' (1) Cap Res.2009-2010'!AI507</f>
        <v>0</v>
      </c>
      <c r="AJ507" s="42">
        <f>+' (1) Cap Res.2009-2010'!AJ507</f>
        <v>0</v>
      </c>
      <c r="AK507" s="42">
        <f>+' (1) Cap Res.2009-2010'!AK507</f>
        <v>0</v>
      </c>
      <c r="AL507" s="42">
        <f>+' (1) Cap Res.2009-2010'!AL507</f>
        <v>0</v>
      </c>
      <c r="AM507" s="42">
        <f>+' (1) Cap Res.2009-2010'!AM507</f>
        <v>0</v>
      </c>
      <c r="AN507" s="42">
        <f>+' (1) Cap Res.2009-2010'!AN507</f>
        <v>0</v>
      </c>
      <c r="AO507" s="42">
        <f>+' (1) Cap Res.2009-2010'!AO507</f>
        <v>0</v>
      </c>
      <c r="AP507" s="42">
        <f>+' (1) Cap Res.2009-2010'!AP507</f>
        <v>0</v>
      </c>
      <c r="AQ507" s="42">
        <f>+' (1) Cap Res.2009-2010'!AQ507</f>
        <v>-6818</v>
      </c>
      <c r="AR507" s="42">
        <f>+' (1) Cap Res.2009-2010'!AR507</f>
        <v>0</v>
      </c>
      <c r="AS507" s="42">
        <f>+' (1) Cap Res.2009-2010'!AS507</f>
        <v>0</v>
      </c>
      <c r="AT507" s="42">
        <f>+' (1) Cap Res.2009-2010'!AT507</f>
        <v>0</v>
      </c>
      <c r="AU507" s="42">
        <f>+' (1) Cap Res.2009-2010'!AU507</f>
        <v>0</v>
      </c>
      <c r="AV507" s="42">
        <f>+' (1) Cap Res.2009-2010'!AV507</f>
        <v>0</v>
      </c>
      <c r="AW507" s="42">
        <f>+' (1) Cap Res.2009-2010'!AW507</f>
        <v>0</v>
      </c>
      <c r="AX507" s="42">
        <f>+' (1) Cap Res.2009-2010'!AX507</f>
        <v>0</v>
      </c>
      <c r="AY507" s="42">
        <f>+' (1) Cap Res.2009-2010'!AY507</f>
        <v>0</v>
      </c>
      <c r="AZ507" s="42">
        <f>+' (1) Cap Res.2009-2010'!AZ507</f>
        <v>0</v>
      </c>
      <c r="BA507" s="42">
        <f>+' (1) Cap Res.2009-2010'!BA507</f>
        <v>0</v>
      </c>
      <c r="BB507" s="42">
        <f>+' (1) Cap Res.2009-2010'!BB507</f>
        <v>0</v>
      </c>
    </row>
    <row r="508" spans="1:54" ht="13.5">
      <c r="A508" s="177">
        <f>+' (1) Cap Res.2009-2010'!BF508</f>
        <v>39020</v>
      </c>
      <c r="B508" s="42">
        <f>+' (1) Cap Res.2009-2010'!B508</f>
        <v>0</v>
      </c>
      <c r="C508" s="42">
        <f>+' (1) Cap Res.2009-2010'!C508</f>
        <v>0</v>
      </c>
      <c r="D508" s="42">
        <f>+' (1) Cap Res.2009-2010'!D508</f>
        <v>0</v>
      </c>
      <c r="E508" s="42">
        <f>+' (1) Cap Res.2009-2010'!E508</f>
        <v>0</v>
      </c>
      <c r="F508" s="42">
        <f>+' (1) Cap Res.2009-2010'!F508</f>
        <v>0</v>
      </c>
      <c r="G508" s="42">
        <f>+' (1) Cap Res.2009-2010'!G508</f>
        <v>0</v>
      </c>
      <c r="H508" s="42">
        <f>+' (1) Cap Res.2009-2010'!H508</f>
        <v>0</v>
      </c>
      <c r="I508" s="42">
        <f>+' (1) Cap Res.2009-2010'!I508</f>
        <v>0</v>
      </c>
      <c r="J508" s="42">
        <f>+' (1) Cap Res.2009-2010'!J508</f>
        <v>0</v>
      </c>
      <c r="K508" s="42">
        <f>+' (1) Cap Res.2009-2010'!K508</f>
        <v>0</v>
      </c>
      <c r="L508" s="42">
        <f>+' (1) Cap Res.2009-2010'!L508</f>
        <v>0</v>
      </c>
      <c r="M508" s="42">
        <f>+' (1) Cap Res.2009-2010'!M508</f>
        <v>0</v>
      </c>
      <c r="N508" s="42">
        <f>+' (1) Cap Res.2009-2010'!N508</f>
        <v>0</v>
      </c>
      <c r="O508" s="42">
        <f>+' (1) Cap Res.2009-2010'!O508</f>
        <v>0</v>
      </c>
      <c r="P508" s="42">
        <f>+' (1) Cap Res.2009-2010'!P508</f>
        <v>0</v>
      </c>
      <c r="Q508" s="42">
        <f>+' (1) Cap Res.2009-2010'!Q508</f>
        <v>0</v>
      </c>
      <c r="R508" s="42">
        <f>+' (1) Cap Res.2009-2010'!R508</f>
        <v>0</v>
      </c>
      <c r="S508" s="42">
        <f>+' (1) Cap Res.2009-2010'!S508</f>
        <v>0</v>
      </c>
      <c r="T508" s="42">
        <f>+' (1) Cap Res.2009-2010'!T508</f>
        <v>0</v>
      </c>
      <c r="U508" s="42">
        <f>+' (1) Cap Res.2009-2010'!U508</f>
        <v>0</v>
      </c>
      <c r="V508" s="42">
        <f>+' (1) Cap Res.2009-2010'!V508</f>
        <v>0</v>
      </c>
      <c r="W508" s="42">
        <f>+' (1) Cap Res.2009-2010'!W508</f>
        <v>0</v>
      </c>
      <c r="X508" s="42">
        <f>+' (1) Cap Res.2009-2010'!X508</f>
        <v>0</v>
      </c>
      <c r="Y508" s="42">
        <f>+' (1) Cap Res.2009-2010'!Y508</f>
        <v>0</v>
      </c>
      <c r="Z508" s="42">
        <f>+' (1) Cap Res.2009-2010'!Z508</f>
        <v>0</v>
      </c>
      <c r="AA508" s="42">
        <f>+' (1) Cap Res.2009-2010'!AA508</f>
        <v>0</v>
      </c>
      <c r="AB508" s="42">
        <f>+' (1) Cap Res.2009-2010'!AB508</f>
        <v>0</v>
      </c>
      <c r="AC508" s="42">
        <f>+' (1) Cap Res.2009-2010'!AC508</f>
        <v>0</v>
      </c>
      <c r="AD508" s="42">
        <f>+' (1) Cap Res.2009-2010'!AD508</f>
        <v>0</v>
      </c>
      <c r="AE508" s="42">
        <f>+' (1) Cap Res.2009-2010'!AE508</f>
        <v>0</v>
      </c>
      <c r="AF508" s="42">
        <f>+' (1) Cap Res.2009-2010'!AF508</f>
        <v>0</v>
      </c>
      <c r="AG508" s="42">
        <f>+' (1) Cap Res.2009-2010'!AG508</f>
        <v>0</v>
      </c>
      <c r="AH508" s="42">
        <f>+' (1) Cap Res.2009-2010'!AH508</f>
        <v>0</v>
      </c>
      <c r="AI508" s="42">
        <f>+' (1) Cap Res.2009-2010'!AI508</f>
        <v>0</v>
      </c>
      <c r="AJ508" s="42">
        <f>+' (1) Cap Res.2009-2010'!AJ508</f>
        <v>0</v>
      </c>
      <c r="AK508" s="42">
        <f>+' (1) Cap Res.2009-2010'!AK508</f>
        <v>0</v>
      </c>
      <c r="AL508" s="42">
        <f>+' (1) Cap Res.2009-2010'!AL508</f>
        <v>0</v>
      </c>
      <c r="AM508" s="42">
        <f>+' (1) Cap Res.2009-2010'!AM508</f>
        <v>0</v>
      </c>
      <c r="AN508" s="42">
        <f>+' (1) Cap Res.2009-2010'!AN508</f>
        <v>0</v>
      </c>
      <c r="AO508" s="42">
        <f>+' (1) Cap Res.2009-2010'!AO508</f>
        <v>0</v>
      </c>
      <c r="AP508" s="42">
        <f>+' (1) Cap Res.2009-2010'!AP508</f>
        <v>0</v>
      </c>
      <c r="AQ508" s="42">
        <f>+' (1) Cap Res.2009-2010'!AQ508</f>
        <v>0</v>
      </c>
      <c r="AR508" s="42">
        <f>+' (1) Cap Res.2009-2010'!AR508</f>
        <v>0</v>
      </c>
      <c r="AS508" s="42">
        <f>+' (1) Cap Res.2009-2010'!AS508</f>
        <v>0</v>
      </c>
      <c r="AT508" s="42">
        <f>+' (1) Cap Res.2009-2010'!AT508</f>
        <v>0</v>
      </c>
      <c r="AU508" s="42">
        <f>+' (1) Cap Res.2009-2010'!AU508</f>
        <v>0</v>
      </c>
      <c r="AV508" s="42">
        <f>+' (1) Cap Res.2009-2010'!AV508</f>
        <v>0</v>
      </c>
      <c r="AW508" s="42">
        <f>+' (1) Cap Res.2009-2010'!AW508</f>
        <v>0</v>
      </c>
      <c r="AX508" s="42">
        <f>+' (1) Cap Res.2009-2010'!AX508</f>
        <v>0</v>
      </c>
      <c r="AY508" s="42">
        <f>+' (1) Cap Res.2009-2010'!AY508</f>
        <v>0</v>
      </c>
      <c r="AZ508" s="42">
        <f>+' (1) Cap Res.2009-2010'!AZ508</f>
        <v>0</v>
      </c>
      <c r="BA508" s="42">
        <f>+' (1) Cap Res.2009-2010'!BA508</f>
        <v>0</v>
      </c>
      <c r="BB508" s="42">
        <f>+' (1) Cap Res.2009-2010'!BB508</f>
        <v>0</v>
      </c>
    </row>
    <row r="509" spans="1:54" ht="13.5">
      <c r="A509" s="177">
        <f>+' (1) Cap Res.2009-2010'!BF509</f>
        <v>39030</v>
      </c>
      <c r="B509" s="42">
        <f>+' (1) Cap Res.2009-2010'!B509</f>
        <v>0</v>
      </c>
      <c r="C509" s="42">
        <f>+' (1) Cap Res.2009-2010'!C509</f>
        <v>0</v>
      </c>
      <c r="D509" s="42">
        <f>+' (1) Cap Res.2009-2010'!D509</f>
        <v>0</v>
      </c>
      <c r="E509" s="42">
        <f>+' (1) Cap Res.2009-2010'!E509</f>
        <v>0</v>
      </c>
      <c r="F509" s="42">
        <f>+' (1) Cap Res.2009-2010'!F509</f>
        <v>0</v>
      </c>
      <c r="G509" s="42">
        <f>+' (1) Cap Res.2009-2010'!G509</f>
        <v>0</v>
      </c>
      <c r="H509" s="42">
        <f>+' (1) Cap Res.2009-2010'!H509</f>
        <v>0</v>
      </c>
      <c r="I509" s="42">
        <f>+' (1) Cap Res.2009-2010'!I509</f>
        <v>0</v>
      </c>
      <c r="J509" s="42">
        <f>+' (1) Cap Res.2009-2010'!J509</f>
        <v>0</v>
      </c>
      <c r="K509" s="42">
        <f>+' (1) Cap Res.2009-2010'!K509</f>
        <v>0</v>
      </c>
      <c r="L509" s="42">
        <f>+' (1) Cap Res.2009-2010'!L509</f>
        <v>0</v>
      </c>
      <c r="M509" s="42">
        <f>+' (1) Cap Res.2009-2010'!M509</f>
        <v>0</v>
      </c>
      <c r="N509" s="42">
        <f>+' (1) Cap Res.2009-2010'!N509</f>
        <v>0</v>
      </c>
      <c r="O509" s="42">
        <f>+' (1) Cap Res.2009-2010'!O509</f>
        <v>0</v>
      </c>
      <c r="P509" s="42">
        <f>+' (1) Cap Res.2009-2010'!P509</f>
        <v>0</v>
      </c>
      <c r="Q509" s="42">
        <f>+' (1) Cap Res.2009-2010'!Q509</f>
        <v>0</v>
      </c>
      <c r="R509" s="42">
        <f>+' (1) Cap Res.2009-2010'!R509</f>
        <v>0</v>
      </c>
      <c r="S509" s="42">
        <f>+' (1) Cap Res.2009-2010'!S509</f>
        <v>0</v>
      </c>
      <c r="T509" s="42">
        <f>+' (1) Cap Res.2009-2010'!T509</f>
        <v>0</v>
      </c>
      <c r="U509" s="42">
        <f>+' (1) Cap Res.2009-2010'!U509</f>
        <v>0</v>
      </c>
      <c r="V509" s="42">
        <f>+' (1) Cap Res.2009-2010'!V509</f>
        <v>0</v>
      </c>
      <c r="W509" s="42">
        <f>+' (1) Cap Res.2009-2010'!W509</f>
        <v>0</v>
      </c>
      <c r="X509" s="42">
        <f>+' (1) Cap Res.2009-2010'!X509</f>
        <v>0</v>
      </c>
      <c r="Y509" s="42">
        <f>+' (1) Cap Res.2009-2010'!Y509</f>
        <v>0</v>
      </c>
      <c r="Z509" s="42">
        <f>+' (1) Cap Res.2009-2010'!Z509</f>
        <v>0</v>
      </c>
      <c r="AA509" s="42">
        <f>+' (1) Cap Res.2009-2010'!AA509</f>
        <v>0</v>
      </c>
      <c r="AB509" s="42">
        <f>+' (1) Cap Res.2009-2010'!AB509</f>
        <v>0</v>
      </c>
      <c r="AC509" s="42">
        <f>+' (1) Cap Res.2009-2010'!AC509</f>
        <v>0</v>
      </c>
      <c r="AD509" s="42">
        <f>+' (1) Cap Res.2009-2010'!AD509</f>
        <v>0</v>
      </c>
      <c r="AE509" s="42">
        <f>+' (1) Cap Res.2009-2010'!AE509</f>
        <v>0</v>
      </c>
      <c r="AF509" s="42">
        <f>+' (1) Cap Res.2009-2010'!AF509</f>
        <v>0</v>
      </c>
      <c r="AG509" s="42">
        <f>+' (1) Cap Res.2009-2010'!AG509</f>
        <v>0</v>
      </c>
      <c r="AH509" s="42">
        <f>+' (1) Cap Res.2009-2010'!AH509</f>
        <v>0</v>
      </c>
      <c r="AI509" s="42">
        <f>+' (1) Cap Res.2009-2010'!AI509</f>
        <v>0</v>
      </c>
      <c r="AJ509" s="42">
        <f>+' (1) Cap Res.2009-2010'!AJ509</f>
        <v>0</v>
      </c>
      <c r="AK509" s="42">
        <f>+' (1) Cap Res.2009-2010'!AK509</f>
        <v>0</v>
      </c>
      <c r="AL509" s="42">
        <f>+' (1) Cap Res.2009-2010'!AL509</f>
        <v>0</v>
      </c>
      <c r="AM509" s="42">
        <f>+' (1) Cap Res.2009-2010'!AM509</f>
        <v>0</v>
      </c>
      <c r="AN509" s="42">
        <f>+' (1) Cap Res.2009-2010'!AN509</f>
        <v>0</v>
      </c>
      <c r="AO509" s="42">
        <f>+' (1) Cap Res.2009-2010'!AO509</f>
        <v>0</v>
      </c>
      <c r="AP509" s="42">
        <f>+' (1) Cap Res.2009-2010'!AP509</f>
        <v>-54270</v>
      </c>
      <c r="AQ509" s="42">
        <f>+' (1) Cap Res.2009-2010'!AQ509</f>
        <v>0</v>
      </c>
      <c r="AR509" s="42">
        <f>+' (1) Cap Res.2009-2010'!AR509</f>
        <v>0</v>
      </c>
      <c r="AS509" s="42">
        <f>+' (1) Cap Res.2009-2010'!AS509</f>
        <v>0</v>
      </c>
      <c r="AT509" s="42">
        <f>+' (1) Cap Res.2009-2010'!AT509</f>
        <v>0</v>
      </c>
      <c r="AU509" s="42">
        <f>+' (1) Cap Res.2009-2010'!AU509</f>
        <v>0</v>
      </c>
      <c r="AV509" s="42">
        <f>+' (1) Cap Res.2009-2010'!AV509</f>
        <v>0</v>
      </c>
      <c r="AW509" s="42">
        <f>+' (1) Cap Res.2009-2010'!AW509</f>
        <v>0</v>
      </c>
      <c r="AX509" s="42">
        <f>+' (1) Cap Res.2009-2010'!AX509</f>
        <v>0</v>
      </c>
      <c r="AY509" s="42">
        <f>+' (1) Cap Res.2009-2010'!AY509</f>
        <v>0</v>
      </c>
      <c r="AZ509" s="42">
        <f>+' (1) Cap Res.2009-2010'!AZ509</f>
        <v>0</v>
      </c>
      <c r="BA509" s="42">
        <f>+' (1) Cap Res.2009-2010'!BA509</f>
        <v>0</v>
      </c>
      <c r="BB509" s="42">
        <f>+' (1) Cap Res.2009-2010'!BB509</f>
        <v>0</v>
      </c>
    </row>
    <row r="510" spans="1:54" ht="13.5">
      <c r="A510" s="177">
        <f>+' (1) Cap Res.2009-2010'!BF510</f>
        <v>39030</v>
      </c>
      <c r="B510" s="42">
        <f>+' (1) Cap Res.2009-2010'!B510</f>
        <v>0</v>
      </c>
      <c r="C510" s="42">
        <f>+' (1) Cap Res.2009-2010'!C510</f>
        <v>0</v>
      </c>
      <c r="D510" s="42">
        <f>+' (1) Cap Res.2009-2010'!D510</f>
        <v>0</v>
      </c>
      <c r="E510" s="42">
        <f>+' (1) Cap Res.2009-2010'!E510</f>
        <v>0</v>
      </c>
      <c r="F510" s="42">
        <f>+' (1) Cap Res.2009-2010'!F510</f>
        <v>0</v>
      </c>
      <c r="G510" s="42">
        <f>+' (1) Cap Res.2009-2010'!G510</f>
        <v>0</v>
      </c>
      <c r="H510" s="42">
        <f>+' (1) Cap Res.2009-2010'!H510</f>
        <v>0</v>
      </c>
      <c r="I510" s="42">
        <f>+' (1) Cap Res.2009-2010'!I510</f>
        <v>0</v>
      </c>
      <c r="J510" s="42">
        <f>+' (1) Cap Res.2009-2010'!J510</f>
        <v>0</v>
      </c>
      <c r="K510" s="42">
        <f>+' (1) Cap Res.2009-2010'!K510</f>
        <v>0</v>
      </c>
      <c r="L510" s="42">
        <f>+' (1) Cap Res.2009-2010'!L510</f>
        <v>0</v>
      </c>
      <c r="M510" s="42">
        <f>+' (1) Cap Res.2009-2010'!M510</f>
        <v>0</v>
      </c>
      <c r="N510" s="42">
        <f>+' (1) Cap Res.2009-2010'!N510</f>
        <v>0</v>
      </c>
      <c r="O510" s="42">
        <f>+' (1) Cap Res.2009-2010'!O510</f>
        <v>0</v>
      </c>
      <c r="P510" s="42">
        <f>+' (1) Cap Res.2009-2010'!P510</f>
        <v>0</v>
      </c>
      <c r="Q510" s="42">
        <f>+' (1) Cap Res.2009-2010'!Q510</f>
        <v>0</v>
      </c>
      <c r="R510" s="42">
        <f>+' (1) Cap Res.2009-2010'!R510</f>
        <v>0</v>
      </c>
      <c r="S510" s="42">
        <f>+' (1) Cap Res.2009-2010'!S510</f>
        <v>0</v>
      </c>
      <c r="T510" s="42">
        <f>+' (1) Cap Res.2009-2010'!T510</f>
        <v>0</v>
      </c>
      <c r="U510" s="42">
        <f>+' (1) Cap Res.2009-2010'!U510</f>
        <v>0</v>
      </c>
      <c r="V510" s="42">
        <f>+' (1) Cap Res.2009-2010'!V510</f>
        <v>0</v>
      </c>
      <c r="W510" s="42">
        <f>+' (1) Cap Res.2009-2010'!W510</f>
        <v>0</v>
      </c>
      <c r="X510" s="42">
        <f>+' (1) Cap Res.2009-2010'!X510</f>
        <v>0</v>
      </c>
      <c r="Y510" s="42">
        <f>+' (1) Cap Res.2009-2010'!Y510</f>
        <v>0</v>
      </c>
      <c r="Z510" s="42">
        <f>+' (1) Cap Res.2009-2010'!Z510</f>
        <v>0</v>
      </c>
      <c r="AA510" s="42">
        <f>+' (1) Cap Res.2009-2010'!AA510</f>
        <v>0</v>
      </c>
      <c r="AB510" s="42">
        <f>+' (1) Cap Res.2009-2010'!AB510</f>
        <v>0</v>
      </c>
      <c r="AC510" s="42">
        <f>+' (1) Cap Res.2009-2010'!AC510</f>
        <v>0</v>
      </c>
      <c r="AD510" s="42">
        <f>+' (1) Cap Res.2009-2010'!AD510</f>
        <v>0</v>
      </c>
      <c r="AE510" s="42">
        <f>+' (1) Cap Res.2009-2010'!AE510</f>
        <v>0</v>
      </c>
      <c r="AF510" s="42">
        <f>+' (1) Cap Res.2009-2010'!AF510</f>
        <v>0</v>
      </c>
      <c r="AG510" s="42">
        <f>+' (1) Cap Res.2009-2010'!AG510</f>
        <v>0</v>
      </c>
      <c r="AH510" s="42">
        <f>+' (1) Cap Res.2009-2010'!AH510</f>
        <v>0</v>
      </c>
      <c r="AI510" s="42">
        <f>+' (1) Cap Res.2009-2010'!AI510</f>
        <v>0</v>
      </c>
      <c r="AJ510" s="42">
        <f>+' (1) Cap Res.2009-2010'!AJ510</f>
        <v>0</v>
      </c>
      <c r="AK510" s="42">
        <f>+' (1) Cap Res.2009-2010'!AK510</f>
        <v>0</v>
      </c>
      <c r="AL510" s="42">
        <f>+' (1) Cap Res.2009-2010'!AL510</f>
        <v>0</v>
      </c>
      <c r="AM510" s="42">
        <f>+' (1) Cap Res.2009-2010'!AM510</f>
        <v>0</v>
      </c>
      <c r="AN510" s="42">
        <f>+' (1) Cap Res.2009-2010'!AN510</f>
        <v>0</v>
      </c>
      <c r="AO510" s="42">
        <f>+' (1) Cap Res.2009-2010'!AO510</f>
        <v>0</v>
      </c>
      <c r="AP510" s="42">
        <f>+' (1) Cap Res.2009-2010'!AP510</f>
        <v>0</v>
      </c>
      <c r="AQ510" s="42">
        <f>+' (1) Cap Res.2009-2010'!AQ510</f>
        <v>0</v>
      </c>
      <c r="AR510" s="42">
        <f>+' (1) Cap Res.2009-2010'!AR510</f>
        <v>-1065.0999999999999</v>
      </c>
      <c r="AS510" s="42">
        <f>+' (1) Cap Res.2009-2010'!AS510</f>
        <v>0</v>
      </c>
      <c r="AT510" s="42">
        <f>+' (1) Cap Res.2009-2010'!AT510</f>
        <v>0</v>
      </c>
      <c r="AU510" s="42">
        <f>+' (1) Cap Res.2009-2010'!AU510</f>
        <v>0</v>
      </c>
      <c r="AV510" s="42">
        <f>+' (1) Cap Res.2009-2010'!AV510</f>
        <v>0</v>
      </c>
      <c r="AW510" s="42">
        <f>+' (1) Cap Res.2009-2010'!AW510</f>
        <v>0</v>
      </c>
      <c r="AX510" s="42">
        <f>+' (1) Cap Res.2009-2010'!AX510</f>
        <v>0</v>
      </c>
      <c r="AY510" s="42">
        <f>+' (1) Cap Res.2009-2010'!AY510</f>
        <v>0</v>
      </c>
      <c r="AZ510" s="42">
        <f>+' (1) Cap Res.2009-2010'!AZ510</f>
        <v>0</v>
      </c>
      <c r="BA510" s="42">
        <f>+' (1) Cap Res.2009-2010'!BA510</f>
        <v>0</v>
      </c>
      <c r="BB510" s="42">
        <f>+' (1) Cap Res.2009-2010'!BB510</f>
        <v>0</v>
      </c>
    </row>
    <row r="511" spans="1:54" ht="13.5">
      <c r="A511" s="177">
        <f>+' (1) Cap Res.2009-2010'!BF511</f>
        <v>39030</v>
      </c>
      <c r="B511" s="42">
        <f>+' (1) Cap Res.2009-2010'!B511</f>
        <v>0</v>
      </c>
      <c r="C511" s="42">
        <f>+' (1) Cap Res.2009-2010'!C511</f>
        <v>0</v>
      </c>
      <c r="D511" s="42">
        <f>+' (1) Cap Res.2009-2010'!D511</f>
        <v>0</v>
      </c>
      <c r="E511" s="42">
        <f>+' (1) Cap Res.2009-2010'!E511</f>
        <v>0</v>
      </c>
      <c r="F511" s="42">
        <f>+' (1) Cap Res.2009-2010'!F511</f>
        <v>0</v>
      </c>
      <c r="G511" s="42">
        <f>+' (1) Cap Res.2009-2010'!G511</f>
        <v>0</v>
      </c>
      <c r="H511" s="42">
        <f>+' (1) Cap Res.2009-2010'!H511</f>
        <v>0</v>
      </c>
      <c r="I511" s="42">
        <f>+' (1) Cap Res.2009-2010'!I511</f>
        <v>0</v>
      </c>
      <c r="J511" s="42">
        <f>+' (1) Cap Res.2009-2010'!J511</f>
        <v>0</v>
      </c>
      <c r="K511" s="42">
        <f>+' (1) Cap Res.2009-2010'!K511</f>
        <v>0</v>
      </c>
      <c r="L511" s="42">
        <f>+' (1) Cap Res.2009-2010'!L511</f>
        <v>0</v>
      </c>
      <c r="M511" s="42">
        <f>+' (1) Cap Res.2009-2010'!M511</f>
        <v>0</v>
      </c>
      <c r="N511" s="42">
        <f>+' (1) Cap Res.2009-2010'!N511</f>
        <v>0</v>
      </c>
      <c r="O511" s="42">
        <f>+' (1) Cap Res.2009-2010'!O511</f>
        <v>0</v>
      </c>
      <c r="P511" s="42">
        <f>+' (1) Cap Res.2009-2010'!P511</f>
        <v>0</v>
      </c>
      <c r="Q511" s="42">
        <f>+' (1) Cap Res.2009-2010'!Q511</f>
        <v>0</v>
      </c>
      <c r="R511" s="42">
        <f>+' (1) Cap Res.2009-2010'!R511</f>
        <v>0</v>
      </c>
      <c r="S511" s="42">
        <f>+' (1) Cap Res.2009-2010'!S511</f>
        <v>0</v>
      </c>
      <c r="T511" s="42">
        <f>+' (1) Cap Res.2009-2010'!T511</f>
        <v>0</v>
      </c>
      <c r="U511" s="42">
        <f>+' (1) Cap Res.2009-2010'!U511</f>
        <v>0</v>
      </c>
      <c r="V511" s="42">
        <f>+' (1) Cap Res.2009-2010'!V511</f>
        <v>0</v>
      </c>
      <c r="W511" s="42">
        <f>+' (1) Cap Res.2009-2010'!W511</f>
        <v>0</v>
      </c>
      <c r="X511" s="42">
        <f>+' (1) Cap Res.2009-2010'!X511</f>
        <v>0</v>
      </c>
      <c r="Y511" s="42">
        <f>+' (1) Cap Res.2009-2010'!Y511</f>
        <v>0</v>
      </c>
      <c r="Z511" s="42">
        <f>+' (1) Cap Res.2009-2010'!Z511</f>
        <v>0</v>
      </c>
      <c r="AA511" s="42">
        <f>+' (1) Cap Res.2009-2010'!AA511</f>
        <v>0</v>
      </c>
      <c r="AB511" s="42">
        <f>+' (1) Cap Res.2009-2010'!AB511</f>
        <v>0</v>
      </c>
      <c r="AC511" s="42">
        <f>+' (1) Cap Res.2009-2010'!AC511</f>
        <v>0</v>
      </c>
      <c r="AD511" s="42">
        <f>+' (1) Cap Res.2009-2010'!AD511</f>
        <v>0</v>
      </c>
      <c r="AE511" s="42">
        <f>+' (1) Cap Res.2009-2010'!AE511</f>
        <v>0</v>
      </c>
      <c r="AF511" s="42">
        <f>+' (1) Cap Res.2009-2010'!AF511</f>
        <v>0</v>
      </c>
      <c r="AG511" s="42">
        <f>+' (1) Cap Res.2009-2010'!AG511</f>
        <v>0</v>
      </c>
      <c r="AH511" s="42">
        <f>+' (1) Cap Res.2009-2010'!AH511</f>
        <v>0</v>
      </c>
      <c r="AI511" s="42">
        <f>+' (1) Cap Res.2009-2010'!AI511</f>
        <v>0</v>
      </c>
      <c r="AJ511" s="42">
        <f>+' (1) Cap Res.2009-2010'!AJ511</f>
        <v>0</v>
      </c>
      <c r="AK511" s="42">
        <f>+' (1) Cap Res.2009-2010'!AK511</f>
        <v>0</v>
      </c>
      <c r="AL511" s="42">
        <f>+' (1) Cap Res.2009-2010'!AL511</f>
        <v>0</v>
      </c>
      <c r="AM511" s="42">
        <f>+' (1) Cap Res.2009-2010'!AM511</f>
        <v>0</v>
      </c>
      <c r="AN511" s="42">
        <f>+' (1) Cap Res.2009-2010'!AN511</f>
        <v>0</v>
      </c>
      <c r="AO511" s="42">
        <f>+' (1) Cap Res.2009-2010'!AO511</f>
        <v>0</v>
      </c>
      <c r="AP511" s="42">
        <f>+' (1) Cap Res.2009-2010'!AP511</f>
        <v>0</v>
      </c>
      <c r="AQ511" s="42">
        <f>+' (1) Cap Res.2009-2010'!AQ511</f>
        <v>-19399.5</v>
      </c>
      <c r="AR511" s="42">
        <f>+' (1) Cap Res.2009-2010'!AR511</f>
        <v>0</v>
      </c>
      <c r="AS511" s="42">
        <f>+' (1) Cap Res.2009-2010'!AS511</f>
        <v>0</v>
      </c>
      <c r="AT511" s="42">
        <f>+' (1) Cap Res.2009-2010'!AT511</f>
        <v>0</v>
      </c>
      <c r="AU511" s="42">
        <f>+' (1) Cap Res.2009-2010'!AU511</f>
        <v>0</v>
      </c>
      <c r="AV511" s="42">
        <f>+' (1) Cap Res.2009-2010'!AV511</f>
        <v>0</v>
      </c>
      <c r="AW511" s="42">
        <f>+' (1) Cap Res.2009-2010'!AW511</f>
        <v>0</v>
      </c>
      <c r="AX511" s="42">
        <f>+' (1) Cap Res.2009-2010'!AX511</f>
        <v>0</v>
      </c>
      <c r="AY511" s="42">
        <f>+' (1) Cap Res.2009-2010'!AY511</f>
        <v>0</v>
      </c>
      <c r="AZ511" s="42">
        <f>+' (1) Cap Res.2009-2010'!AZ511</f>
        <v>0</v>
      </c>
      <c r="BA511" s="42">
        <f>+' (1) Cap Res.2009-2010'!BA511</f>
        <v>0</v>
      </c>
      <c r="BB511" s="42">
        <f>+' (1) Cap Res.2009-2010'!BB511</f>
        <v>0</v>
      </c>
    </row>
    <row r="512" spans="1:54" ht="13.5">
      <c r="A512" s="177">
        <f>+' (1) Cap Res.2009-2010'!BF512</f>
        <v>39032</v>
      </c>
      <c r="B512" s="42">
        <f>+' (1) Cap Res.2009-2010'!B512</f>
        <v>0</v>
      </c>
      <c r="C512" s="42">
        <f>+' (1) Cap Res.2009-2010'!C512</f>
        <v>0</v>
      </c>
      <c r="D512" s="42">
        <f>+' (1) Cap Res.2009-2010'!D512</f>
        <v>0</v>
      </c>
      <c r="E512" s="42">
        <f>+' (1) Cap Res.2009-2010'!E512</f>
        <v>0</v>
      </c>
      <c r="F512" s="42">
        <f>+' (1) Cap Res.2009-2010'!F512</f>
        <v>0</v>
      </c>
      <c r="G512" s="42">
        <f>+' (1) Cap Res.2009-2010'!G512</f>
        <v>0</v>
      </c>
      <c r="H512" s="42">
        <f>+' (1) Cap Res.2009-2010'!H512</f>
        <v>0</v>
      </c>
      <c r="I512" s="42">
        <f>+' (1) Cap Res.2009-2010'!I512</f>
        <v>0</v>
      </c>
      <c r="J512" s="42">
        <f>+' (1) Cap Res.2009-2010'!J512</f>
        <v>0</v>
      </c>
      <c r="K512" s="42">
        <f>+' (1) Cap Res.2009-2010'!K512</f>
        <v>0</v>
      </c>
      <c r="L512" s="42">
        <f>+' (1) Cap Res.2009-2010'!L512</f>
        <v>0</v>
      </c>
      <c r="M512" s="42">
        <f>+' (1) Cap Res.2009-2010'!M512</f>
        <v>0</v>
      </c>
      <c r="N512" s="42">
        <f>+' (1) Cap Res.2009-2010'!N512</f>
        <v>0</v>
      </c>
      <c r="O512" s="42">
        <f>+' (1) Cap Res.2009-2010'!O512</f>
        <v>0</v>
      </c>
      <c r="P512" s="42">
        <f>+' (1) Cap Res.2009-2010'!P512</f>
        <v>0</v>
      </c>
      <c r="Q512" s="42">
        <f>+' (1) Cap Res.2009-2010'!Q512</f>
        <v>0</v>
      </c>
      <c r="R512" s="42">
        <f>+' (1) Cap Res.2009-2010'!R512</f>
        <v>0</v>
      </c>
      <c r="S512" s="42">
        <f>+' (1) Cap Res.2009-2010'!S512</f>
        <v>0</v>
      </c>
      <c r="T512" s="42">
        <f>+' (1) Cap Res.2009-2010'!T512</f>
        <v>0</v>
      </c>
      <c r="U512" s="42">
        <f>+' (1) Cap Res.2009-2010'!U512</f>
        <v>0</v>
      </c>
      <c r="V512" s="42">
        <f>+' (1) Cap Res.2009-2010'!V512</f>
        <v>0</v>
      </c>
      <c r="W512" s="42">
        <f>+' (1) Cap Res.2009-2010'!W512</f>
        <v>0</v>
      </c>
      <c r="X512" s="42">
        <f>+' (1) Cap Res.2009-2010'!X512</f>
        <v>0</v>
      </c>
      <c r="Y512" s="42">
        <f>+' (1) Cap Res.2009-2010'!Y512</f>
        <v>0</v>
      </c>
      <c r="Z512" s="42">
        <f>+' (1) Cap Res.2009-2010'!Z512</f>
        <v>0</v>
      </c>
      <c r="AA512" s="42">
        <f>+' (1) Cap Res.2009-2010'!AA512</f>
        <v>0</v>
      </c>
      <c r="AB512" s="42">
        <f>+' (1) Cap Res.2009-2010'!AB512</f>
        <v>0</v>
      </c>
      <c r="AC512" s="42">
        <f>+' (1) Cap Res.2009-2010'!AC512</f>
        <v>0</v>
      </c>
      <c r="AD512" s="42">
        <f>+' (1) Cap Res.2009-2010'!AD512</f>
        <v>0</v>
      </c>
      <c r="AE512" s="42">
        <f>+' (1) Cap Res.2009-2010'!AE512</f>
        <v>0</v>
      </c>
      <c r="AF512" s="42">
        <f>+' (1) Cap Res.2009-2010'!AF512</f>
        <v>0</v>
      </c>
      <c r="AG512" s="42">
        <f>+' (1) Cap Res.2009-2010'!AG512</f>
        <v>0</v>
      </c>
      <c r="AH512" s="42">
        <f>+' (1) Cap Res.2009-2010'!AH512</f>
        <v>0</v>
      </c>
      <c r="AI512" s="42">
        <f>+' (1) Cap Res.2009-2010'!AI512</f>
        <v>0</v>
      </c>
      <c r="AJ512" s="42">
        <f>+' (1) Cap Res.2009-2010'!AJ512</f>
        <v>0</v>
      </c>
      <c r="AK512" s="42">
        <f>+' (1) Cap Res.2009-2010'!AK512</f>
        <v>0</v>
      </c>
      <c r="AL512" s="42">
        <f>+' (1) Cap Res.2009-2010'!AL512</f>
        <v>0</v>
      </c>
      <c r="AM512" s="42">
        <f>+' (1) Cap Res.2009-2010'!AM512</f>
        <v>0</v>
      </c>
      <c r="AN512" s="42">
        <f>+' (1) Cap Res.2009-2010'!AN512</f>
        <v>0</v>
      </c>
      <c r="AO512" s="42">
        <f>+' (1) Cap Res.2009-2010'!AO512</f>
        <v>0</v>
      </c>
      <c r="AP512" s="42">
        <f>+' (1) Cap Res.2009-2010'!AP512</f>
        <v>0</v>
      </c>
      <c r="AQ512" s="42">
        <f>+' (1) Cap Res.2009-2010'!AQ512</f>
        <v>0</v>
      </c>
      <c r="AR512" s="42">
        <f>+' (1) Cap Res.2009-2010'!AR512</f>
        <v>0</v>
      </c>
      <c r="AS512" s="42">
        <f>+' (1) Cap Res.2009-2010'!AS512</f>
        <v>0</v>
      </c>
      <c r="AT512" s="42">
        <f>+' (1) Cap Res.2009-2010'!AT512</f>
        <v>0</v>
      </c>
      <c r="AU512" s="42">
        <f>+' (1) Cap Res.2009-2010'!AU512</f>
        <v>0</v>
      </c>
      <c r="AV512" s="42">
        <f>+' (1) Cap Res.2009-2010'!AV512</f>
        <v>0</v>
      </c>
      <c r="AW512" s="42">
        <f>+' (1) Cap Res.2009-2010'!AW512</f>
        <v>0</v>
      </c>
      <c r="AX512" s="42">
        <f>+' (1) Cap Res.2009-2010'!AX512</f>
        <v>0</v>
      </c>
      <c r="AY512" s="42">
        <f>+' (1) Cap Res.2009-2010'!AY512</f>
        <v>0</v>
      </c>
      <c r="AZ512" s="42">
        <f>+' (1) Cap Res.2009-2010'!AZ512</f>
        <v>0</v>
      </c>
      <c r="BA512" s="42">
        <f>+' (1) Cap Res.2009-2010'!BA512</f>
        <v>0</v>
      </c>
      <c r="BB512" s="42">
        <f>+' (1) Cap Res.2009-2010'!BB512</f>
        <v>0</v>
      </c>
    </row>
    <row r="513" spans="1:54" ht="13.5">
      <c r="A513" s="177">
        <f>+' (1) Cap Res.2009-2010'!BF513</f>
        <v>39032</v>
      </c>
      <c r="B513" s="42">
        <f>+' (1) Cap Res.2009-2010'!B513</f>
        <v>0</v>
      </c>
      <c r="C513" s="42">
        <f>+' (1) Cap Res.2009-2010'!C513</f>
        <v>0</v>
      </c>
      <c r="D513" s="42">
        <f>+' (1) Cap Res.2009-2010'!D513</f>
        <v>0</v>
      </c>
      <c r="E513" s="42">
        <f>+' (1) Cap Res.2009-2010'!E513</f>
        <v>0</v>
      </c>
      <c r="F513" s="42">
        <f>+' (1) Cap Res.2009-2010'!F513</f>
        <v>0</v>
      </c>
      <c r="G513" s="42">
        <f>+' (1) Cap Res.2009-2010'!G513</f>
        <v>0</v>
      </c>
      <c r="H513" s="42">
        <f>+' (1) Cap Res.2009-2010'!H513</f>
        <v>0</v>
      </c>
      <c r="I513" s="42">
        <f>+' (1) Cap Res.2009-2010'!I513</f>
        <v>0</v>
      </c>
      <c r="J513" s="42">
        <f>+' (1) Cap Res.2009-2010'!J513</f>
        <v>0</v>
      </c>
      <c r="K513" s="42">
        <f>+' (1) Cap Res.2009-2010'!K513</f>
        <v>0</v>
      </c>
      <c r="L513" s="42">
        <f>+' (1) Cap Res.2009-2010'!L513</f>
        <v>0</v>
      </c>
      <c r="M513" s="42">
        <f>+' (1) Cap Res.2009-2010'!M513</f>
        <v>0</v>
      </c>
      <c r="N513" s="42">
        <f>+' (1) Cap Res.2009-2010'!N513</f>
        <v>0</v>
      </c>
      <c r="O513" s="42">
        <f>+' (1) Cap Res.2009-2010'!O513</f>
        <v>0</v>
      </c>
      <c r="P513" s="42">
        <f>+' (1) Cap Res.2009-2010'!P513</f>
        <v>0</v>
      </c>
      <c r="Q513" s="42">
        <f>+' (1) Cap Res.2009-2010'!Q513</f>
        <v>0</v>
      </c>
      <c r="R513" s="42">
        <f>+' (1) Cap Res.2009-2010'!R513</f>
        <v>0</v>
      </c>
      <c r="S513" s="42">
        <f>+' (1) Cap Res.2009-2010'!S513</f>
        <v>0</v>
      </c>
      <c r="T513" s="42">
        <f>+' (1) Cap Res.2009-2010'!T513</f>
        <v>0</v>
      </c>
      <c r="U513" s="42">
        <f>+' (1) Cap Res.2009-2010'!U513</f>
        <v>0</v>
      </c>
      <c r="V513" s="42">
        <f>+' (1) Cap Res.2009-2010'!V513</f>
        <v>0</v>
      </c>
      <c r="W513" s="42">
        <f>+' (1) Cap Res.2009-2010'!W513</f>
        <v>0</v>
      </c>
      <c r="X513" s="42">
        <f>+' (1) Cap Res.2009-2010'!X513</f>
        <v>0</v>
      </c>
      <c r="Y513" s="42">
        <f>+' (1) Cap Res.2009-2010'!Y513</f>
        <v>0</v>
      </c>
      <c r="Z513" s="42">
        <f>+' (1) Cap Res.2009-2010'!Z513</f>
        <v>0</v>
      </c>
      <c r="AA513" s="42">
        <f>+' (1) Cap Res.2009-2010'!AA513</f>
        <v>0</v>
      </c>
      <c r="AB513" s="42">
        <f>+' (1) Cap Res.2009-2010'!AB513</f>
        <v>0</v>
      </c>
      <c r="AC513" s="42">
        <f>+' (1) Cap Res.2009-2010'!AC513</f>
        <v>0</v>
      </c>
      <c r="AD513" s="42">
        <f>+' (1) Cap Res.2009-2010'!AD513</f>
        <v>0</v>
      </c>
      <c r="AE513" s="42">
        <f>+' (1) Cap Res.2009-2010'!AE513</f>
        <v>0</v>
      </c>
      <c r="AF513" s="42">
        <f>+' (1) Cap Res.2009-2010'!AF513</f>
        <v>0</v>
      </c>
      <c r="AG513" s="42">
        <f>+' (1) Cap Res.2009-2010'!AG513</f>
        <v>0</v>
      </c>
      <c r="AH513" s="42">
        <f>+' (1) Cap Res.2009-2010'!AH513</f>
        <v>0</v>
      </c>
      <c r="AI513" s="42">
        <f>+' (1) Cap Res.2009-2010'!AI513</f>
        <v>0</v>
      </c>
      <c r="AJ513" s="42">
        <f>+' (1) Cap Res.2009-2010'!AJ513</f>
        <v>0</v>
      </c>
      <c r="AK513" s="42">
        <f>+' (1) Cap Res.2009-2010'!AK513</f>
        <v>0</v>
      </c>
      <c r="AL513" s="42">
        <f>+' (1) Cap Res.2009-2010'!AL513</f>
        <v>0</v>
      </c>
      <c r="AM513" s="42">
        <f>+' (1) Cap Res.2009-2010'!AM513</f>
        <v>0</v>
      </c>
      <c r="AN513" s="42">
        <f>+' (1) Cap Res.2009-2010'!AN513</f>
        <v>0</v>
      </c>
      <c r="AO513" s="42">
        <f>+' (1) Cap Res.2009-2010'!AO513</f>
        <v>0</v>
      </c>
      <c r="AP513" s="42">
        <f>+' (1) Cap Res.2009-2010'!AP513</f>
        <v>0</v>
      </c>
      <c r="AQ513" s="42">
        <f>+' (1) Cap Res.2009-2010'!AQ513</f>
        <v>0</v>
      </c>
      <c r="AR513" s="42">
        <f>+' (1) Cap Res.2009-2010'!AR513</f>
        <v>0</v>
      </c>
      <c r="AS513" s="42">
        <f>+' (1) Cap Res.2009-2010'!AS513</f>
        <v>0</v>
      </c>
      <c r="AT513" s="42">
        <f>+' (1) Cap Res.2009-2010'!AT513</f>
        <v>0</v>
      </c>
      <c r="AU513" s="42">
        <f>+' (1) Cap Res.2009-2010'!AU513</f>
        <v>0</v>
      </c>
      <c r="AV513" s="42">
        <f>+' (1) Cap Res.2009-2010'!AV513</f>
        <v>0</v>
      </c>
      <c r="AW513" s="42">
        <f>+' (1) Cap Res.2009-2010'!AW513</f>
        <v>0</v>
      </c>
      <c r="AX513" s="42">
        <f>+' (1) Cap Res.2009-2010'!AX513</f>
        <v>0</v>
      </c>
      <c r="AY513" s="42">
        <f>+' (1) Cap Res.2009-2010'!AY513</f>
        <v>0</v>
      </c>
      <c r="AZ513" s="42">
        <f>+' (1) Cap Res.2009-2010'!AZ513</f>
        <v>0</v>
      </c>
      <c r="BA513" s="42">
        <f>+' (1) Cap Res.2009-2010'!BA513</f>
        <v>0</v>
      </c>
      <c r="BB513" s="42">
        <f>+' (1) Cap Res.2009-2010'!BB513</f>
        <v>0</v>
      </c>
    </row>
    <row r="514" spans="1:54" ht="13.5">
      <c r="A514" s="177">
        <f>+' (1) Cap Res.2009-2010'!BF514</f>
        <v>39032</v>
      </c>
      <c r="B514" s="42">
        <f>+' (1) Cap Res.2009-2010'!B514</f>
        <v>0</v>
      </c>
      <c r="C514" s="42">
        <f>+' (1) Cap Res.2009-2010'!C514</f>
        <v>0</v>
      </c>
      <c r="D514" s="42">
        <f>+' (1) Cap Res.2009-2010'!D514</f>
        <v>0</v>
      </c>
      <c r="E514" s="42">
        <f>+' (1) Cap Res.2009-2010'!E514</f>
        <v>0</v>
      </c>
      <c r="F514" s="42">
        <f>+' (1) Cap Res.2009-2010'!F514</f>
        <v>0</v>
      </c>
      <c r="G514" s="42">
        <f>+' (1) Cap Res.2009-2010'!G514</f>
        <v>0</v>
      </c>
      <c r="H514" s="42">
        <f>+' (1) Cap Res.2009-2010'!H514</f>
        <v>0</v>
      </c>
      <c r="I514" s="42">
        <f>+' (1) Cap Res.2009-2010'!I514</f>
        <v>0</v>
      </c>
      <c r="J514" s="42">
        <f>+' (1) Cap Res.2009-2010'!J514</f>
        <v>0</v>
      </c>
      <c r="K514" s="42">
        <f>+' (1) Cap Res.2009-2010'!K514</f>
        <v>0</v>
      </c>
      <c r="L514" s="42">
        <f>+' (1) Cap Res.2009-2010'!L514</f>
        <v>0</v>
      </c>
      <c r="M514" s="42">
        <f>+' (1) Cap Res.2009-2010'!M514</f>
        <v>0</v>
      </c>
      <c r="N514" s="42">
        <f>+' (1) Cap Res.2009-2010'!N514</f>
        <v>0</v>
      </c>
      <c r="O514" s="42">
        <f>+' (1) Cap Res.2009-2010'!O514</f>
        <v>0</v>
      </c>
      <c r="P514" s="42">
        <f>+' (1) Cap Res.2009-2010'!P514</f>
        <v>0</v>
      </c>
      <c r="Q514" s="42">
        <f>+' (1) Cap Res.2009-2010'!Q514</f>
        <v>0</v>
      </c>
      <c r="R514" s="42">
        <f>+' (1) Cap Res.2009-2010'!R514</f>
        <v>0</v>
      </c>
      <c r="S514" s="42">
        <f>+' (1) Cap Res.2009-2010'!S514</f>
        <v>0</v>
      </c>
      <c r="T514" s="42">
        <f>+' (1) Cap Res.2009-2010'!T514</f>
        <v>0</v>
      </c>
      <c r="U514" s="42">
        <f>+' (1) Cap Res.2009-2010'!U514</f>
        <v>0</v>
      </c>
      <c r="V514" s="42">
        <f>+' (1) Cap Res.2009-2010'!V514</f>
        <v>0</v>
      </c>
      <c r="W514" s="42">
        <f>+' (1) Cap Res.2009-2010'!W514</f>
        <v>0</v>
      </c>
      <c r="X514" s="42">
        <f>+' (1) Cap Res.2009-2010'!X514</f>
        <v>0</v>
      </c>
      <c r="Y514" s="42">
        <f>+' (1) Cap Res.2009-2010'!Y514</f>
        <v>0</v>
      </c>
      <c r="Z514" s="42">
        <f>+' (1) Cap Res.2009-2010'!Z514</f>
        <v>0</v>
      </c>
      <c r="AA514" s="42">
        <f>+' (1) Cap Res.2009-2010'!AA514</f>
        <v>0</v>
      </c>
      <c r="AB514" s="42">
        <f>+' (1) Cap Res.2009-2010'!AB514</f>
        <v>0</v>
      </c>
      <c r="AC514" s="42">
        <f>+' (1) Cap Res.2009-2010'!AC514</f>
        <v>0</v>
      </c>
      <c r="AD514" s="42">
        <f>+' (1) Cap Res.2009-2010'!AD514</f>
        <v>0</v>
      </c>
      <c r="AE514" s="42">
        <f>+' (1) Cap Res.2009-2010'!AE514</f>
        <v>0</v>
      </c>
      <c r="AF514" s="42">
        <f>+' (1) Cap Res.2009-2010'!AF514</f>
        <v>0</v>
      </c>
      <c r="AG514" s="42">
        <f>+' (1) Cap Res.2009-2010'!AG514</f>
        <v>0</v>
      </c>
      <c r="AH514" s="42">
        <f>+' (1) Cap Res.2009-2010'!AH514</f>
        <v>0</v>
      </c>
      <c r="AI514" s="42">
        <f>+' (1) Cap Res.2009-2010'!AI514</f>
        <v>0</v>
      </c>
      <c r="AJ514" s="42">
        <f>+' (1) Cap Res.2009-2010'!AJ514</f>
        <v>0</v>
      </c>
      <c r="AK514" s="42">
        <f>+' (1) Cap Res.2009-2010'!AK514</f>
        <v>0</v>
      </c>
      <c r="AL514" s="42">
        <f>+' (1) Cap Res.2009-2010'!AL514</f>
        <v>0</v>
      </c>
      <c r="AM514" s="42">
        <f>+' (1) Cap Res.2009-2010'!AM514</f>
        <v>0</v>
      </c>
      <c r="AN514" s="42">
        <f>+' (1) Cap Res.2009-2010'!AN514</f>
        <v>0</v>
      </c>
      <c r="AO514" s="42">
        <f>+' (1) Cap Res.2009-2010'!AO514</f>
        <v>0</v>
      </c>
      <c r="AP514" s="42">
        <f>+' (1) Cap Res.2009-2010'!AP514</f>
        <v>0</v>
      </c>
      <c r="AQ514" s="42">
        <f>+' (1) Cap Res.2009-2010'!AQ514</f>
        <v>0</v>
      </c>
      <c r="AR514" s="42">
        <f>+' (1) Cap Res.2009-2010'!AR514</f>
        <v>0</v>
      </c>
      <c r="AS514" s="42">
        <f>+' (1) Cap Res.2009-2010'!AS514</f>
        <v>0</v>
      </c>
      <c r="AT514" s="42">
        <f>+' (1) Cap Res.2009-2010'!AT514</f>
        <v>0</v>
      </c>
      <c r="AU514" s="42">
        <f>+' (1) Cap Res.2009-2010'!AU514</f>
        <v>0</v>
      </c>
      <c r="AV514" s="42">
        <f>+' (1) Cap Res.2009-2010'!AV514</f>
        <v>0</v>
      </c>
      <c r="AW514" s="42">
        <f>+' (1) Cap Res.2009-2010'!AW514</f>
        <v>0</v>
      </c>
      <c r="AX514" s="42">
        <f>+' (1) Cap Res.2009-2010'!AX514</f>
        <v>0</v>
      </c>
      <c r="AY514" s="42">
        <f>+' (1) Cap Res.2009-2010'!AY514</f>
        <v>0</v>
      </c>
      <c r="AZ514" s="42">
        <f>+' (1) Cap Res.2009-2010'!AZ514</f>
        <v>0</v>
      </c>
      <c r="BA514" s="42">
        <f>+' (1) Cap Res.2009-2010'!BA514</f>
        <v>0</v>
      </c>
      <c r="BB514" s="42">
        <f>+' (1) Cap Res.2009-2010'!BB514</f>
        <v>0</v>
      </c>
    </row>
    <row r="515" spans="1:54" ht="13.5">
      <c r="A515" s="177">
        <f>+' (1) Cap Res.2009-2010'!BF515</f>
        <v>39035</v>
      </c>
      <c r="B515" s="42">
        <f>+' (1) Cap Res.2009-2010'!B515</f>
        <v>0</v>
      </c>
      <c r="C515" s="42">
        <f>+' (1) Cap Res.2009-2010'!C515</f>
        <v>0</v>
      </c>
      <c r="D515" s="42">
        <f>+' (1) Cap Res.2009-2010'!D515</f>
        <v>0</v>
      </c>
      <c r="E515" s="42">
        <f>+' (1) Cap Res.2009-2010'!E515</f>
        <v>0</v>
      </c>
      <c r="F515" s="42">
        <f>+' (1) Cap Res.2009-2010'!F515</f>
        <v>0</v>
      </c>
      <c r="G515" s="42">
        <f>+' (1) Cap Res.2009-2010'!G515</f>
        <v>0</v>
      </c>
      <c r="H515" s="42">
        <f>+' (1) Cap Res.2009-2010'!H515</f>
        <v>0</v>
      </c>
      <c r="I515" s="42">
        <f>+' (1) Cap Res.2009-2010'!I515</f>
        <v>0</v>
      </c>
      <c r="J515" s="42">
        <f>+' (1) Cap Res.2009-2010'!J515</f>
        <v>0</v>
      </c>
      <c r="K515" s="42">
        <f>+' (1) Cap Res.2009-2010'!K515</f>
        <v>0</v>
      </c>
      <c r="L515" s="42">
        <f>+' (1) Cap Res.2009-2010'!L515</f>
        <v>0</v>
      </c>
      <c r="M515" s="42">
        <f>+' (1) Cap Res.2009-2010'!M515</f>
        <v>0</v>
      </c>
      <c r="N515" s="42">
        <f>+' (1) Cap Res.2009-2010'!N515</f>
        <v>0</v>
      </c>
      <c r="O515" s="42">
        <f>+' (1) Cap Res.2009-2010'!O515</f>
        <v>0</v>
      </c>
      <c r="P515" s="42">
        <f>+' (1) Cap Res.2009-2010'!P515</f>
        <v>0</v>
      </c>
      <c r="Q515" s="42">
        <f>+' (1) Cap Res.2009-2010'!Q515</f>
        <v>0</v>
      </c>
      <c r="R515" s="42">
        <f>+' (1) Cap Res.2009-2010'!R515</f>
        <v>0</v>
      </c>
      <c r="S515" s="42">
        <f>+' (1) Cap Res.2009-2010'!S515</f>
        <v>0</v>
      </c>
      <c r="T515" s="42">
        <f>+' (1) Cap Res.2009-2010'!T515</f>
        <v>0</v>
      </c>
      <c r="U515" s="42">
        <f>+' (1) Cap Res.2009-2010'!U515</f>
        <v>0</v>
      </c>
      <c r="V515" s="42">
        <f>+' (1) Cap Res.2009-2010'!V515</f>
        <v>0</v>
      </c>
      <c r="W515" s="42">
        <f>+' (1) Cap Res.2009-2010'!W515</f>
        <v>0</v>
      </c>
      <c r="X515" s="42">
        <f>+' (1) Cap Res.2009-2010'!X515</f>
        <v>0</v>
      </c>
      <c r="Y515" s="42">
        <f>+' (1) Cap Res.2009-2010'!Y515</f>
        <v>0</v>
      </c>
      <c r="Z515" s="42">
        <f>+' (1) Cap Res.2009-2010'!Z515</f>
        <v>0</v>
      </c>
      <c r="AA515" s="42">
        <f>+' (1) Cap Res.2009-2010'!AA515</f>
        <v>0</v>
      </c>
      <c r="AB515" s="42">
        <f>+' (1) Cap Res.2009-2010'!AB515</f>
        <v>0</v>
      </c>
      <c r="AC515" s="42">
        <f>+' (1) Cap Res.2009-2010'!AC515</f>
        <v>0</v>
      </c>
      <c r="AD515" s="42">
        <f>+' (1) Cap Res.2009-2010'!AD515</f>
        <v>0</v>
      </c>
      <c r="AE515" s="42">
        <f>+' (1) Cap Res.2009-2010'!AE515</f>
        <v>0</v>
      </c>
      <c r="AF515" s="42">
        <f>+' (1) Cap Res.2009-2010'!AF515</f>
        <v>0</v>
      </c>
      <c r="AG515" s="42">
        <f>+' (1) Cap Res.2009-2010'!AG515</f>
        <v>0</v>
      </c>
      <c r="AH515" s="42">
        <f>+' (1) Cap Res.2009-2010'!AH515</f>
        <v>0</v>
      </c>
      <c r="AI515" s="42">
        <f>+' (1) Cap Res.2009-2010'!AI515</f>
        <v>0</v>
      </c>
      <c r="AJ515" s="42">
        <f>+' (1) Cap Res.2009-2010'!AJ515</f>
        <v>0</v>
      </c>
      <c r="AK515" s="42">
        <f>+' (1) Cap Res.2009-2010'!AK515</f>
        <v>0</v>
      </c>
      <c r="AL515" s="42">
        <f>+' (1) Cap Res.2009-2010'!AL515</f>
        <v>0</v>
      </c>
      <c r="AM515" s="42">
        <f>+' (1) Cap Res.2009-2010'!AM515</f>
        <v>0</v>
      </c>
      <c r="AN515" s="42">
        <f>+' (1) Cap Res.2009-2010'!AN515</f>
        <v>0</v>
      </c>
      <c r="AO515" s="42">
        <f>+' (1) Cap Res.2009-2010'!AO515</f>
        <v>0</v>
      </c>
      <c r="AP515" s="42">
        <f>+' (1) Cap Res.2009-2010'!AP515</f>
        <v>0</v>
      </c>
      <c r="AQ515" s="42">
        <f>+' (1) Cap Res.2009-2010'!AQ515</f>
        <v>0</v>
      </c>
      <c r="AR515" s="42">
        <f>+' (1) Cap Res.2009-2010'!AR515</f>
        <v>-4605.8</v>
      </c>
      <c r="AS515" s="42">
        <f>+' (1) Cap Res.2009-2010'!AS515</f>
        <v>0</v>
      </c>
      <c r="AT515" s="42">
        <f>+' (1) Cap Res.2009-2010'!AT515</f>
        <v>0</v>
      </c>
      <c r="AU515" s="42">
        <f>+' (1) Cap Res.2009-2010'!AU515</f>
        <v>0</v>
      </c>
      <c r="AV515" s="42">
        <f>+' (1) Cap Res.2009-2010'!AV515</f>
        <v>0</v>
      </c>
      <c r="AW515" s="42">
        <f>+' (1) Cap Res.2009-2010'!AW515</f>
        <v>0</v>
      </c>
      <c r="AX515" s="42">
        <f>+' (1) Cap Res.2009-2010'!AX515</f>
        <v>0</v>
      </c>
      <c r="AY515" s="42">
        <f>+' (1) Cap Res.2009-2010'!AY515</f>
        <v>0</v>
      </c>
      <c r="AZ515" s="42">
        <f>+' (1) Cap Res.2009-2010'!AZ515</f>
        <v>0</v>
      </c>
      <c r="BA515" s="42">
        <f>+' (1) Cap Res.2009-2010'!BA515</f>
        <v>0</v>
      </c>
      <c r="BB515" s="42">
        <f>+' (1) Cap Res.2009-2010'!BB515</f>
        <v>0</v>
      </c>
    </row>
    <row r="516" spans="1:54" ht="13.5">
      <c r="A516" s="177">
        <f>+' (1) Cap Res.2009-2010'!BF516</f>
        <v>39038</v>
      </c>
      <c r="B516" s="42">
        <f>+' (1) Cap Res.2009-2010'!B516</f>
        <v>0</v>
      </c>
      <c r="C516" s="42">
        <f>+' (1) Cap Res.2009-2010'!C516</f>
        <v>0</v>
      </c>
      <c r="D516" s="42">
        <f>+' (1) Cap Res.2009-2010'!D516</f>
        <v>0</v>
      </c>
      <c r="E516" s="42">
        <f>+' (1) Cap Res.2009-2010'!E516</f>
        <v>0</v>
      </c>
      <c r="F516" s="42">
        <f>+' (1) Cap Res.2009-2010'!F516</f>
        <v>0</v>
      </c>
      <c r="G516" s="42">
        <f>+' (1) Cap Res.2009-2010'!G516</f>
        <v>0</v>
      </c>
      <c r="H516" s="42">
        <f>+' (1) Cap Res.2009-2010'!H516</f>
        <v>0</v>
      </c>
      <c r="I516" s="42">
        <f>+' (1) Cap Res.2009-2010'!I516</f>
        <v>0</v>
      </c>
      <c r="J516" s="42">
        <f>+' (1) Cap Res.2009-2010'!J516</f>
        <v>0</v>
      </c>
      <c r="K516" s="42">
        <f>+' (1) Cap Res.2009-2010'!K516</f>
        <v>0</v>
      </c>
      <c r="L516" s="42">
        <f>+' (1) Cap Res.2009-2010'!L516</f>
        <v>0</v>
      </c>
      <c r="M516" s="42">
        <f>+' (1) Cap Res.2009-2010'!M516</f>
        <v>0</v>
      </c>
      <c r="N516" s="42">
        <f>+' (1) Cap Res.2009-2010'!N516</f>
        <v>0</v>
      </c>
      <c r="O516" s="42">
        <f>+' (1) Cap Res.2009-2010'!O516</f>
        <v>0</v>
      </c>
      <c r="P516" s="42">
        <f>+' (1) Cap Res.2009-2010'!P516</f>
        <v>0</v>
      </c>
      <c r="Q516" s="42">
        <f>+' (1) Cap Res.2009-2010'!Q516</f>
        <v>0</v>
      </c>
      <c r="R516" s="42">
        <f>+' (1) Cap Res.2009-2010'!R516</f>
        <v>0</v>
      </c>
      <c r="S516" s="42">
        <f>+' (1) Cap Res.2009-2010'!S516</f>
        <v>0</v>
      </c>
      <c r="T516" s="42">
        <f>+' (1) Cap Res.2009-2010'!T516</f>
        <v>0</v>
      </c>
      <c r="U516" s="42">
        <f>+' (1) Cap Res.2009-2010'!U516</f>
        <v>0</v>
      </c>
      <c r="V516" s="42">
        <f>+' (1) Cap Res.2009-2010'!V516</f>
        <v>0</v>
      </c>
      <c r="W516" s="42">
        <f>+' (1) Cap Res.2009-2010'!W516</f>
        <v>0</v>
      </c>
      <c r="X516" s="42">
        <f>+' (1) Cap Res.2009-2010'!X516</f>
        <v>0</v>
      </c>
      <c r="Y516" s="42">
        <f>+' (1) Cap Res.2009-2010'!Y516</f>
        <v>0</v>
      </c>
      <c r="Z516" s="42">
        <f>+' (1) Cap Res.2009-2010'!Z516</f>
        <v>0</v>
      </c>
      <c r="AA516" s="42">
        <f>+' (1) Cap Res.2009-2010'!AA516</f>
        <v>0</v>
      </c>
      <c r="AB516" s="42">
        <f>+' (1) Cap Res.2009-2010'!AB516</f>
        <v>0</v>
      </c>
      <c r="AC516" s="42">
        <f>+' (1) Cap Res.2009-2010'!AC516</f>
        <v>0</v>
      </c>
      <c r="AD516" s="42">
        <f>+' (1) Cap Res.2009-2010'!AD516</f>
        <v>0</v>
      </c>
      <c r="AE516" s="42">
        <f>+' (1) Cap Res.2009-2010'!AE516</f>
        <v>0</v>
      </c>
      <c r="AF516" s="42">
        <f>+' (1) Cap Res.2009-2010'!AF516</f>
        <v>0</v>
      </c>
      <c r="AG516" s="42">
        <f>+' (1) Cap Res.2009-2010'!AG516</f>
        <v>0</v>
      </c>
      <c r="AH516" s="42">
        <f>+' (1) Cap Res.2009-2010'!AH516</f>
        <v>0</v>
      </c>
      <c r="AI516" s="42">
        <f>+' (1) Cap Res.2009-2010'!AI516</f>
        <v>0</v>
      </c>
      <c r="AJ516" s="42">
        <f>+' (1) Cap Res.2009-2010'!AJ516</f>
        <v>0</v>
      </c>
      <c r="AK516" s="42">
        <f>+' (1) Cap Res.2009-2010'!AK516</f>
        <v>0</v>
      </c>
      <c r="AL516" s="42">
        <f>+' (1) Cap Res.2009-2010'!AL516</f>
        <v>0</v>
      </c>
      <c r="AM516" s="42">
        <f>+' (1) Cap Res.2009-2010'!AM516</f>
        <v>0</v>
      </c>
      <c r="AN516" s="42">
        <f>+' (1) Cap Res.2009-2010'!AN516</f>
        <v>0</v>
      </c>
      <c r="AO516" s="42">
        <f>+' (1) Cap Res.2009-2010'!AO516</f>
        <v>0</v>
      </c>
      <c r="AP516" s="42">
        <f>+' (1) Cap Res.2009-2010'!AP516</f>
        <v>0</v>
      </c>
      <c r="AQ516" s="42">
        <f>+' (1) Cap Res.2009-2010'!AQ516</f>
        <v>-16950</v>
      </c>
      <c r="AR516" s="42">
        <f>+' (1) Cap Res.2009-2010'!AR516</f>
        <v>0</v>
      </c>
      <c r="AS516" s="42">
        <f>+' (1) Cap Res.2009-2010'!AS516</f>
        <v>0</v>
      </c>
      <c r="AT516" s="42">
        <f>+' (1) Cap Res.2009-2010'!AT516</f>
        <v>0</v>
      </c>
      <c r="AU516" s="42">
        <f>+' (1) Cap Res.2009-2010'!AU516</f>
        <v>0</v>
      </c>
      <c r="AV516" s="42">
        <f>+' (1) Cap Res.2009-2010'!AV516</f>
        <v>0</v>
      </c>
      <c r="AW516" s="42">
        <f>+' (1) Cap Res.2009-2010'!AW516</f>
        <v>0</v>
      </c>
      <c r="AX516" s="42">
        <f>+' (1) Cap Res.2009-2010'!AX516</f>
        <v>0</v>
      </c>
      <c r="AY516" s="42">
        <f>+' (1) Cap Res.2009-2010'!AY516</f>
        <v>0</v>
      </c>
      <c r="AZ516" s="42">
        <f>+' (1) Cap Res.2009-2010'!AZ516</f>
        <v>0</v>
      </c>
      <c r="BA516" s="42">
        <f>+' (1) Cap Res.2009-2010'!BA516</f>
        <v>0</v>
      </c>
      <c r="BB516" s="42">
        <f>+' (1) Cap Res.2009-2010'!BB516</f>
        <v>0</v>
      </c>
    </row>
    <row r="517" spans="1:54" ht="13.5">
      <c r="A517" s="177">
        <f>+' (1) Cap Res.2009-2010'!BF517</f>
        <v>39039</v>
      </c>
      <c r="B517" s="42">
        <f>+' (1) Cap Res.2009-2010'!B517</f>
        <v>0</v>
      </c>
      <c r="C517" s="42">
        <f>+' (1) Cap Res.2009-2010'!C517</f>
        <v>0</v>
      </c>
      <c r="D517" s="42">
        <f>+' (1) Cap Res.2009-2010'!D517</f>
        <v>0</v>
      </c>
      <c r="E517" s="42">
        <f>+' (1) Cap Res.2009-2010'!E517</f>
        <v>0</v>
      </c>
      <c r="F517" s="42">
        <f>+' (1) Cap Res.2009-2010'!F517</f>
        <v>0</v>
      </c>
      <c r="G517" s="42">
        <f>+' (1) Cap Res.2009-2010'!G517</f>
        <v>0</v>
      </c>
      <c r="H517" s="42">
        <f>+' (1) Cap Res.2009-2010'!H517</f>
        <v>0</v>
      </c>
      <c r="I517" s="42">
        <f>+' (1) Cap Res.2009-2010'!I517</f>
        <v>0</v>
      </c>
      <c r="J517" s="42">
        <f>+' (1) Cap Res.2009-2010'!J517</f>
        <v>0</v>
      </c>
      <c r="K517" s="42">
        <f>+' (1) Cap Res.2009-2010'!K517</f>
        <v>0</v>
      </c>
      <c r="L517" s="42">
        <f>+' (1) Cap Res.2009-2010'!L517</f>
        <v>0</v>
      </c>
      <c r="M517" s="42">
        <f>+' (1) Cap Res.2009-2010'!M517</f>
        <v>0</v>
      </c>
      <c r="N517" s="42">
        <f>+' (1) Cap Res.2009-2010'!N517</f>
        <v>0</v>
      </c>
      <c r="O517" s="42">
        <f>+' (1) Cap Res.2009-2010'!O517</f>
        <v>0</v>
      </c>
      <c r="P517" s="42">
        <f>+' (1) Cap Res.2009-2010'!P517</f>
        <v>0</v>
      </c>
      <c r="Q517" s="42">
        <f>+' (1) Cap Res.2009-2010'!Q517</f>
        <v>0</v>
      </c>
      <c r="R517" s="42">
        <f>+' (1) Cap Res.2009-2010'!R517</f>
        <v>0</v>
      </c>
      <c r="S517" s="42">
        <f>+' (1) Cap Res.2009-2010'!S517</f>
        <v>0</v>
      </c>
      <c r="T517" s="42">
        <f>+' (1) Cap Res.2009-2010'!T517</f>
        <v>0</v>
      </c>
      <c r="U517" s="42">
        <f>+' (1) Cap Res.2009-2010'!U517</f>
        <v>0</v>
      </c>
      <c r="V517" s="42">
        <f>+' (1) Cap Res.2009-2010'!V517</f>
        <v>0</v>
      </c>
      <c r="W517" s="42">
        <f>+' (1) Cap Res.2009-2010'!W517</f>
        <v>0</v>
      </c>
      <c r="X517" s="42">
        <f>+' (1) Cap Res.2009-2010'!X517</f>
        <v>0</v>
      </c>
      <c r="Y517" s="42">
        <f>+' (1) Cap Res.2009-2010'!Y517</f>
        <v>0</v>
      </c>
      <c r="Z517" s="42">
        <f>+' (1) Cap Res.2009-2010'!Z517</f>
        <v>0</v>
      </c>
      <c r="AA517" s="42">
        <f>+' (1) Cap Res.2009-2010'!AA517</f>
        <v>0</v>
      </c>
      <c r="AB517" s="42">
        <f>+' (1) Cap Res.2009-2010'!AB517</f>
        <v>0</v>
      </c>
      <c r="AC517" s="42">
        <f>+' (1) Cap Res.2009-2010'!AC517</f>
        <v>0</v>
      </c>
      <c r="AD517" s="42">
        <f>+' (1) Cap Res.2009-2010'!AD517</f>
        <v>0</v>
      </c>
      <c r="AE517" s="42">
        <f>+' (1) Cap Res.2009-2010'!AE517</f>
        <v>0</v>
      </c>
      <c r="AF517" s="42">
        <f>+' (1) Cap Res.2009-2010'!AF517</f>
        <v>0</v>
      </c>
      <c r="AG517" s="42">
        <f>+' (1) Cap Res.2009-2010'!AG517</f>
        <v>0</v>
      </c>
      <c r="AH517" s="42">
        <f>+' (1) Cap Res.2009-2010'!AH517</f>
        <v>0</v>
      </c>
      <c r="AI517" s="42">
        <f>+' (1) Cap Res.2009-2010'!AI517</f>
        <v>0</v>
      </c>
      <c r="AJ517" s="42">
        <f>+' (1) Cap Res.2009-2010'!AJ517</f>
        <v>0</v>
      </c>
      <c r="AK517" s="42">
        <f>+' (1) Cap Res.2009-2010'!AK517</f>
        <v>0</v>
      </c>
      <c r="AL517" s="42">
        <f>+' (1) Cap Res.2009-2010'!AL517</f>
        <v>0</v>
      </c>
      <c r="AM517" s="42">
        <f>+' (1) Cap Res.2009-2010'!AM517</f>
        <v>0</v>
      </c>
      <c r="AN517" s="42">
        <f>+' (1) Cap Res.2009-2010'!AN517</f>
        <v>0</v>
      </c>
      <c r="AO517" s="42">
        <f>+' (1) Cap Res.2009-2010'!AO517</f>
        <v>0</v>
      </c>
      <c r="AP517" s="42">
        <f>+' (1) Cap Res.2009-2010'!AP517</f>
        <v>0</v>
      </c>
      <c r="AQ517" s="42">
        <f>+' (1) Cap Res.2009-2010'!AQ517</f>
        <v>0</v>
      </c>
      <c r="AR517" s="42">
        <f>+' (1) Cap Res.2009-2010'!AR517</f>
        <v>0</v>
      </c>
      <c r="AS517" s="42">
        <f>+' (1) Cap Res.2009-2010'!AS517</f>
        <v>0</v>
      </c>
      <c r="AT517" s="42">
        <f>+' (1) Cap Res.2009-2010'!AT517</f>
        <v>0</v>
      </c>
      <c r="AU517" s="42">
        <f>+' (1) Cap Res.2009-2010'!AU517</f>
        <v>0</v>
      </c>
      <c r="AV517" s="42">
        <f>+' (1) Cap Res.2009-2010'!AV517</f>
        <v>0</v>
      </c>
      <c r="AW517" s="42">
        <f>+' (1) Cap Res.2009-2010'!AW517</f>
        <v>0</v>
      </c>
      <c r="AX517" s="42">
        <f>+' (1) Cap Res.2009-2010'!AX517</f>
        <v>0</v>
      </c>
      <c r="AY517" s="42">
        <f>+' (1) Cap Res.2009-2010'!AY517</f>
        <v>0</v>
      </c>
      <c r="AZ517" s="42">
        <f>+' (1) Cap Res.2009-2010'!AZ517</f>
        <v>0</v>
      </c>
      <c r="BA517" s="42">
        <f>+' (1) Cap Res.2009-2010'!BA517</f>
        <v>0</v>
      </c>
      <c r="BB517" s="42">
        <f>+' (1) Cap Res.2009-2010'!BB517</f>
        <v>0</v>
      </c>
    </row>
    <row r="518" spans="1:54" ht="13.5">
      <c r="A518" s="177">
        <f>+' (1) Cap Res.2009-2010'!BF518</f>
        <v>39039</v>
      </c>
      <c r="B518" s="42">
        <f>+' (1) Cap Res.2009-2010'!B518</f>
        <v>0</v>
      </c>
      <c r="C518" s="42">
        <f>+' (1) Cap Res.2009-2010'!C518</f>
        <v>0</v>
      </c>
      <c r="D518" s="42">
        <f>+' (1) Cap Res.2009-2010'!D518</f>
        <v>0</v>
      </c>
      <c r="E518" s="42">
        <f>+' (1) Cap Res.2009-2010'!E518</f>
        <v>0</v>
      </c>
      <c r="F518" s="42">
        <f>+' (1) Cap Res.2009-2010'!F518</f>
        <v>0</v>
      </c>
      <c r="G518" s="42">
        <f>+' (1) Cap Res.2009-2010'!G518</f>
        <v>0</v>
      </c>
      <c r="H518" s="42">
        <f>+' (1) Cap Res.2009-2010'!H518</f>
        <v>0</v>
      </c>
      <c r="I518" s="42">
        <f>+' (1) Cap Res.2009-2010'!I518</f>
        <v>0</v>
      </c>
      <c r="J518" s="42">
        <f>+' (1) Cap Res.2009-2010'!J518</f>
        <v>0</v>
      </c>
      <c r="K518" s="42">
        <f>+' (1) Cap Res.2009-2010'!K518</f>
        <v>0</v>
      </c>
      <c r="L518" s="42">
        <f>+' (1) Cap Res.2009-2010'!L518</f>
        <v>0</v>
      </c>
      <c r="M518" s="42">
        <f>+' (1) Cap Res.2009-2010'!M518</f>
        <v>0</v>
      </c>
      <c r="N518" s="42">
        <f>+' (1) Cap Res.2009-2010'!N518</f>
        <v>0</v>
      </c>
      <c r="O518" s="42">
        <f>+' (1) Cap Res.2009-2010'!O518</f>
        <v>0</v>
      </c>
      <c r="P518" s="42">
        <f>+' (1) Cap Res.2009-2010'!P518</f>
        <v>0</v>
      </c>
      <c r="Q518" s="42">
        <f>+' (1) Cap Res.2009-2010'!Q518</f>
        <v>0</v>
      </c>
      <c r="R518" s="42">
        <f>+' (1) Cap Res.2009-2010'!R518</f>
        <v>0</v>
      </c>
      <c r="S518" s="42">
        <f>+' (1) Cap Res.2009-2010'!S518</f>
        <v>0</v>
      </c>
      <c r="T518" s="42">
        <f>+' (1) Cap Res.2009-2010'!T518</f>
        <v>0</v>
      </c>
      <c r="U518" s="42">
        <f>+' (1) Cap Res.2009-2010'!U518</f>
        <v>0</v>
      </c>
      <c r="V518" s="42">
        <f>+' (1) Cap Res.2009-2010'!V518</f>
        <v>0</v>
      </c>
      <c r="W518" s="42">
        <f>+' (1) Cap Res.2009-2010'!W518</f>
        <v>0</v>
      </c>
      <c r="X518" s="42">
        <f>+' (1) Cap Res.2009-2010'!X518</f>
        <v>0</v>
      </c>
      <c r="Y518" s="42">
        <f>+' (1) Cap Res.2009-2010'!Y518</f>
        <v>0</v>
      </c>
      <c r="Z518" s="42">
        <f>+' (1) Cap Res.2009-2010'!Z518</f>
        <v>0</v>
      </c>
      <c r="AA518" s="42">
        <f>+' (1) Cap Res.2009-2010'!AA518</f>
        <v>0</v>
      </c>
      <c r="AB518" s="42">
        <f>+' (1) Cap Res.2009-2010'!AB518</f>
        <v>0</v>
      </c>
      <c r="AC518" s="42">
        <f>+' (1) Cap Res.2009-2010'!AC518</f>
        <v>0</v>
      </c>
      <c r="AD518" s="42">
        <f>+' (1) Cap Res.2009-2010'!AD518</f>
        <v>0</v>
      </c>
      <c r="AE518" s="42">
        <f>+' (1) Cap Res.2009-2010'!AE518</f>
        <v>0</v>
      </c>
      <c r="AF518" s="42">
        <f>+' (1) Cap Res.2009-2010'!AF518</f>
        <v>0</v>
      </c>
      <c r="AG518" s="42">
        <f>+' (1) Cap Res.2009-2010'!AG518</f>
        <v>0</v>
      </c>
      <c r="AH518" s="42">
        <f>+' (1) Cap Res.2009-2010'!AH518</f>
        <v>0</v>
      </c>
      <c r="AI518" s="42">
        <f>+' (1) Cap Res.2009-2010'!AI518</f>
        <v>0</v>
      </c>
      <c r="AJ518" s="42">
        <f>+' (1) Cap Res.2009-2010'!AJ518</f>
        <v>0</v>
      </c>
      <c r="AK518" s="42">
        <f>+' (1) Cap Res.2009-2010'!AK518</f>
        <v>0</v>
      </c>
      <c r="AL518" s="42">
        <f>+' (1) Cap Res.2009-2010'!AL518</f>
        <v>0</v>
      </c>
      <c r="AM518" s="42">
        <f>+' (1) Cap Res.2009-2010'!AM518</f>
        <v>0</v>
      </c>
      <c r="AN518" s="42">
        <f>+' (1) Cap Res.2009-2010'!AN518</f>
        <v>0</v>
      </c>
      <c r="AO518" s="42">
        <f>+' (1) Cap Res.2009-2010'!AO518</f>
        <v>0</v>
      </c>
      <c r="AP518" s="42">
        <f>+' (1) Cap Res.2009-2010'!AP518</f>
        <v>0</v>
      </c>
      <c r="AQ518" s="42">
        <f>+' (1) Cap Res.2009-2010'!AQ518</f>
        <v>0</v>
      </c>
      <c r="AR518" s="42">
        <f>+' (1) Cap Res.2009-2010'!AR518</f>
        <v>0</v>
      </c>
      <c r="AS518" s="42">
        <f>+' (1) Cap Res.2009-2010'!AS518</f>
        <v>0</v>
      </c>
      <c r="AT518" s="42">
        <f>+' (1) Cap Res.2009-2010'!AT518</f>
        <v>0</v>
      </c>
      <c r="AU518" s="42">
        <f>+' (1) Cap Res.2009-2010'!AU518</f>
        <v>0</v>
      </c>
      <c r="AV518" s="42">
        <f>+' (1) Cap Res.2009-2010'!AV518</f>
        <v>0</v>
      </c>
      <c r="AW518" s="42">
        <f>+' (1) Cap Res.2009-2010'!AW518</f>
        <v>0</v>
      </c>
      <c r="AX518" s="42">
        <f>+' (1) Cap Res.2009-2010'!AX518</f>
        <v>0</v>
      </c>
      <c r="AY518" s="42">
        <f>+' (1) Cap Res.2009-2010'!AY518</f>
        <v>0</v>
      </c>
      <c r="AZ518" s="42">
        <f>+' (1) Cap Res.2009-2010'!AZ518</f>
        <v>0</v>
      </c>
      <c r="BA518" s="42">
        <f>+' (1) Cap Res.2009-2010'!BA518</f>
        <v>0</v>
      </c>
      <c r="BB518" s="42">
        <f>+' (1) Cap Res.2009-2010'!BB518</f>
        <v>0</v>
      </c>
    </row>
    <row r="519" spans="1:54" ht="13.5">
      <c r="A519" s="177">
        <f>+' (1) Cap Res.2009-2010'!BF519</f>
        <v>39039</v>
      </c>
      <c r="B519" s="42">
        <f>+' (1) Cap Res.2009-2010'!B519</f>
        <v>0</v>
      </c>
      <c r="C519" s="42">
        <f>+' (1) Cap Res.2009-2010'!C519</f>
        <v>0</v>
      </c>
      <c r="D519" s="42">
        <f>+' (1) Cap Res.2009-2010'!D519</f>
        <v>0</v>
      </c>
      <c r="E519" s="42">
        <f>+' (1) Cap Res.2009-2010'!E519</f>
        <v>0</v>
      </c>
      <c r="F519" s="42">
        <f>+' (1) Cap Res.2009-2010'!F519</f>
        <v>0</v>
      </c>
      <c r="G519" s="42">
        <f>+' (1) Cap Res.2009-2010'!G519</f>
        <v>0</v>
      </c>
      <c r="H519" s="42">
        <f>+' (1) Cap Res.2009-2010'!H519</f>
        <v>0</v>
      </c>
      <c r="I519" s="42">
        <f>+' (1) Cap Res.2009-2010'!I519</f>
        <v>0</v>
      </c>
      <c r="J519" s="42">
        <f>+' (1) Cap Res.2009-2010'!J519</f>
        <v>0</v>
      </c>
      <c r="K519" s="42">
        <f>+' (1) Cap Res.2009-2010'!K519</f>
        <v>0</v>
      </c>
      <c r="L519" s="42">
        <f>+' (1) Cap Res.2009-2010'!L519</f>
        <v>0</v>
      </c>
      <c r="M519" s="42">
        <f>+' (1) Cap Res.2009-2010'!M519</f>
        <v>0</v>
      </c>
      <c r="N519" s="42">
        <f>+' (1) Cap Res.2009-2010'!N519</f>
        <v>0</v>
      </c>
      <c r="O519" s="42">
        <f>+' (1) Cap Res.2009-2010'!O519</f>
        <v>0</v>
      </c>
      <c r="P519" s="42">
        <f>+' (1) Cap Res.2009-2010'!P519</f>
        <v>0</v>
      </c>
      <c r="Q519" s="42">
        <f>+' (1) Cap Res.2009-2010'!Q519</f>
        <v>0</v>
      </c>
      <c r="R519" s="42">
        <f>+' (1) Cap Res.2009-2010'!R519</f>
        <v>0</v>
      </c>
      <c r="S519" s="42">
        <f>+' (1) Cap Res.2009-2010'!S519</f>
        <v>0</v>
      </c>
      <c r="T519" s="42">
        <f>+' (1) Cap Res.2009-2010'!T519</f>
        <v>0</v>
      </c>
      <c r="U519" s="42">
        <f>+' (1) Cap Res.2009-2010'!U519</f>
        <v>0</v>
      </c>
      <c r="V519" s="42">
        <f>+' (1) Cap Res.2009-2010'!V519</f>
        <v>0</v>
      </c>
      <c r="W519" s="42">
        <f>+' (1) Cap Res.2009-2010'!W519</f>
        <v>0</v>
      </c>
      <c r="X519" s="42">
        <f>+' (1) Cap Res.2009-2010'!X519</f>
        <v>0</v>
      </c>
      <c r="Y519" s="42">
        <f>+' (1) Cap Res.2009-2010'!Y519</f>
        <v>0</v>
      </c>
      <c r="Z519" s="42">
        <f>+' (1) Cap Res.2009-2010'!Z519</f>
        <v>0</v>
      </c>
      <c r="AA519" s="42">
        <f>+' (1) Cap Res.2009-2010'!AA519</f>
        <v>0</v>
      </c>
      <c r="AB519" s="42">
        <f>+' (1) Cap Res.2009-2010'!AB519</f>
        <v>0</v>
      </c>
      <c r="AC519" s="42">
        <f>+' (1) Cap Res.2009-2010'!AC519</f>
        <v>0</v>
      </c>
      <c r="AD519" s="42">
        <f>+' (1) Cap Res.2009-2010'!AD519</f>
        <v>0</v>
      </c>
      <c r="AE519" s="42">
        <f>+' (1) Cap Res.2009-2010'!AE519</f>
        <v>0</v>
      </c>
      <c r="AF519" s="42">
        <f>+' (1) Cap Res.2009-2010'!AF519</f>
        <v>0</v>
      </c>
      <c r="AG519" s="42">
        <f>+' (1) Cap Res.2009-2010'!AG519</f>
        <v>0</v>
      </c>
      <c r="AH519" s="42">
        <f>+' (1) Cap Res.2009-2010'!AH519</f>
        <v>0</v>
      </c>
      <c r="AI519" s="42">
        <f>+' (1) Cap Res.2009-2010'!AI519</f>
        <v>0</v>
      </c>
      <c r="AJ519" s="42">
        <f>+' (1) Cap Res.2009-2010'!AJ519</f>
        <v>0</v>
      </c>
      <c r="AK519" s="42">
        <f>+' (1) Cap Res.2009-2010'!AK519</f>
        <v>0</v>
      </c>
      <c r="AL519" s="42">
        <f>+' (1) Cap Res.2009-2010'!AL519</f>
        <v>0</v>
      </c>
      <c r="AM519" s="42">
        <f>+' (1) Cap Res.2009-2010'!AM519</f>
        <v>0</v>
      </c>
      <c r="AN519" s="42">
        <f>+' (1) Cap Res.2009-2010'!AN519</f>
        <v>0</v>
      </c>
      <c r="AO519" s="42">
        <f>+' (1) Cap Res.2009-2010'!AO519</f>
        <v>0</v>
      </c>
      <c r="AP519" s="42">
        <f>+' (1) Cap Res.2009-2010'!AP519</f>
        <v>0</v>
      </c>
      <c r="AQ519" s="42">
        <f>+' (1) Cap Res.2009-2010'!AQ519</f>
        <v>0</v>
      </c>
      <c r="AR519" s="42">
        <f>+' (1) Cap Res.2009-2010'!AR519</f>
        <v>0</v>
      </c>
      <c r="AS519" s="42">
        <f>+' (1) Cap Res.2009-2010'!AS519</f>
        <v>0</v>
      </c>
      <c r="AT519" s="42">
        <f>+' (1) Cap Res.2009-2010'!AT519</f>
        <v>0</v>
      </c>
      <c r="AU519" s="42">
        <f>+' (1) Cap Res.2009-2010'!AU519</f>
        <v>0</v>
      </c>
      <c r="AV519" s="42">
        <f>+' (1) Cap Res.2009-2010'!AV519</f>
        <v>0</v>
      </c>
      <c r="AW519" s="42">
        <f>+' (1) Cap Res.2009-2010'!AW519</f>
        <v>0</v>
      </c>
      <c r="AX519" s="42">
        <f>+' (1) Cap Res.2009-2010'!AX519</f>
        <v>0</v>
      </c>
      <c r="AY519" s="42">
        <f>+' (1) Cap Res.2009-2010'!AY519</f>
        <v>0</v>
      </c>
      <c r="AZ519" s="42">
        <f>+' (1) Cap Res.2009-2010'!AZ519</f>
        <v>0</v>
      </c>
      <c r="BA519" s="42">
        <f>+' (1) Cap Res.2009-2010'!BA519</f>
        <v>0</v>
      </c>
      <c r="BB519" s="42">
        <f>+' (1) Cap Res.2009-2010'!BB519</f>
        <v>0</v>
      </c>
    </row>
    <row r="520" spans="1:54" ht="13.5">
      <c r="A520" s="177">
        <f>+' (1) Cap Res.2009-2010'!BF520</f>
        <v>39050</v>
      </c>
      <c r="B520" s="42">
        <f>+' (1) Cap Res.2009-2010'!B520</f>
        <v>0</v>
      </c>
      <c r="C520" s="42">
        <f>+' (1) Cap Res.2009-2010'!C520</f>
        <v>0</v>
      </c>
      <c r="D520" s="42">
        <f>+' (1) Cap Res.2009-2010'!D520</f>
        <v>0</v>
      </c>
      <c r="E520" s="42">
        <f>+' (1) Cap Res.2009-2010'!E520</f>
        <v>0</v>
      </c>
      <c r="F520" s="42">
        <f>+' (1) Cap Res.2009-2010'!F520</f>
        <v>0</v>
      </c>
      <c r="G520" s="42">
        <f>+' (1) Cap Res.2009-2010'!G520</f>
        <v>0</v>
      </c>
      <c r="H520" s="42">
        <f>+' (1) Cap Res.2009-2010'!H520</f>
        <v>0</v>
      </c>
      <c r="I520" s="42">
        <f>+' (1) Cap Res.2009-2010'!I520</f>
        <v>0</v>
      </c>
      <c r="J520" s="42">
        <f>+' (1) Cap Res.2009-2010'!J520</f>
        <v>0</v>
      </c>
      <c r="K520" s="42">
        <f>+' (1) Cap Res.2009-2010'!K520</f>
        <v>0</v>
      </c>
      <c r="L520" s="42">
        <f>+' (1) Cap Res.2009-2010'!L520</f>
        <v>0</v>
      </c>
      <c r="M520" s="42">
        <f>+' (1) Cap Res.2009-2010'!M520</f>
        <v>0</v>
      </c>
      <c r="N520" s="42">
        <f>+' (1) Cap Res.2009-2010'!N520</f>
        <v>0</v>
      </c>
      <c r="O520" s="42">
        <f>+' (1) Cap Res.2009-2010'!O520</f>
        <v>0</v>
      </c>
      <c r="P520" s="42">
        <f>+' (1) Cap Res.2009-2010'!P520</f>
        <v>0</v>
      </c>
      <c r="Q520" s="42">
        <f>+' (1) Cap Res.2009-2010'!Q520</f>
        <v>0</v>
      </c>
      <c r="R520" s="42">
        <f>+' (1) Cap Res.2009-2010'!R520</f>
        <v>0</v>
      </c>
      <c r="S520" s="42">
        <f>+' (1) Cap Res.2009-2010'!S520</f>
        <v>0</v>
      </c>
      <c r="T520" s="42">
        <f>+' (1) Cap Res.2009-2010'!T520</f>
        <v>0</v>
      </c>
      <c r="U520" s="42">
        <f>+' (1) Cap Res.2009-2010'!U520</f>
        <v>0</v>
      </c>
      <c r="V520" s="42">
        <f>+' (1) Cap Res.2009-2010'!V520</f>
        <v>0</v>
      </c>
      <c r="W520" s="42">
        <f>+' (1) Cap Res.2009-2010'!W520</f>
        <v>0</v>
      </c>
      <c r="X520" s="42">
        <f>+' (1) Cap Res.2009-2010'!X520</f>
        <v>0</v>
      </c>
      <c r="Y520" s="42">
        <f>+' (1) Cap Res.2009-2010'!Y520</f>
        <v>0</v>
      </c>
      <c r="Z520" s="42">
        <f>+' (1) Cap Res.2009-2010'!Z520</f>
        <v>0</v>
      </c>
      <c r="AA520" s="42">
        <f>+' (1) Cap Res.2009-2010'!AA520</f>
        <v>0</v>
      </c>
      <c r="AB520" s="42">
        <f>+' (1) Cap Res.2009-2010'!AB520</f>
        <v>0</v>
      </c>
      <c r="AC520" s="42">
        <f>+' (1) Cap Res.2009-2010'!AC520</f>
        <v>0</v>
      </c>
      <c r="AD520" s="42">
        <f>+' (1) Cap Res.2009-2010'!AD520</f>
        <v>0</v>
      </c>
      <c r="AE520" s="42">
        <f>+' (1) Cap Res.2009-2010'!AE520</f>
        <v>0</v>
      </c>
      <c r="AF520" s="42">
        <f>+' (1) Cap Res.2009-2010'!AF520</f>
        <v>0</v>
      </c>
      <c r="AG520" s="42">
        <f>+' (1) Cap Res.2009-2010'!AG520</f>
        <v>0</v>
      </c>
      <c r="AH520" s="42">
        <f>+' (1) Cap Res.2009-2010'!AH520</f>
        <v>0</v>
      </c>
      <c r="AI520" s="42">
        <f>+' (1) Cap Res.2009-2010'!AI520</f>
        <v>0</v>
      </c>
      <c r="AJ520" s="42">
        <f>+' (1) Cap Res.2009-2010'!AJ520</f>
        <v>0</v>
      </c>
      <c r="AK520" s="42">
        <f>+' (1) Cap Res.2009-2010'!AK520</f>
        <v>0</v>
      </c>
      <c r="AL520" s="42">
        <f>+' (1) Cap Res.2009-2010'!AL520</f>
        <v>0</v>
      </c>
      <c r="AM520" s="42">
        <f>+' (1) Cap Res.2009-2010'!AM520</f>
        <v>0</v>
      </c>
      <c r="AN520" s="42">
        <f>+' (1) Cap Res.2009-2010'!AN520</f>
        <v>0</v>
      </c>
      <c r="AO520" s="42">
        <f>+' (1) Cap Res.2009-2010'!AO520</f>
        <v>0</v>
      </c>
      <c r="AP520" s="42">
        <f>+' (1) Cap Res.2009-2010'!AP520</f>
        <v>0</v>
      </c>
      <c r="AQ520" s="42">
        <f>+' (1) Cap Res.2009-2010'!AQ520</f>
        <v>0</v>
      </c>
      <c r="AR520" s="42">
        <f>+' (1) Cap Res.2009-2010'!AR520</f>
        <v>0</v>
      </c>
      <c r="AS520" s="42">
        <f>+' (1) Cap Res.2009-2010'!AS520</f>
        <v>0</v>
      </c>
      <c r="AT520" s="42">
        <f>+' (1) Cap Res.2009-2010'!AT520</f>
        <v>0</v>
      </c>
      <c r="AU520" s="42">
        <f>+' (1) Cap Res.2009-2010'!AU520</f>
        <v>0</v>
      </c>
      <c r="AV520" s="42">
        <f>+' (1) Cap Res.2009-2010'!AV520</f>
        <v>0</v>
      </c>
      <c r="AW520" s="42">
        <f>+' (1) Cap Res.2009-2010'!AW520</f>
        <v>0</v>
      </c>
      <c r="AX520" s="42">
        <f>+' (1) Cap Res.2009-2010'!AX520</f>
        <v>0</v>
      </c>
      <c r="AY520" s="42">
        <f>+' (1) Cap Res.2009-2010'!AY520</f>
        <v>0</v>
      </c>
      <c r="AZ520" s="42">
        <f>+' (1) Cap Res.2009-2010'!AZ520</f>
        <v>0</v>
      </c>
      <c r="BA520" s="42">
        <f>+' (1) Cap Res.2009-2010'!BA520</f>
        <v>0</v>
      </c>
      <c r="BB520" s="42">
        <f>+' (1) Cap Res.2009-2010'!BB520</f>
        <v>0</v>
      </c>
    </row>
    <row r="521" spans="1:54" ht="13.5">
      <c r="A521" s="177">
        <f>+' (1) Cap Res.2009-2010'!BF521</f>
        <v>39058</v>
      </c>
      <c r="B521" s="42">
        <f>+' (1) Cap Res.2009-2010'!B521</f>
        <v>0</v>
      </c>
      <c r="C521" s="42">
        <f>+' (1) Cap Res.2009-2010'!C521</f>
        <v>0</v>
      </c>
      <c r="D521" s="42">
        <f>+' (1) Cap Res.2009-2010'!D521</f>
        <v>0</v>
      </c>
      <c r="E521" s="42">
        <f>+' (1) Cap Res.2009-2010'!E521</f>
        <v>0</v>
      </c>
      <c r="F521" s="42">
        <f>+' (1) Cap Res.2009-2010'!F521</f>
        <v>0</v>
      </c>
      <c r="G521" s="42">
        <f>+' (1) Cap Res.2009-2010'!G521</f>
        <v>0</v>
      </c>
      <c r="H521" s="42">
        <f>+' (1) Cap Res.2009-2010'!H521</f>
        <v>0</v>
      </c>
      <c r="I521" s="42">
        <f>+' (1) Cap Res.2009-2010'!I521</f>
        <v>0</v>
      </c>
      <c r="J521" s="42">
        <f>+' (1) Cap Res.2009-2010'!J521</f>
        <v>0</v>
      </c>
      <c r="K521" s="42">
        <f>+' (1) Cap Res.2009-2010'!K521</f>
        <v>0</v>
      </c>
      <c r="L521" s="42">
        <f>+' (1) Cap Res.2009-2010'!L521</f>
        <v>0</v>
      </c>
      <c r="M521" s="42">
        <f>+' (1) Cap Res.2009-2010'!M521</f>
        <v>0</v>
      </c>
      <c r="N521" s="42">
        <f>+' (1) Cap Res.2009-2010'!N521</f>
        <v>0</v>
      </c>
      <c r="O521" s="42">
        <f>+' (1) Cap Res.2009-2010'!O521</f>
        <v>0</v>
      </c>
      <c r="P521" s="42">
        <f>+' (1) Cap Res.2009-2010'!P521</f>
        <v>0</v>
      </c>
      <c r="Q521" s="42">
        <f>+' (1) Cap Res.2009-2010'!Q521</f>
        <v>0</v>
      </c>
      <c r="R521" s="42">
        <f>+' (1) Cap Res.2009-2010'!R521</f>
        <v>0</v>
      </c>
      <c r="S521" s="42">
        <f>+' (1) Cap Res.2009-2010'!S521</f>
        <v>0</v>
      </c>
      <c r="T521" s="42">
        <f>+' (1) Cap Res.2009-2010'!T521</f>
        <v>0</v>
      </c>
      <c r="U521" s="42">
        <f>+' (1) Cap Res.2009-2010'!U521</f>
        <v>0</v>
      </c>
      <c r="V521" s="42">
        <f>+' (1) Cap Res.2009-2010'!V521</f>
        <v>0</v>
      </c>
      <c r="W521" s="42">
        <f>+' (1) Cap Res.2009-2010'!W521</f>
        <v>0</v>
      </c>
      <c r="X521" s="42">
        <f>+' (1) Cap Res.2009-2010'!X521</f>
        <v>0</v>
      </c>
      <c r="Y521" s="42">
        <f>+' (1) Cap Res.2009-2010'!Y521</f>
        <v>0</v>
      </c>
      <c r="Z521" s="42">
        <f>+' (1) Cap Res.2009-2010'!Z521</f>
        <v>0</v>
      </c>
      <c r="AA521" s="42">
        <f>+' (1) Cap Res.2009-2010'!AA521</f>
        <v>0</v>
      </c>
      <c r="AB521" s="42">
        <f>+' (1) Cap Res.2009-2010'!AB521</f>
        <v>0</v>
      </c>
      <c r="AC521" s="42">
        <f>+' (1) Cap Res.2009-2010'!AC521</f>
        <v>0</v>
      </c>
      <c r="AD521" s="42">
        <f>+' (1) Cap Res.2009-2010'!AD521</f>
        <v>0</v>
      </c>
      <c r="AE521" s="42">
        <f>+' (1) Cap Res.2009-2010'!AE521</f>
        <v>-22635</v>
      </c>
      <c r="AF521" s="42">
        <f>+' (1) Cap Res.2009-2010'!AF521</f>
        <v>0</v>
      </c>
      <c r="AG521" s="42">
        <f>+' (1) Cap Res.2009-2010'!AG521</f>
        <v>0</v>
      </c>
      <c r="AH521" s="42">
        <f>+' (1) Cap Res.2009-2010'!AH521</f>
        <v>0</v>
      </c>
      <c r="AI521" s="42">
        <f>+' (1) Cap Res.2009-2010'!AI521</f>
        <v>0</v>
      </c>
      <c r="AJ521" s="42">
        <f>+' (1) Cap Res.2009-2010'!AJ521</f>
        <v>0</v>
      </c>
      <c r="AK521" s="42">
        <f>+' (1) Cap Res.2009-2010'!AK521</f>
        <v>0</v>
      </c>
      <c r="AL521" s="42">
        <f>+' (1) Cap Res.2009-2010'!AL521</f>
        <v>0</v>
      </c>
      <c r="AM521" s="42">
        <f>+' (1) Cap Res.2009-2010'!AM521</f>
        <v>0</v>
      </c>
      <c r="AN521" s="42">
        <f>+' (1) Cap Res.2009-2010'!AN521</f>
        <v>0</v>
      </c>
      <c r="AO521" s="42">
        <f>+' (1) Cap Res.2009-2010'!AO521</f>
        <v>0</v>
      </c>
      <c r="AP521" s="42">
        <f>+' (1) Cap Res.2009-2010'!AP521</f>
        <v>0</v>
      </c>
      <c r="AQ521" s="42">
        <f>+' (1) Cap Res.2009-2010'!AQ521</f>
        <v>0</v>
      </c>
      <c r="AR521" s="42">
        <f>+' (1) Cap Res.2009-2010'!AR521</f>
        <v>0</v>
      </c>
      <c r="AS521" s="42">
        <f>+' (1) Cap Res.2009-2010'!AS521</f>
        <v>0</v>
      </c>
      <c r="AT521" s="42">
        <f>+' (1) Cap Res.2009-2010'!AT521</f>
        <v>0</v>
      </c>
      <c r="AU521" s="42">
        <f>+' (1) Cap Res.2009-2010'!AU521</f>
        <v>0</v>
      </c>
      <c r="AV521" s="42">
        <f>+' (1) Cap Res.2009-2010'!AV521</f>
        <v>0</v>
      </c>
      <c r="AW521" s="42">
        <f>+' (1) Cap Res.2009-2010'!AW521</f>
        <v>0</v>
      </c>
      <c r="AX521" s="42">
        <f>+' (1) Cap Res.2009-2010'!AX521</f>
        <v>0</v>
      </c>
      <c r="AY521" s="42">
        <f>+' (1) Cap Res.2009-2010'!AY521</f>
        <v>0</v>
      </c>
      <c r="AZ521" s="42">
        <f>+' (1) Cap Res.2009-2010'!AZ521</f>
        <v>0</v>
      </c>
      <c r="BA521" s="42">
        <f>+' (1) Cap Res.2009-2010'!BA521</f>
        <v>0</v>
      </c>
      <c r="BB521" s="42">
        <f>+' (1) Cap Res.2009-2010'!BB521</f>
        <v>0</v>
      </c>
    </row>
    <row r="522" spans="1:54" ht="13.5">
      <c r="A522" s="177">
        <f>+' (1) Cap Res.2009-2010'!BF522</f>
        <v>39059</v>
      </c>
      <c r="B522" s="42">
        <f>+' (1) Cap Res.2009-2010'!B522</f>
        <v>0</v>
      </c>
      <c r="C522" s="42">
        <f>+' (1) Cap Res.2009-2010'!C522</f>
        <v>0</v>
      </c>
      <c r="D522" s="42">
        <f>+' (1) Cap Res.2009-2010'!D522</f>
        <v>0</v>
      </c>
      <c r="E522" s="42">
        <f>+' (1) Cap Res.2009-2010'!E522</f>
        <v>0</v>
      </c>
      <c r="F522" s="42">
        <f>+' (1) Cap Res.2009-2010'!F522</f>
        <v>0</v>
      </c>
      <c r="G522" s="42">
        <f>+' (1) Cap Res.2009-2010'!G522</f>
        <v>0</v>
      </c>
      <c r="H522" s="42">
        <f>+' (1) Cap Res.2009-2010'!H522</f>
        <v>0</v>
      </c>
      <c r="I522" s="42">
        <f>+' (1) Cap Res.2009-2010'!I522</f>
        <v>0</v>
      </c>
      <c r="J522" s="42">
        <f>+' (1) Cap Res.2009-2010'!J522</f>
        <v>0</v>
      </c>
      <c r="K522" s="42">
        <f>+' (1) Cap Res.2009-2010'!K522</f>
        <v>0</v>
      </c>
      <c r="L522" s="42">
        <f>+' (1) Cap Res.2009-2010'!L522</f>
        <v>0</v>
      </c>
      <c r="M522" s="42">
        <f>+' (1) Cap Res.2009-2010'!M522</f>
        <v>0</v>
      </c>
      <c r="N522" s="42">
        <f>+' (1) Cap Res.2009-2010'!N522</f>
        <v>0</v>
      </c>
      <c r="O522" s="42">
        <f>+' (1) Cap Res.2009-2010'!O522</f>
        <v>0</v>
      </c>
      <c r="P522" s="42">
        <f>+' (1) Cap Res.2009-2010'!P522</f>
        <v>0</v>
      </c>
      <c r="Q522" s="42">
        <f>+' (1) Cap Res.2009-2010'!Q522</f>
        <v>0</v>
      </c>
      <c r="R522" s="42">
        <f>+' (1) Cap Res.2009-2010'!R522</f>
        <v>0</v>
      </c>
      <c r="S522" s="42">
        <f>+' (1) Cap Res.2009-2010'!S522</f>
        <v>0</v>
      </c>
      <c r="T522" s="42">
        <f>+' (1) Cap Res.2009-2010'!T522</f>
        <v>0</v>
      </c>
      <c r="U522" s="42">
        <f>+' (1) Cap Res.2009-2010'!U522</f>
        <v>0</v>
      </c>
      <c r="V522" s="42">
        <f>+' (1) Cap Res.2009-2010'!V522</f>
        <v>0</v>
      </c>
      <c r="W522" s="42">
        <f>+' (1) Cap Res.2009-2010'!W522</f>
        <v>0</v>
      </c>
      <c r="X522" s="42">
        <f>+' (1) Cap Res.2009-2010'!X522</f>
        <v>0</v>
      </c>
      <c r="Y522" s="42">
        <f>+' (1) Cap Res.2009-2010'!Y522</f>
        <v>0</v>
      </c>
      <c r="Z522" s="42">
        <f>+' (1) Cap Res.2009-2010'!Z522</f>
        <v>0</v>
      </c>
      <c r="AA522" s="42">
        <f>+' (1) Cap Res.2009-2010'!AA522</f>
        <v>0</v>
      </c>
      <c r="AB522" s="42">
        <f>+' (1) Cap Res.2009-2010'!AB522</f>
        <v>0</v>
      </c>
      <c r="AC522" s="42">
        <f>+' (1) Cap Res.2009-2010'!AC522</f>
        <v>0</v>
      </c>
      <c r="AD522" s="42">
        <f>+' (1) Cap Res.2009-2010'!AD522</f>
        <v>0</v>
      </c>
      <c r="AE522" s="42">
        <f>+' (1) Cap Res.2009-2010'!AE522</f>
        <v>0</v>
      </c>
      <c r="AF522" s="42">
        <f>+' (1) Cap Res.2009-2010'!AF522</f>
        <v>0</v>
      </c>
      <c r="AG522" s="42">
        <f>+' (1) Cap Res.2009-2010'!AG522</f>
        <v>0</v>
      </c>
      <c r="AH522" s="42">
        <f>+' (1) Cap Res.2009-2010'!AH522</f>
        <v>0</v>
      </c>
      <c r="AI522" s="42">
        <f>+' (1) Cap Res.2009-2010'!AI522</f>
        <v>0</v>
      </c>
      <c r="AJ522" s="42">
        <f>+' (1) Cap Res.2009-2010'!AJ522</f>
        <v>0</v>
      </c>
      <c r="AK522" s="42">
        <f>+' (1) Cap Res.2009-2010'!AK522</f>
        <v>0</v>
      </c>
      <c r="AL522" s="42">
        <f>+' (1) Cap Res.2009-2010'!AL522</f>
        <v>0</v>
      </c>
      <c r="AM522" s="42">
        <f>+' (1) Cap Res.2009-2010'!AM522</f>
        <v>0</v>
      </c>
      <c r="AN522" s="42">
        <f>+' (1) Cap Res.2009-2010'!AN522</f>
        <v>0</v>
      </c>
      <c r="AO522" s="42">
        <f>+' (1) Cap Res.2009-2010'!AO522</f>
        <v>0</v>
      </c>
      <c r="AP522" s="42">
        <f>+' (1) Cap Res.2009-2010'!AP522</f>
        <v>0</v>
      </c>
      <c r="AQ522" s="42">
        <f>+' (1) Cap Res.2009-2010'!AQ522</f>
        <v>0</v>
      </c>
      <c r="AR522" s="42">
        <f>+' (1) Cap Res.2009-2010'!AR522</f>
        <v>0</v>
      </c>
      <c r="AS522" s="42">
        <f>+' (1) Cap Res.2009-2010'!AS522</f>
        <v>0</v>
      </c>
      <c r="AT522" s="42">
        <f>+' (1) Cap Res.2009-2010'!AT522</f>
        <v>0</v>
      </c>
      <c r="AU522" s="42">
        <f>+' (1) Cap Res.2009-2010'!AU522</f>
        <v>0</v>
      </c>
      <c r="AV522" s="42">
        <f>+' (1) Cap Res.2009-2010'!AV522</f>
        <v>0</v>
      </c>
      <c r="AW522" s="42">
        <f>+' (1) Cap Res.2009-2010'!AW522</f>
        <v>0</v>
      </c>
      <c r="AX522" s="42">
        <f>+' (1) Cap Res.2009-2010'!AX522</f>
        <v>0</v>
      </c>
      <c r="AY522" s="42">
        <f>+' (1) Cap Res.2009-2010'!AY522</f>
        <v>0</v>
      </c>
      <c r="AZ522" s="42">
        <f>+' (1) Cap Res.2009-2010'!AZ522</f>
        <v>0</v>
      </c>
      <c r="BA522" s="42">
        <f>+' (1) Cap Res.2009-2010'!BA522</f>
        <v>0</v>
      </c>
      <c r="BB522" s="42">
        <f>+' (1) Cap Res.2009-2010'!BB522</f>
        <v>0</v>
      </c>
    </row>
    <row r="523" spans="1:54" ht="13.5">
      <c r="A523" s="177">
        <f>+' (1) Cap Res.2009-2010'!BF523</f>
        <v>39059</v>
      </c>
      <c r="B523" s="42">
        <f>+' (1) Cap Res.2009-2010'!B523</f>
        <v>0</v>
      </c>
      <c r="C523" s="42">
        <f>+' (1) Cap Res.2009-2010'!C523</f>
        <v>0</v>
      </c>
      <c r="D523" s="42">
        <f>+' (1) Cap Res.2009-2010'!D523</f>
        <v>0</v>
      </c>
      <c r="E523" s="42">
        <f>+' (1) Cap Res.2009-2010'!E523</f>
        <v>0</v>
      </c>
      <c r="F523" s="42">
        <f>+' (1) Cap Res.2009-2010'!F523</f>
        <v>0</v>
      </c>
      <c r="G523" s="42">
        <f>+' (1) Cap Res.2009-2010'!G523</f>
        <v>0</v>
      </c>
      <c r="H523" s="42">
        <f>+' (1) Cap Res.2009-2010'!H523</f>
        <v>0</v>
      </c>
      <c r="I523" s="42">
        <f>+' (1) Cap Res.2009-2010'!I523</f>
        <v>0</v>
      </c>
      <c r="J523" s="42">
        <f>+' (1) Cap Res.2009-2010'!J523</f>
        <v>0</v>
      </c>
      <c r="K523" s="42">
        <f>+' (1) Cap Res.2009-2010'!K523</f>
        <v>0</v>
      </c>
      <c r="L523" s="42">
        <f>+' (1) Cap Res.2009-2010'!L523</f>
        <v>0</v>
      </c>
      <c r="M523" s="42">
        <f>+' (1) Cap Res.2009-2010'!M523</f>
        <v>0</v>
      </c>
      <c r="N523" s="42">
        <f>+' (1) Cap Res.2009-2010'!N523</f>
        <v>0</v>
      </c>
      <c r="O523" s="42">
        <f>+' (1) Cap Res.2009-2010'!O523</f>
        <v>0</v>
      </c>
      <c r="P523" s="42">
        <f>+' (1) Cap Res.2009-2010'!P523</f>
        <v>0</v>
      </c>
      <c r="Q523" s="42">
        <f>+' (1) Cap Res.2009-2010'!Q523</f>
        <v>0</v>
      </c>
      <c r="R523" s="42">
        <f>+' (1) Cap Res.2009-2010'!R523</f>
        <v>0</v>
      </c>
      <c r="S523" s="42">
        <f>+' (1) Cap Res.2009-2010'!S523</f>
        <v>0</v>
      </c>
      <c r="T523" s="42">
        <f>+' (1) Cap Res.2009-2010'!T523</f>
        <v>0</v>
      </c>
      <c r="U523" s="42">
        <f>+' (1) Cap Res.2009-2010'!U523</f>
        <v>0</v>
      </c>
      <c r="V523" s="42">
        <f>+' (1) Cap Res.2009-2010'!V523</f>
        <v>0</v>
      </c>
      <c r="W523" s="42">
        <f>+' (1) Cap Res.2009-2010'!W523</f>
        <v>0</v>
      </c>
      <c r="X523" s="42">
        <f>+' (1) Cap Res.2009-2010'!X523</f>
        <v>0</v>
      </c>
      <c r="Y523" s="42">
        <f>+' (1) Cap Res.2009-2010'!Y523</f>
        <v>0</v>
      </c>
      <c r="Z523" s="42">
        <f>+' (1) Cap Res.2009-2010'!Z523</f>
        <v>0</v>
      </c>
      <c r="AA523" s="42">
        <f>+' (1) Cap Res.2009-2010'!AA523</f>
        <v>0</v>
      </c>
      <c r="AB523" s="42">
        <f>+' (1) Cap Res.2009-2010'!AB523</f>
        <v>0</v>
      </c>
      <c r="AC523" s="42">
        <f>+' (1) Cap Res.2009-2010'!AC523</f>
        <v>0</v>
      </c>
      <c r="AD523" s="42">
        <f>+' (1) Cap Res.2009-2010'!AD523</f>
        <v>0</v>
      </c>
      <c r="AE523" s="42">
        <f>+' (1) Cap Res.2009-2010'!AE523</f>
        <v>0</v>
      </c>
      <c r="AF523" s="42">
        <f>+' (1) Cap Res.2009-2010'!AF523</f>
        <v>0</v>
      </c>
      <c r="AG523" s="42">
        <f>+' (1) Cap Res.2009-2010'!AG523</f>
        <v>0</v>
      </c>
      <c r="AH523" s="42">
        <f>+' (1) Cap Res.2009-2010'!AH523</f>
        <v>0</v>
      </c>
      <c r="AI523" s="42">
        <f>+' (1) Cap Res.2009-2010'!AI523</f>
        <v>0</v>
      </c>
      <c r="AJ523" s="42">
        <f>+' (1) Cap Res.2009-2010'!AJ523</f>
        <v>0</v>
      </c>
      <c r="AK523" s="42">
        <f>+' (1) Cap Res.2009-2010'!AK523</f>
        <v>0</v>
      </c>
      <c r="AL523" s="42">
        <f>+' (1) Cap Res.2009-2010'!AL523</f>
        <v>0</v>
      </c>
      <c r="AM523" s="42">
        <f>+' (1) Cap Res.2009-2010'!AM523</f>
        <v>0</v>
      </c>
      <c r="AN523" s="42">
        <f>+' (1) Cap Res.2009-2010'!AN523</f>
        <v>0</v>
      </c>
      <c r="AO523" s="42">
        <f>+' (1) Cap Res.2009-2010'!AO523</f>
        <v>0</v>
      </c>
      <c r="AP523" s="42">
        <f>+' (1) Cap Res.2009-2010'!AP523</f>
        <v>0</v>
      </c>
      <c r="AQ523" s="42">
        <f>+' (1) Cap Res.2009-2010'!AQ523</f>
        <v>0</v>
      </c>
      <c r="AR523" s="42">
        <f>+' (1) Cap Res.2009-2010'!AR523</f>
        <v>0</v>
      </c>
      <c r="AS523" s="42">
        <f>+' (1) Cap Res.2009-2010'!AS523</f>
        <v>0</v>
      </c>
      <c r="AT523" s="42">
        <f>+' (1) Cap Res.2009-2010'!AT523</f>
        <v>0</v>
      </c>
      <c r="AU523" s="42">
        <f>+' (1) Cap Res.2009-2010'!AU523</f>
        <v>0</v>
      </c>
      <c r="AV523" s="42">
        <f>+' (1) Cap Res.2009-2010'!AV523</f>
        <v>0</v>
      </c>
      <c r="AW523" s="42">
        <f>+' (1) Cap Res.2009-2010'!AW523</f>
        <v>0</v>
      </c>
      <c r="AX523" s="42">
        <f>+' (1) Cap Res.2009-2010'!AX523</f>
        <v>0</v>
      </c>
      <c r="AY523" s="42">
        <f>+' (1) Cap Res.2009-2010'!AY523</f>
        <v>0</v>
      </c>
      <c r="AZ523" s="42">
        <f>+' (1) Cap Res.2009-2010'!AZ523</f>
        <v>0</v>
      </c>
      <c r="BA523" s="42">
        <f>+' (1) Cap Res.2009-2010'!BA523</f>
        <v>0</v>
      </c>
      <c r="BB523" s="42">
        <f>+' (1) Cap Res.2009-2010'!BB523</f>
        <v>0</v>
      </c>
    </row>
    <row r="524" spans="1:54" ht="13.5">
      <c r="A524" s="177">
        <f>+' (1) Cap Res.2009-2010'!BF524</f>
        <v>39059</v>
      </c>
      <c r="B524" s="42">
        <f>+' (1) Cap Res.2009-2010'!B524</f>
        <v>0</v>
      </c>
      <c r="C524" s="42">
        <f>+' (1) Cap Res.2009-2010'!C524</f>
        <v>0</v>
      </c>
      <c r="D524" s="42">
        <f>+' (1) Cap Res.2009-2010'!D524</f>
        <v>0</v>
      </c>
      <c r="E524" s="42">
        <f>+' (1) Cap Res.2009-2010'!E524</f>
        <v>0</v>
      </c>
      <c r="F524" s="42">
        <f>+' (1) Cap Res.2009-2010'!F524</f>
        <v>0</v>
      </c>
      <c r="G524" s="42">
        <f>+' (1) Cap Res.2009-2010'!G524</f>
        <v>0</v>
      </c>
      <c r="H524" s="42">
        <f>+' (1) Cap Res.2009-2010'!H524</f>
        <v>0</v>
      </c>
      <c r="I524" s="42">
        <f>+' (1) Cap Res.2009-2010'!I524</f>
        <v>0</v>
      </c>
      <c r="J524" s="42">
        <f>+' (1) Cap Res.2009-2010'!J524</f>
        <v>0</v>
      </c>
      <c r="K524" s="42">
        <f>+' (1) Cap Res.2009-2010'!K524</f>
        <v>0</v>
      </c>
      <c r="L524" s="42">
        <f>+' (1) Cap Res.2009-2010'!L524</f>
        <v>0</v>
      </c>
      <c r="M524" s="42">
        <f>+' (1) Cap Res.2009-2010'!M524</f>
        <v>0</v>
      </c>
      <c r="N524" s="42">
        <f>+' (1) Cap Res.2009-2010'!N524</f>
        <v>0</v>
      </c>
      <c r="O524" s="42">
        <f>+' (1) Cap Res.2009-2010'!O524</f>
        <v>0</v>
      </c>
      <c r="P524" s="42">
        <f>+' (1) Cap Res.2009-2010'!P524</f>
        <v>0</v>
      </c>
      <c r="Q524" s="42">
        <f>+' (1) Cap Res.2009-2010'!Q524</f>
        <v>0</v>
      </c>
      <c r="R524" s="42">
        <f>+' (1) Cap Res.2009-2010'!R524</f>
        <v>0</v>
      </c>
      <c r="S524" s="42">
        <f>+' (1) Cap Res.2009-2010'!S524</f>
        <v>0</v>
      </c>
      <c r="T524" s="42">
        <f>+' (1) Cap Res.2009-2010'!T524</f>
        <v>0</v>
      </c>
      <c r="U524" s="42">
        <f>+' (1) Cap Res.2009-2010'!U524</f>
        <v>0</v>
      </c>
      <c r="V524" s="42">
        <f>+' (1) Cap Res.2009-2010'!V524</f>
        <v>0</v>
      </c>
      <c r="W524" s="42">
        <f>+' (1) Cap Res.2009-2010'!W524</f>
        <v>0</v>
      </c>
      <c r="X524" s="42">
        <f>+' (1) Cap Res.2009-2010'!X524</f>
        <v>0</v>
      </c>
      <c r="Y524" s="42">
        <f>+' (1) Cap Res.2009-2010'!Y524</f>
        <v>0</v>
      </c>
      <c r="Z524" s="42">
        <f>+' (1) Cap Res.2009-2010'!Z524</f>
        <v>0</v>
      </c>
      <c r="AA524" s="42">
        <f>+' (1) Cap Res.2009-2010'!AA524</f>
        <v>0</v>
      </c>
      <c r="AB524" s="42">
        <f>+' (1) Cap Res.2009-2010'!AB524</f>
        <v>0</v>
      </c>
      <c r="AC524" s="42">
        <f>+' (1) Cap Res.2009-2010'!AC524</f>
        <v>0</v>
      </c>
      <c r="AD524" s="42">
        <f>+' (1) Cap Res.2009-2010'!AD524</f>
        <v>0</v>
      </c>
      <c r="AE524" s="42">
        <f>+' (1) Cap Res.2009-2010'!AE524</f>
        <v>0</v>
      </c>
      <c r="AF524" s="42">
        <f>+' (1) Cap Res.2009-2010'!AF524</f>
        <v>0</v>
      </c>
      <c r="AG524" s="42">
        <f>+' (1) Cap Res.2009-2010'!AG524</f>
        <v>0</v>
      </c>
      <c r="AH524" s="42">
        <f>+' (1) Cap Res.2009-2010'!AH524</f>
        <v>0</v>
      </c>
      <c r="AI524" s="42">
        <f>+' (1) Cap Res.2009-2010'!AI524</f>
        <v>0</v>
      </c>
      <c r="AJ524" s="42">
        <f>+' (1) Cap Res.2009-2010'!AJ524</f>
        <v>0</v>
      </c>
      <c r="AK524" s="42">
        <f>+' (1) Cap Res.2009-2010'!AK524</f>
        <v>0</v>
      </c>
      <c r="AL524" s="42">
        <f>+' (1) Cap Res.2009-2010'!AL524</f>
        <v>0</v>
      </c>
      <c r="AM524" s="42">
        <f>+' (1) Cap Res.2009-2010'!AM524</f>
        <v>0</v>
      </c>
      <c r="AN524" s="42">
        <f>+' (1) Cap Res.2009-2010'!AN524</f>
        <v>0</v>
      </c>
      <c r="AO524" s="42">
        <f>+' (1) Cap Res.2009-2010'!AO524</f>
        <v>0</v>
      </c>
      <c r="AP524" s="42">
        <f>+' (1) Cap Res.2009-2010'!AP524</f>
        <v>0</v>
      </c>
      <c r="AQ524" s="42">
        <f>+' (1) Cap Res.2009-2010'!AQ524</f>
        <v>0</v>
      </c>
      <c r="AR524" s="42">
        <f>+' (1) Cap Res.2009-2010'!AR524</f>
        <v>0</v>
      </c>
      <c r="AS524" s="42">
        <f>+' (1) Cap Res.2009-2010'!AS524</f>
        <v>0</v>
      </c>
      <c r="AT524" s="42">
        <f>+' (1) Cap Res.2009-2010'!AT524</f>
        <v>0</v>
      </c>
      <c r="AU524" s="42">
        <f>+' (1) Cap Res.2009-2010'!AU524</f>
        <v>0</v>
      </c>
      <c r="AV524" s="42">
        <f>+' (1) Cap Res.2009-2010'!AV524</f>
        <v>0</v>
      </c>
      <c r="AW524" s="42">
        <f>+' (1) Cap Res.2009-2010'!AW524</f>
        <v>0</v>
      </c>
      <c r="AX524" s="42">
        <f>+' (1) Cap Res.2009-2010'!AX524</f>
        <v>0</v>
      </c>
      <c r="AY524" s="42">
        <f>+' (1) Cap Res.2009-2010'!AY524</f>
        <v>0</v>
      </c>
      <c r="AZ524" s="42">
        <f>+' (1) Cap Res.2009-2010'!AZ524</f>
        <v>0</v>
      </c>
      <c r="BA524" s="42">
        <f>+' (1) Cap Res.2009-2010'!BA524</f>
        <v>0</v>
      </c>
      <c r="BB524" s="42">
        <f>+' (1) Cap Res.2009-2010'!BB524</f>
        <v>0</v>
      </c>
    </row>
    <row r="525" spans="1:54" ht="13.5">
      <c r="A525" s="177">
        <f>+' (1) Cap Res.2009-2010'!BF525</f>
        <v>39063</v>
      </c>
      <c r="B525" s="42">
        <f>+' (1) Cap Res.2009-2010'!B525</f>
        <v>0</v>
      </c>
      <c r="C525" s="42">
        <f>+' (1) Cap Res.2009-2010'!C525</f>
        <v>0</v>
      </c>
      <c r="D525" s="42">
        <f>+' (1) Cap Res.2009-2010'!D525</f>
        <v>0</v>
      </c>
      <c r="E525" s="42">
        <f>+' (1) Cap Res.2009-2010'!E525</f>
        <v>0</v>
      </c>
      <c r="F525" s="42">
        <f>+' (1) Cap Res.2009-2010'!F525</f>
        <v>0</v>
      </c>
      <c r="G525" s="42">
        <f>+' (1) Cap Res.2009-2010'!G525</f>
        <v>0</v>
      </c>
      <c r="H525" s="42">
        <f>+' (1) Cap Res.2009-2010'!H525</f>
        <v>0</v>
      </c>
      <c r="I525" s="42">
        <f>+' (1) Cap Res.2009-2010'!I525</f>
        <v>0</v>
      </c>
      <c r="J525" s="42">
        <f>+' (1) Cap Res.2009-2010'!J525</f>
        <v>0</v>
      </c>
      <c r="K525" s="42">
        <f>+' (1) Cap Res.2009-2010'!K525</f>
        <v>0</v>
      </c>
      <c r="L525" s="42">
        <f>+' (1) Cap Res.2009-2010'!L525</f>
        <v>0</v>
      </c>
      <c r="M525" s="42">
        <f>+' (1) Cap Res.2009-2010'!M525</f>
        <v>0</v>
      </c>
      <c r="N525" s="42">
        <f>+' (1) Cap Res.2009-2010'!N525</f>
        <v>0</v>
      </c>
      <c r="O525" s="42">
        <f>+' (1) Cap Res.2009-2010'!O525</f>
        <v>0</v>
      </c>
      <c r="P525" s="42">
        <f>+' (1) Cap Res.2009-2010'!P525</f>
        <v>0</v>
      </c>
      <c r="Q525" s="42">
        <f>+' (1) Cap Res.2009-2010'!Q525</f>
        <v>0</v>
      </c>
      <c r="R525" s="42">
        <f>+' (1) Cap Res.2009-2010'!R525</f>
        <v>0</v>
      </c>
      <c r="S525" s="42">
        <f>+' (1) Cap Res.2009-2010'!S525</f>
        <v>0</v>
      </c>
      <c r="T525" s="42">
        <f>+' (1) Cap Res.2009-2010'!T525</f>
        <v>0</v>
      </c>
      <c r="U525" s="42">
        <f>+' (1) Cap Res.2009-2010'!U525</f>
        <v>0</v>
      </c>
      <c r="V525" s="42">
        <f>+' (1) Cap Res.2009-2010'!V525</f>
        <v>0</v>
      </c>
      <c r="W525" s="42">
        <f>+' (1) Cap Res.2009-2010'!W525</f>
        <v>0</v>
      </c>
      <c r="X525" s="42">
        <f>+' (1) Cap Res.2009-2010'!X525</f>
        <v>0</v>
      </c>
      <c r="Y525" s="42">
        <f>+' (1) Cap Res.2009-2010'!Y525</f>
        <v>0</v>
      </c>
      <c r="Z525" s="42">
        <f>+' (1) Cap Res.2009-2010'!Z525</f>
        <v>0</v>
      </c>
      <c r="AA525" s="42">
        <f>+' (1) Cap Res.2009-2010'!AA525</f>
        <v>0</v>
      </c>
      <c r="AB525" s="42">
        <f>+' (1) Cap Res.2009-2010'!AB525</f>
        <v>0</v>
      </c>
      <c r="AC525" s="42">
        <f>+' (1) Cap Res.2009-2010'!AC525</f>
        <v>0</v>
      </c>
      <c r="AD525" s="42">
        <f>+' (1) Cap Res.2009-2010'!AD525</f>
        <v>0</v>
      </c>
      <c r="AE525" s="42">
        <f>+' (1) Cap Res.2009-2010'!AE525</f>
        <v>0</v>
      </c>
      <c r="AF525" s="42">
        <f>+' (1) Cap Res.2009-2010'!AF525</f>
        <v>0</v>
      </c>
      <c r="AG525" s="42">
        <f>+' (1) Cap Res.2009-2010'!AG525</f>
        <v>0</v>
      </c>
      <c r="AH525" s="42">
        <f>+' (1) Cap Res.2009-2010'!AH525</f>
        <v>0</v>
      </c>
      <c r="AI525" s="42">
        <f>+' (1) Cap Res.2009-2010'!AI525</f>
        <v>0</v>
      </c>
      <c r="AJ525" s="42">
        <f>+' (1) Cap Res.2009-2010'!AJ525</f>
        <v>0</v>
      </c>
      <c r="AK525" s="42">
        <f>+' (1) Cap Res.2009-2010'!AK525</f>
        <v>0</v>
      </c>
      <c r="AL525" s="42">
        <f>+' (1) Cap Res.2009-2010'!AL525</f>
        <v>0</v>
      </c>
      <c r="AM525" s="42">
        <f>+' (1) Cap Res.2009-2010'!AM525</f>
        <v>0</v>
      </c>
      <c r="AN525" s="42">
        <f>+' (1) Cap Res.2009-2010'!AN525</f>
        <v>0</v>
      </c>
      <c r="AO525" s="42">
        <f>+' (1) Cap Res.2009-2010'!AO525</f>
        <v>-12069.59</v>
      </c>
      <c r="AP525" s="42">
        <f>+' (1) Cap Res.2009-2010'!AP525</f>
        <v>0</v>
      </c>
      <c r="AQ525" s="42">
        <f>+' (1) Cap Res.2009-2010'!AQ525</f>
        <v>0</v>
      </c>
      <c r="AR525" s="42">
        <f>+' (1) Cap Res.2009-2010'!AR525</f>
        <v>0</v>
      </c>
      <c r="AS525" s="42">
        <f>+' (1) Cap Res.2009-2010'!AS525</f>
        <v>0</v>
      </c>
      <c r="AT525" s="42">
        <f>+' (1) Cap Res.2009-2010'!AT525</f>
        <v>0</v>
      </c>
      <c r="AU525" s="42">
        <f>+' (1) Cap Res.2009-2010'!AU525</f>
        <v>0</v>
      </c>
      <c r="AV525" s="42">
        <f>+' (1) Cap Res.2009-2010'!AV525</f>
        <v>0</v>
      </c>
      <c r="AW525" s="42">
        <f>+' (1) Cap Res.2009-2010'!AW525</f>
        <v>0</v>
      </c>
      <c r="AX525" s="42">
        <f>+' (1) Cap Res.2009-2010'!AX525</f>
        <v>0</v>
      </c>
      <c r="AY525" s="42">
        <f>+' (1) Cap Res.2009-2010'!AY525</f>
        <v>0</v>
      </c>
      <c r="AZ525" s="42">
        <f>+' (1) Cap Res.2009-2010'!AZ525</f>
        <v>0</v>
      </c>
      <c r="BA525" s="42">
        <f>+' (1) Cap Res.2009-2010'!BA525</f>
        <v>0</v>
      </c>
      <c r="BB525" s="42">
        <f>+' (1) Cap Res.2009-2010'!BB525</f>
        <v>0</v>
      </c>
    </row>
    <row r="526" spans="1:54" ht="13.5">
      <c r="A526" s="177">
        <f>+' (1) Cap Res.2009-2010'!BF526</f>
        <v>39067</v>
      </c>
      <c r="B526" s="42">
        <f>+' (1) Cap Res.2009-2010'!B526</f>
        <v>0</v>
      </c>
      <c r="C526" s="42">
        <f>+' (1) Cap Res.2009-2010'!C526</f>
        <v>0</v>
      </c>
      <c r="D526" s="42">
        <f>+' (1) Cap Res.2009-2010'!D526</f>
        <v>0</v>
      </c>
      <c r="E526" s="42">
        <f>+' (1) Cap Res.2009-2010'!E526</f>
        <v>0</v>
      </c>
      <c r="F526" s="42">
        <f>+' (1) Cap Res.2009-2010'!F526</f>
        <v>0</v>
      </c>
      <c r="G526" s="42">
        <f>+' (1) Cap Res.2009-2010'!G526</f>
        <v>0</v>
      </c>
      <c r="H526" s="42">
        <f>+' (1) Cap Res.2009-2010'!H526</f>
        <v>0</v>
      </c>
      <c r="I526" s="42">
        <f>+' (1) Cap Res.2009-2010'!I526</f>
        <v>0</v>
      </c>
      <c r="J526" s="42">
        <f>+' (1) Cap Res.2009-2010'!J526</f>
        <v>0</v>
      </c>
      <c r="K526" s="42">
        <f>+' (1) Cap Res.2009-2010'!K526</f>
        <v>0</v>
      </c>
      <c r="L526" s="42">
        <f>+' (1) Cap Res.2009-2010'!L526</f>
        <v>0</v>
      </c>
      <c r="M526" s="42">
        <f>+' (1) Cap Res.2009-2010'!M526</f>
        <v>0</v>
      </c>
      <c r="N526" s="42">
        <f>+' (1) Cap Res.2009-2010'!N526</f>
        <v>0</v>
      </c>
      <c r="O526" s="42">
        <f>+' (1) Cap Res.2009-2010'!O526</f>
        <v>0</v>
      </c>
      <c r="P526" s="42">
        <f>+' (1) Cap Res.2009-2010'!P526</f>
        <v>0</v>
      </c>
      <c r="Q526" s="42">
        <f>+' (1) Cap Res.2009-2010'!Q526</f>
        <v>0</v>
      </c>
      <c r="R526" s="42">
        <f>+' (1) Cap Res.2009-2010'!R526</f>
        <v>0</v>
      </c>
      <c r="S526" s="42">
        <f>+' (1) Cap Res.2009-2010'!S526</f>
        <v>0</v>
      </c>
      <c r="T526" s="42">
        <f>+' (1) Cap Res.2009-2010'!T526</f>
        <v>0</v>
      </c>
      <c r="U526" s="42">
        <f>+' (1) Cap Res.2009-2010'!U526</f>
        <v>0</v>
      </c>
      <c r="V526" s="42">
        <f>+' (1) Cap Res.2009-2010'!V526</f>
        <v>0</v>
      </c>
      <c r="W526" s="42">
        <f>+' (1) Cap Res.2009-2010'!W526</f>
        <v>0</v>
      </c>
      <c r="X526" s="42">
        <f>+' (1) Cap Res.2009-2010'!X526</f>
        <v>0</v>
      </c>
      <c r="Y526" s="42">
        <f>+' (1) Cap Res.2009-2010'!Y526</f>
        <v>0</v>
      </c>
      <c r="Z526" s="42">
        <f>+' (1) Cap Res.2009-2010'!Z526</f>
        <v>0</v>
      </c>
      <c r="AA526" s="42">
        <f>+' (1) Cap Res.2009-2010'!AA526</f>
        <v>0</v>
      </c>
      <c r="AB526" s="42">
        <f>+' (1) Cap Res.2009-2010'!AB526</f>
        <v>0</v>
      </c>
      <c r="AC526" s="42">
        <f>+' (1) Cap Res.2009-2010'!AC526</f>
        <v>0</v>
      </c>
      <c r="AD526" s="42">
        <f>+' (1) Cap Res.2009-2010'!AD526</f>
        <v>0</v>
      </c>
      <c r="AE526" s="42">
        <f>+' (1) Cap Res.2009-2010'!AE526</f>
        <v>0</v>
      </c>
      <c r="AF526" s="42">
        <f>+' (1) Cap Res.2009-2010'!AF526</f>
        <v>0</v>
      </c>
      <c r="AG526" s="42">
        <f>+' (1) Cap Res.2009-2010'!AG526</f>
        <v>0</v>
      </c>
      <c r="AH526" s="42">
        <f>+' (1) Cap Res.2009-2010'!AH526</f>
        <v>0</v>
      </c>
      <c r="AI526" s="42">
        <f>+' (1) Cap Res.2009-2010'!AI526</f>
        <v>0</v>
      </c>
      <c r="AJ526" s="42">
        <f>+' (1) Cap Res.2009-2010'!AJ526</f>
        <v>0</v>
      </c>
      <c r="AK526" s="42">
        <f>+' (1) Cap Res.2009-2010'!AK526</f>
        <v>0</v>
      </c>
      <c r="AL526" s="42">
        <f>+' (1) Cap Res.2009-2010'!AL526</f>
        <v>0</v>
      </c>
      <c r="AM526" s="42">
        <f>+' (1) Cap Res.2009-2010'!AM526</f>
        <v>0</v>
      </c>
      <c r="AN526" s="42">
        <f>+' (1) Cap Res.2009-2010'!AN526</f>
        <v>0</v>
      </c>
      <c r="AO526" s="42">
        <f>+' (1) Cap Res.2009-2010'!AO526</f>
        <v>0</v>
      </c>
      <c r="AP526" s="42">
        <f>+' (1) Cap Res.2009-2010'!AP526</f>
        <v>0</v>
      </c>
      <c r="AQ526" s="42">
        <f>+' (1) Cap Res.2009-2010'!AQ526</f>
        <v>0</v>
      </c>
      <c r="AR526" s="42">
        <f>+' (1) Cap Res.2009-2010'!AR526</f>
        <v>0</v>
      </c>
      <c r="AS526" s="42">
        <f>+' (1) Cap Res.2009-2010'!AS526</f>
        <v>0</v>
      </c>
      <c r="AT526" s="42">
        <f>+' (1) Cap Res.2009-2010'!AT526</f>
        <v>-1171.8399999999999</v>
      </c>
      <c r="AU526" s="42">
        <f>+' (1) Cap Res.2009-2010'!AU526</f>
        <v>0</v>
      </c>
      <c r="AV526" s="42">
        <f>+' (1) Cap Res.2009-2010'!AV526</f>
        <v>0</v>
      </c>
      <c r="AW526" s="42">
        <f>+' (1) Cap Res.2009-2010'!AW526</f>
        <v>0</v>
      </c>
      <c r="AX526" s="42">
        <f>+' (1) Cap Res.2009-2010'!AX526</f>
        <v>0</v>
      </c>
      <c r="AY526" s="42">
        <f>+' (1) Cap Res.2009-2010'!AY526</f>
        <v>0</v>
      </c>
      <c r="AZ526" s="42">
        <f>+' (1) Cap Res.2009-2010'!AZ526</f>
        <v>0</v>
      </c>
      <c r="BA526" s="42">
        <f>+' (1) Cap Res.2009-2010'!BA526</f>
        <v>0</v>
      </c>
      <c r="BB526" s="42">
        <f>+' (1) Cap Res.2009-2010'!BB526</f>
        <v>0</v>
      </c>
    </row>
    <row r="527" spans="1:54" ht="13.5">
      <c r="A527" s="177">
        <f>+' (1) Cap Res.2009-2010'!BF527</f>
        <v>39067</v>
      </c>
      <c r="B527" s="42">
        <f>+' (1) Cap Res.2009-2010'!B527</f>
        <v>0</v>
      </c>
      <c r="C527" s="42">
        <f>+' (1) Cap Res.2009-2010'!C527</f>
        <v>0</v>
      </c>
      <c r="D527" s="42">
        <f>+' (1) Cap Res.2009-2010'!D527</f>
        <v>0</v>
      </c>
      <c r="E527" s="42">
        <f>+' (1) Cap Res.2009-2010'!E527</f>
        <v>0</v>
      </c>
      <c r="F527" s="42">
        <f>+' (1) Cap Res.2009-2010'!F527</f>
        <v>0</v>
      </c>
      <c r="G527" s="42">
        <f>+' (1) Cap Res.2009-2010'!G527</f>
        <v>0</v>
      </c>
      <c r="H527" s="42">
        <f>+' (1) Cap Res.2009-2010'!H527</f>
        <v>0</v>
      </c>
      <c r="I527" s="42">
        <f>+' (1) Cap Res.2009-2010'!I527</f>
        <v>0</v>
      </c>
      <c r="J527" s="42">
        <f>+' (1) Cap Res.2009-2010'!J527</f>
        <v>0</v>
      </c>
      <c r="K527" s="42">
        <f>+' (1) Cap Res.2009-2010'!K527</f>
        <v>0</v>
      </c>
      <c r="L527" s="42">
        <f>+' (1) Cap Res.2009-2010'!L527</f>
        <v>0</v>
      </c>
      <c r="M527" s="42">
        <f>+' (1) Cap Res.2009-2010'!M527</f>
        <v>0</v>
      </c>
      <c r="N527" s="42">
        <f>+' (1) Cap Res.2009-2010'!N527</f>
        <v>0</v>
      </c>
      <c r="O527" s="42">
        <f>+' (1) Cap Res.2009-2010'!O527</f>
        <v>0</v>
      </c>
      <c r="P527" s="42">
        <f>+' (1) Cap Res.2009-2010'!P527</f>
        <v>0</v>
      </c>
      <c r="Q527" s="42">
        <f>+' (1) Cap Res.2009-2010'!Q527</f>
        <v>0</v>
      </c>
      <c r="R527" s="42">
        <f>+' (1) Cap Res.2009-2010'!R527</f>
        <v>0</v>
      </c>
      <c r="S527" s="42">
        <f>+' (1) Cap Res.2009-2010'!S527</f>
        <v>0</v>
      </c>
      <c r="T527" s="42">
        <f>+' (1) Cap Res.2009-2010'!T527</f>
        <v>0</v>
      </c>
      <c r="U527" s="42">
        <f>+' (1) Cap Res.2009-2010'!U527</f>
        <v>0</v>
      </c>
      <c r="V527" s="42">
        <f>+' (1) Cap Res.2009-2010'!V527</f>
        <v>0</v>
      </c>
      <c r="W527" s="42">
        <f>+' (1) Cap Res.2009-2010'!W527</f>
        <v>0</v>
      </c>
      <c r="X527" s="42">
        <f>+' (1) Cap Res.2009-2010'!X527</f>
        <v>0</v>
      </c>
      <c r="Y527" s="42">
        <f>+' (1) Cap Res.2009-2010'!Y527</f>
        <v>0</v>
      </c>
      <c r="Z527" s="42">
        <f>+' (1) Cap Res.2009-2010'!Z527</f>
        <v>0</v>
      </c>
      <c r="AA527" s="42">
        <f>+' (1) Cap Res.2009-2010'!AA527</f>
        <v>0</v>
      </c>
      <c r="AB527" s="42">
        <f>+' (1) Cap Res.2009-2010'!AB527</f>
        <v>0</v>
      </c>
      <c r="AC527" s="42">
        <f>+' (1) Cap Res.2009-2010'!AC527</f>
        <v>0</v>
      </c>
      <c r="AD527" s="42">
        <f>+' (1) Cap Res.2009-2010'!AD527</f>
        <v>0</v>
      </c>
      <c r="AE527" s="42">
        <f>+' (1) Cap Res.2009-2010'!AE527</f>
        <v>0</v>
      </c>
      <c r="AF527" s="42">
        <f>+' (1) Cap Res.2009-2010'!AF527</f>
        <v>0</v>
      </c>
      <c r="AG527" s="42">
        <f>+' (1) Cap Res.2009-2010'!AG527</f>
        <v>0</v>
      </c>
      <c r="AH527" s="42">
        <f>+' (1) Cap Res.2009-2010'!AH527</f>
        <v>0</v>
      </c>
      <c r="AI527" s="42">
        <f>+' (1) Cap Res.2009-2010'!AI527</f>
        <v>0</v>
      </c>
      <c r="AJ527" s="42">
        <f>+' (1) Cap Res.2009-2010'!AJ527</f>
        <v>0</v>
      </c>
      <c r="AK527" s="42">
        <f>+' (1) Cap Res.2009-2010'!AK527</f>
        <v>0</v>
      </c>
      <c r="AL527" s="42">
        <f>+' (1) Cap Res.2009-2010'!AL527</f>
        <v>0</v>
      </c>
      <c r="AM527" s="42">
        <f>+' (1) Cap Res.2009-2010'!AM527</f>
        <v>0</v>
      </c>
      <c r="AN527" s="42">
        <f>+' (1) Cap Res.2009-2010'!AN527</f>
        <v>0</v>
      </c>
      <c r="AO527" s="42">
        <f>+' (1) Cap Res.2009-2010'!AO527</f>
        <v>0</v>
      </c>
      <c r="AP527" s="42">
        <f>+' (1) Cap Res.2009-2010'!AP527</f>
        <v>0</v>
      </c>
      <c r="AQ527" s="42">
        <f>+' (1) Cap Res.2009-2010'!AQ527</f>
        <v>0</v>
      </c>
      <c r="AR527" s="42">
        <f>+' (1) Cap Res.2009-2010'!AR527</f>
        <v>0</v>
      </c>
      <c r="AS527" s="42">
        <f>+' (1) Cap Res.2009-2010'!AS527</f>
        <v>0</v>
      </c>
      <c r="AT527" s="42">
        <f>+' (1) Cap Res.2009-2010'!AT527</f>
        <v>-12987</v>
      </c>
      <c r="AU527" s="42">
        <f>+' (1) Cap Res.2009-2010'!AU527</f>
        <v>0</v>
      </c>
      <c r="AV527" s="42">
        <f>+' (1) Cap Res.2009-2010'!AV527</f>
        <v>0</v>
      </c>
      <c r="AW527" s="42">
        <f>+' (1) Cap Res.2009-2010'!AW527</f>
        <v>0</v>
      </c>
      <c r="AX527" s="42">
        <f>+' (1) Cap Res.2009-2010'!AX527</f>
        <v>0</v>
      </c>
      <c r="AY527" s="42">
        <f>+' (1) Cap Res.2009-2010'!AY527</f>
        <v>0</v>
      </c>
      <c r="AZ527" s="42">
        <f>+' (1) Cap Res.2009-2010'!AZ527</f>
        <v>0</v>
      </c>
      <c r="BA527" s="42">
        <f>+' (1) Cap Res.2009-2010'!BA527</f>
        <v>0</v>
      </c>
      <c r="BB527" s="42">
        <f>+' (1) Cap Res.2009-2010'!BB527</f>
        <v>0</v>
      </c>
    </row>
    <row r="528" spans="1:54" ht="13.5">
      <c r="A528" s="177">
        <f>+' (1) Cap Res.2009-2010'!BF528</f>
        <v>39072</v>
      </c>
      <c r="B528" s="42">
        <f>+' (1) Cap Res.2009-2010'!B528</f>
        <v>0</v>
      </c>
      <c r="C528" s="42">
        <f>+' (1) Cap Res.2009-2010'!C528</f>
        <v>0</v>
      </c>
      <c r="D528" s="42">
        <f>+' (1) Cap Res.2009-2010'!D528</f>
        <v>0</v>
      </c>
      <c r="E528" s="42">
        <f>+' (1) Cap Res.2009-2010'!E528</f>
        <v>0</v>
      </c>
      <c r="F528" s="42">
        <f>+' (1) Cap Res.2009-2010'!F528</f>
        <v>0</v>
      </c>
      <c r="G528" s="42">
        <f>+' (1) Cap Res.2009-2010'!G528</f>
        <v>0</v>
      </c>
      <c r="H528" s="42">
        <f>+' (1) Cap Res.2009-2010'!H528</f>
        <v>0</v>
      </c>
      <c r="I528" s="42">
        <f>+' (1) Cap Res.2009-2010'!I528</f>
        <v>0</v>
      </c>
      <c r="J528" s="42">
        <f>+' (1) Cap Res.2009-2010'!J528</f>
        <v>0</v>
      </c>
      <c r="K528" s="42">
        <f>+' (1) Cap Res.2009-2010'!K528</f>
        <v>0</v>
      </c>
      <c r="L528" s="42">
        <f>+' (1) Cap Res.2009-2010'!L528</f>
        <v>0</v>
      </c>
      <c r="M528" s="42">
        <f>+' (1) Cap Res.2009-2010'!M528</f>
        <v>0</v>
      </c>
      <c r="N528" s="42">
        <f>+' (1) Cap Res.2009-2010'!N528</f>
        <v>0</v>
      </c>
      <c r="O528" s="42">
        <f>+' (1) Cap Res.2009-2010'!O528</f>
        <v>0</v>
      </c>
      <c r="P528" s="42">
        <f>+' (1) Cap Res.2009-2010'!P528</f>
        <v>0</v>
      </c>
      <c r="Q528" s="42">
        <f>+' (1) Cap Res.2009-2010'!Q528</f>
        <v>0</v>
      </c>
      <c r="R528" s="42">
        <f>+' (1) Cap Res.2009-2010'!R528</f>
        <v>0</v>
      </c>
      <c r="S528" s="42">
        <f>+' (1) Cap Res.2009-2010'!S528</f>
        <v>0</v>
      </c>
      <c r="T528" s="42">
        <f>+' (1) Cap Res.2009-2010'!T528</f>
        <v>-95</v>
      </c>
      <c r="U528" s="42">
        <f>+' (1) Cap Res.2009-2010'!U528</f>
        <v>0</v>
      </c>
      <c r="V528" s="42">
        <f>+' (1) Cap Res.2009-2010'!V528</f>
        <v>0</v>
      </c>
      <c r="W528" s="42">
        <f>+' (1) Cap Res.2009-2010'!W528</f>
        <v>0</v>
      </c>
      <c r="X528" s="42">
        <f>+' (1) Cap Res.2009-2010'!X528</f>
        <v>0</v>
      </c>
      <c r="Y528" s="42">
        <f>+' (1) Cap Res.2009-2010'!Y528</f>
        <v>0</v>
      </c>
      <c r="Z528" s="42">
        <f>+' (1) Cap Res.2009-2010'!Z528</f>
        <v>0</v>
      </c>
      <c r="AA528" s="42">
        <f>+' (1) Cap Res.2009-2010'!AA528</f>
        <v>0</v>
      </c>
      <c r="AB528" s="42">
        <f>+' (1) Cap Res.2009-2010'!AB528</f>
        <v>0</v>
      </c>
      <c r="AC528" s="42">
        <f>+' (1) Cap Res.2009-2010'!AC528</f>
        <v>0</v>
      </c>
      <c r="AD528" s="42">
        <f>+' (1) Cap Res.2009-2010'!AD528</f>
        <v>0</v>
      </c>
      <c r="AE528" s="42">
        <f>+' (1) Cap Res.2009-2010'!AE528</f>
        <v>0</v>
      </c>
      <c r="AF528" s="42">
        <f>+' (1) Cap Res.2009-2010'!AF528</f>
        <v>0</v>
      </c>
      <c r="AG528" s="42">
        <f>+' (1) Cap Res.2009-2010'!AG528</f>
        <v>0</v>
      </c>
      <c r="AH528" s="42">
        <f>+' (1) Cap Res.2009-2010'!AH528</f>
        <v>0</v>
      </c>
      <c r="AI528" s="42">
        <f>+' (1) Cap Res.2009-2010'!AI528</f>
        <v>0</v>
      </c>
      <c r="AJ528" s="42">
        <f>+' (1) Cap Res.2009-2010'!AJ528</f>
        <v>0</v>
      </c>
      <c r="AK528" s="42">
        <f>+' (1) Cap Res.2009-2010'!AK528</f>
        <v>0</v>
      </c>
      <c r="AL528" s="42">
        <f>+' (1) Cap Res.2009-2010'!AL528</f>
        <v>0</v>
      </c>
      <c r="AM528" s="42">
        <f>+' (1) Cap Res.2009-2010'!AM528</f>
        <v>0</v>
      </c>
      <c r="AN528" s="42">
        <f>+' (1) Cap Res.2009-2010'!AN528</f>
        <v>0</v>
      </c>
      <c r="AO528" s="42">
        <f>+' (1) Cap Res.2009-2010'!AO528</f>
        <v>0</v>
      </c>
      <c r="AP528" s="42">
        <f>+' (1) Cap Res.2009-2010'!AP528</f>
        <v>0</v>
      </c>
      <c r="AQ528" s="42">
        <f>+' (1) Cap Res.2009-2010'!AQ528</f>
        <v>0</v>
      </c>
      <c r="AR528" s="42">
        <f>+' (1) Cap Res.2009-2010'!AR528</f>
        <v>0</v>
      </c>
      <c r="AS528" s="42">
        <f>+' (1) Cap Res.2009-2010'!AS528</f>
        <v>0</v>
      </c>
      <c r="AT528" s="42">
        <f>+' (1) Cap Res.2009-2010'!AT528</f>
        <v>0</v>
      </c>
      <c r="AU528" s="42">
        <f>+' (1) Cap Res.2009-2010'!AU528</f>
        <v>0</v>
      </c>
      <c r="AV528" s="42">
        <f>+' (1) Cap Res.2009-2010'!AV528</f>
        <v>0</v>
      </c>
      <c r="AW528" s="42">
        <f>+' (1) Cap Res.2009-2010'!AW528</f>
        <v>0</v>
      </c>
      <c r="AX528" s="42">
        <f>+' (1) Cap Res.2009-2010'!AX528</f>
        <v>0</v>
      </c>
      <c r="AY528" s="42">
        <f>+' (1) Cap Res.2009-2010'!AY528</f>
        <v>0</v>
      </c>
      <c r="AZ528" s="42">
        <f>+' (1) Cap Res.2009-2010'!AZ528</f>
        <v>0</v>
      </c>
      <c r="BA528" s="42">
        <f>+' (1) Cap Res.2009-2010'!BA528</f>
        <v>0</v>
      </c>
      <c r="BB528" s="42">
        <f>+' (1) Cap Res.2009-2010'!BB528</f>
        <v>0</v>
      </c>
    </row>
    <row r="529" spans="1:54" ht="13.5">
      <c r="A529" s="177">
        <f>+' (1) Cap Res.2009-2010'!BF529</f>
        <v>39081</v>
      </c>
      <c r="B529" s="42">
        <f>+' (1) Cap Res.2009-2010'!B529</f>
        <v>0</v>
      </c>
      <c r="C529" s="42">
        <f>+' (1) Cap Res.2009-2010'!C529</f>
        <v>0</v>
      </c>
      <c r="D529" s="42">
        <f>+' (1) Cap Res.2009-2010'!D529</f>
        <v>0</v>
      </c>
      <c r="E529" s="42">
        <f>+' (1) Cap Res.2009-2010'!E529</f>
        <v>0</v>
      </c>
      <c r="F529" s="42">
        <f>+' (1) Cap Res.2009-2010'!F529</f>
        <v>0</v>
      </c>
      <c r="G529" s="42">
        <f>+' (1) Cap Res.2009-2010'!G529</f>
        <v>0</v>
      </c>
      <c r="H529" s="42">
        <f>+' (1) Cap Res.2009-2010'!H529</f>
        <v>0</v>
      </c>
      <c r="I529" s="42">
        <f>+' (1) Cap Res.2009-2010'!I529</f>
        <v>0</v>
      </c>
      <c r="J529" s="42">
        <f>+' (1) Cap Res.2009-2010'!J529</f>
        <v>0</v>
      </c>
      <c r="K529" s="42">
        <f>+' (1) Cap Res.2009-2010'!K529</f>
        <v>0</v>
      </c>
      <c r="L529" s="42">
        <f>+' (1) Cap Res.2009-2010'!L529</f>
        <v>0</v>
      </c>
      <c r="M529" s="42">
        <f>+' (1) Cap Res.2009-2010'!M529</f>
        <v>0</v>
      </c>
      <c r="N529" s="42">
        <f>+' (1) Cap Res.2009-2010'!N529</f>
        <v>0</v>
      </c>
      <c r="O529" s="42">
        <f>+' (1) Cap Res.2009-2010'!O529</f>
        <v>0</v>
      </c>
      <c r="P529" s="42">
        <f>+' (1) Cap Res.2009-2010'!P529</f>
        <v>0</v>
      </c>
      <c r="Q529" s="42">
        <f>+' (1) Cap Res.2009-2010'!Q529</f>
        <v>0</v>
      </c>
      <c r="R529" s="42">
        <f>+' (1) Cap Res.2009-2010'!R529</f>
        <v>0</v>
      </c>
      <c r="S529" s="42">
        <f>+' (1) Cap Res.2009-2010'!S529</f>
        <v>0</v>
      </c>
      <c r="T529" s="42">
        <f>+' (1) Cap Res.2009-2010'!T529</f>
        <v>0</v>
      </c>
      <c r="U529" s="42">
        <f>+' (1) Cap Res.2009-2010'!U529</f>
        <v>0</v>
      </c>
      <c r="V529" s="42">
        <f>+' (1) Cap Res.2009-2010'!V529</f>
        <v>0</v>
      </c>
      <c r="W529" s="42">
        <f>+' (1) Cap Res.2009-2010'!W529</f>
        <v>0</v>
      </c>
      <c r="X529" s="42">
        <f>+' (1) Cap Res.2009-2010'!X529</f>
        <v>0</v>
      </c>
      <c r="Y529" s="42">
        <f>+' (1) Cap Res.2009-2010'!Y529</f>
        <v>0</v>
      </c>
      <c r="Z529" s="42">
        <f>+' (1) Cap Res.2009-2010'!Z529</f>
        <v>0</v>
      </c>
      <c r="AA529" s="42">
        <f>+' (1) Cap Res.2009-2010'!AA529</f>
        <v>0</v>
      </c>
      <c r="AB529" s="42">
        <f>+' (1) Cap Res.2009-2010'!AB529</f>
        <v>0</v>
      </c>
      <c r="AC529" s="42">
        <f>+' (1) Cap Res.2009-2010'!AC529</f>
        <v>0</v>
      </c>
      <c r="AD529" s="42">
        <f>+' (1) Cap Res.2009-2010'!AD529</f>
        <v>0</v>
      </c>
      <c r="AE529" s="42">
        <f>+' (1) Cap Res.2009-2010'!AE529</f>
        <v>0</v>
      </c>
      <c r="AF529" s="42">
        <f>+' (1) Cap Res.2009-2010'!AF529</f>
        <v>0</v>
      </c>
      <c r="AG529" s="42">
        <f>+' (1) Cap Res.2009-2010'!AG529</f>
        <v>0</v>
      </c>
      <c r="AH529" s="42">
        <f>+' (1) Cap Res.2009-2010'!AH529</f>
        <v>0</v>
      </c>
      <c r="AI529" s="42">
        <f>+' (1) Cap Res.2009-2010'!AI529</f>
        <v>0</v>
      </c>
      <c r="AJ529" s="42">
        <f>+' (1) Cap Res.2009-2010'!AJ529</f>
        <v>0</v>
      </c>
      <c r="AK529" s="42">
        <f>+' (1) Cap Res.2009-2010'!AK529</f>
        <v>0</v>
      </c>
      <c r="AL529" s="42">
        <f>+' (1) Cap Res.2009-2010'!AL529</f>
        <v>0</v>
      </c>
      <c r="AM529" s="42">
        <f>+' (1) Cap Res.2009-2010'!AM529</f>
        <v>0</v>
      </c>
      <c r="AN529" s="42">
        <f>+' (1) Cap Res.2009-2010'!AN529</f>
        <v>0</v>
      </c>
      <c r="AO529" s="42">
        <f>+' (1) Cap Res.2009-2010'!AO529</f>
        <v>0</v>
      </c>
      <c r="AP529" s="42">
        <f>+' (1) Cap Res.2009-2010'!AP529</f>
        <v>0</v>
      </c>
      <c r="AQ529" s="42">
        <f>+' (1) Cap Res.2009-2010'!AQ529</f>
        <v>0</v>
      </c>
      <c r="AR529" s="42">
        <f>+' (1) Cap Res.2009-2010'!AR529</f>
        <v>0</v>
      </c>
      <c r="AS529" s="42">
        <f>+' (1) Cap Res.2009-2010'!AS529</f>
        <v>0</v>
      </c>
      <c r="AT529" s="42">
        <f>+' (1) Cap Res.2009-2010'!AT529</f>
        <v>0</v>
      </c>
      <c r="AU529" s="42">
        <f>+' (1) Cap Res.2009-2010'!AU529</f>
        <v>0</v>
      </c>
      <c r="AV529" s="42">
        <f>+' (1) Cap Res.2009-2010'!AV529</f>
        <v>0</v>
      </c>
      <c r="AW529" s="42">
        <f>+' (1) Cap Res.2009-2010'!AW529</f>
        <v>0</v>
      </c>
      <c r="AX529" s="42">
        <f>+' (1) Cap Res.2009-2010'!AX529</f>
        <v>0</v>
      </c>
      <c r="AY529" s="42">
        <f>+' (1) Cap Res.2009-2010'!AY529</f>
        <v>0</v>
      </c>
      <c r="AZ529" s="42">
        <f>+' (1) Cap Res.2009-2010'!AZ529</f>
        <v>0</v>
      </c>
      <c r="BA529" s="42">
        <f>+' (1) Cap Res.2009-2010'!BA529</f>
        <v>0</v>
      </c>
      <c r="BB529" s="42">
        <f>+' (1) Cap Res.2009-2010'!BB529</f>
        <v>0</v>
      </c>
    </row>
    <row r="530" spans="1:54" ht="13.5">
      <c r="A530" s="177">
        <f>+' (1) Cap Res.2009-2010'!BF530</f>
        <v>39084</v>
      </c>
      <c r="B530" s="42">
        <f>+' (1) Cap Res.2009-2010'!B530</f>
        <v>0</v>
      </c>
      <c r="C530" s="42">
        <f>+' (1) Cap Res.2009-2010'!C530</f>
        <v>0</v>
      </c>
      <c r="D530" s="42">
        <f>+' (1) Cap Res.2009-2010'!D530</f>
        <v>0</v>
      </c>
      <c r="E530" s="42">
        <f>+' (1) Cap Res.2009-2010'!E530</f>
        <v>0</v>
      </c>
      <c r="F530" s="42">
        <f>+' (1) Cap Res.2009-2010'!F530</f>
        <v>0</v>
      </c>
      <c r="G530" s="42">
        <f>+' (1) Cap Res.2009-2010'!G530</f>
        <v>0</v>
      </c>
      <c r="H530" s="42">
        <f>+' (1) Cap Res.2009-2010'!H530</f>
        <v>0</v>
      </c>
      <c r="I530" s="42">
        <f>+' (1) Cap Res.2009-2010'!I530</f>
        <v>0</v>
      </c>
      <c r="J530" s="42">
        <f>+' (1) Cap Res.2009-2010'!J530</f>
        <v>0</v>
      </c>
      <c r="K530" s="42">
        <f>+' (1) Cap Res.2009-2010'!K530</f>
        <v>0</v>
      </c>
      <c r="L530" s="42">
        <f>+' (1) Cap Res.2009-2010'!L530</f>
        <v>0</v>
      </c>
      <c r="M530" s="42">
        <f>+' (1) Cap Res.2009-2010'!M530</f>
        <v>0</v>
      </c>
      <c r="N530" s="42">
        <f>+' (1) Cap Res.2009-2010'!N530</f>
        <v>0</v>
      </c>
      <c r="O530" s="42">
        <f>+' (1) Cap Res.2009-2010'!O530</f>
        <v>0</v>
      </c>
      <c r="P530" s="42">
        <f>+' (1) Cap Res.2009-2010'!P530</f>
        <v>0</v>
      </c>
      <c r="Q530" s="42">
        <f>+' (1) Cap Res.2009-2010'!Q530</f>
        <v>0</v>
      </c>
      <c r="R530" s="42">
        <f>+' (1) Cap Res.2009-2010'!R530</f>
        <v>0</v>
      </c>
      <c r="S530" s="42">
        <f>+' (1) Cap Res.2009-2010'!S530</f>
        <v>0</v>
      </c>
      <c r="T530" s="42">
        <f>+' (1) Cap Res.2009-2010'!T530</f>
        <v>0</v>
      </c>
      <c r="U530" s="42">
        <f>+' (1) Cap Res.2009-2010'!U530</f>
        <v>0</v>
      </c>
      <c r="V530" s="42">
        <f>+' (1) Cap Res.2009-2010'!V530</f>
        <v>0</v>
      </c>
      <c r="W530" s="42">
        <f>+' (1) Cap Res.2009-2010'!W530</f>
        <v>0</v>
      </c>
      <c r="X530" s="42">
        <f>+' (1) Cap Res.2009-2010'!X530</f>
        <v>0</v>
      </c>
      <c r="Y530" s="42">
        <f>+' (1) Cap Res.2009-2010'!Y530</f>
        <v>0</v>
      </c>
      <c r="Z530" s="42">
        <f>+' (1) Cap Res.2009-2010'!Z530</f>
        <v>0</v>
      </c>
      <c r="AA530" s="42">
        <f>+' (1) Cap Res.2009-2010'!AA530</f>
        <v>0</v>
      </c>
      <c r="AB530" s="42">
        <f>+' (1) Cap Res.2009-2010'!AB530</f>
        <v>0</v>
      </c>
      <c r="AC530" s="42">
        <f>+' (1) Cap Res.2009-2010'!AC530</f>
        <v>0</v>
      </c>
      <c r="AD530" s="42">
        <f>+' (1) Cap Res.2009-2010'!AD530</f>
        <v>0</v>
      </c>
      <c r="AE530" s="42">
        <f>+' (1) Cap Res.2009-2010'!AE530</f>
        <v>0</v>
      </c>
      <c r="AF530" s="42">
        <f>+' (1) Cap Res.2009-2010'!AF530</f>
        <v>0</v>
      </c>
      <c r="AG530" s="42">
        <f>+' (1) Cap Res.2009-2010'!AG530</f>
        <v>0</v>
      </c>
      <c r="AH530" s="42">
        <f>+' (1) Cap Res.2009-2010'!AH530</f>
        <v>0</v>
      </c>
      <c r="AI530" s="42">
        <f>+' (1) Cap Res.2009-2010'!AI530</f>
        <v>0</v>
      </c>
      <c r="AJ530" s="42">
        <f>+' (1) Cap Res.2009-2010'!AJ530</f>
        <v>0</v>
      </c>
      <c r="AK530" s="42">
        <f>+' (1) Cap Res.2009-2010'!AK530</f>
        <v>0</v>
      </c>
      <c r="AL530" s="42">
        <f>+' (1) Cap Res.2009-2010'!AL530</f>
        <v>0</v>
      </c>
      <c r="AM530" s="42">
        <f>+' (1) Cap Res.2009-2010'!AM530</f>
        <v>0</v>
      </c>
      <c r="AN530" s="42">
        <f>+' (1) Cap Res.2009-2010'!AN530</f>
        <v>0</v>
      </c>
      <c r="AO530" s="42">
        <f>+' (1) Cap Res.2009-2010'!AO530</f>
        <v>0</v>
      </c>
      <c r="AP530" s="42">
        <f>+' (1) Cap Res.2009-2010'!AP530</f>
        <v>0</v>
      </c>
      <c r="AQ530" s="42">
        <f>+' (1) Cap Res.2009-2010'!AQ530</f>
        <v>0</v>
      </c>
      <c r="AR530" s="42">
        <f>+' (1) Cap Res.2009-2010'!AR530</f>
        <v>0</v>
      </c>
      <c r="AS530" s="42">
        <f>+' (1) Cap Res.2009-2010'!AS530</f>
        <v>0</v>
      </c>
      <c r="AT530" s="42">
        <f>+' (1) Cap Res.2009-2010'!AT530</f>
        <v>0</v>
      </c>
      <c r="AU530" s="42">
        <f>+' (1) Cap Res.2009-2010'!AU530</f>
        <v>0</v>
      </c>
      <c r="AV530" s="42">
        <f>+' (1) Cap Res.2009-2010'!AV530</f>
        <v>0</v>
      </c>
      <c r="AW530" s="42">
        <f>+' (1) Cap Res.2009-2010'!AW530</f>
        <v>0</v>
      </c>
      <c r="AX530" s="42">
        <f>+' (1) Cap Res.2009-2010'!AX530</f>
        <v>0</v>
      </c>
      <c r="AY530" s="42">
        <f>+' (1) Cap Res.2009-2010'!AY530</f>
        <v>0</v>
      </c>
      <c r="AZ530" s="42">
        <f>+' (1) Cap Res.2009-2010'!AZ530</f>
        <v>0</v>
      </c>
      <c r="BA530" s="42">
        <f>+' (1) Cap Res.2009-2010'!BA530</f>
        <v>0</v>
      </c>
      <c r="BB530" s="42">
        <f>+' (1) Cap Res.2009-2010'!BB530</f>
        <v>0</v>
      </c>
    </row>
    <row r="531" spans="1:54" ht="13.5">
      <c r="A531" s="177">
        <f>+' (1) Cap Res.2009-2010'!BF531</f>
        <v>39085</v>
      </c>
      <c r="B531" s="42">
        <f>+' (1) Cap Res.2009-2010'!B531</f>
        <v>0</v>
      </c>
      <c r="C531" s="42">
        <f>+' (1) Cap Res.2009-2010'!C531</f>
        <v>0</v>
      </c>
      <c r="D531" s="42">
        <f>+' (1) Cap Res.2009-2010'!D531</f>
        <v>0</v>
      </c>
      <c r="E531" s="42">
        <f>+' (1) Cap Res.2009-2010'!E531</f>
        <v>0</v>
      </c>
      <c r="F531" s="42">
        <f>+' (1) Cap Res.2009-2010'!F531</f>
        <v>0</v>
      </c>
      <c r="G531" s="42">
        <f>+' (1) Cap Res.2009-2010'!G531</f>
        <v>0</v>
      </c>
      <c r="H531" s="42">
        <f>+' (1) Cap Res.2009-2010'!H531</f>
        <v>0</v>
      </c>
      <c r="I531" s="42">
        <f>+' (1) Cap Res.2009-2010'!I531</f>
        <v>0</v>
      </c>
      <c r="J531" s="42">
        <f>+' (1) Cap Res.2009-2010'!J531</f>
        <v>0</v>
      </c>
      <c r="K531" s="42">
        <f>+' (1) Cap Res.2009-2010'!K531</f>
        <v>0</v>
      </c>
      <c r="L531" s="42">
        <f>+' (1) Cap Res.2009-2010'!L531</f>
        <v>0</v>
      </c>
      <c r="M531" s="42">
        <f>+' (1) Cap Res.2009-2010'!M531</f>
        <v>0</v>
      </c>
      <c r="N531" s="42">
        <f>+' (1) Cap Res.2009-2010'!N531</f>
        <v>0</v>
      </c>
      <c r="O531" s="42">
        <f>+' (1) Cap Res.2009-2010'!O531</f>
        <v>0</v>
      </c>
      <c r="P531" s="42">
        <f>+' (1) Cap Res.2009-2010'!P531</f>
        <v>0</v>
      </c>
      <c r="Q531" s="42">
        <f>+' (1) Cap Res.2009-2010'!Q531</f>
        <v>0</v>
      </c>
      <c r="R531" s="42">
        <f>+' (1) Cap Res.2009-2010'!R531</f>
        <v>0</v>
      </c>
      <c r="S531" s="42">
        <f>+' (1) Cap Res.2009-2010'!S531</f>
        <v>0</v>
      </c>
      <c r="T531" s="42">
        <f>+' (1) Cap Res.2009-2010'!T531</f>
        <v>0</v>
      </c>
      <c r="U531" s="42">
        <f>+' (1) Cap Res.2009-2010'!U531</f>
        <v>0</v>
      </c>
      <c r="V531" s="42">
        <f>+' (1) Cap Res.2009-2010'!V531</f>
        <v>0</v>
      </c>
      <c r="W531" s="42">
        <f>+' (1) Cap Res.2009-2010'!W531</f>
        <v>0</v>
      </c>
      <c r="X531" s="42">
        <f>+' (1) Cap Res.2009-2010'!X531</f>
        <v>0</v>
      </c>
      <c r="Y531" s="42">
        <f>+' (1) Cap Res.2009-2010'!Y531</f>
        <v>0</v>
      </c>
      <c r="Z531" s="42">
        <f>+' (1) Cap Res.2009-2010'!Z531</f>
        <v>0</v>
      </c>
      <c r="AA531" s="42">
        <f>+' (1) Cap Res.2009-2010'!AA531</f>
        <v>0</v>
      </c>
      <c r="AB531" s="42">
        <f>+' (1) Cap Res.2009-2010'!AB531</f>
        <v>0</v>
      </c>
      <c r="AC531" s="42">
        <f>+' (1) Cap Res.2009-2010'!AC531</f>
        <v>0</v>
      </c>
      <c r="AD531" s="42">
        <f>+' (1) Cap Res.2009-2010'!AD531</f>
        <v>0</v>
      </c>
      <c r="AE531" s="42">
        <f>+' (1) Cap Res.2009-2010'!AE531</f>
        <v>0</v>
      </c>
      <c r="AF531" s="42">
        <f>+' (1) Cap Res.2009-2010'!AF531</f>
        <v>0</v>
      </c>
      <c r="AG531" s="42">
        <f>+' (1) Cap Res.2009-2010'!AG531</f>
        <v>0</v>
      </c>
      <c r="AH531" s="42">
        <f>+' (1) Cap Res.2009-2010'!AH531</f>
        <v>0</v>
      </c>
      <c r="AI531" s="42">
        <f>+' (1) Cap Res.2009-2010'!AI531</f>
        <v>0</v>
      </c>
      <c r="AJ531" s="42">
        <f>+' (1) Cap Res.2009-2010'!AJ531</f>
        <v>0</v>
      </c>
      <c r="AK531" s="42">
        <f>+' (1) Cap Res.2009-2010'!AK531</f>
        <v>0</v>
      </c>
      <c r="AL531" s="42">
        <f>+' (1) Cap Res.2009-2010'!AL531</f>
        <v>0</v>
      </c>
      <c r="AM531" s="42">
        <f>+' (1) Cap Res.2009-2010'!AM531</f>
        <v>0</v>
      </c>
      <c r="AN531" s="42">
        <f>+' (1) Cap Res.2009-2010'!AN531</f>
        <v>0</v>
      </c>
      <c r="AO531" s="42">
        <f>+' (1) Cap Res.2009-2010'!AO531</f>
        <v>0</v>
      </c>
      <c r="AP531" s="42">
        <f>+' (1) Cap Res.2009-2010'!AP531</f>
        <v>-28574</v>
      </c>
      <c r="AQ531" s="42">
        <f>+' (1) Cap Res.2009-2010'!AQ531</f>
        <v>0</v>
      </c>
      <c r="AR531" s="42">
        <f>+' (1) Cap Res.2009-2010'!AR531</f>
        <v>0</v>
      </c>
      <c r="AS531" s="42">
        <f>+' (1) Cap Res.2009-2010'!AS531</f>
        <v>0</v>
      </c>
      <c r="AT531" s="42">
        <f>+' (1) Cap Res.2009-2010'!AT531</f>
        <v>0</v>
      </c>
      <c r="AU531" s="42">
        <f>+' (1) Cap Res.2009-2010'!AU531</f>
        <v>0</v>
      </c>
      <c r="AV531" s="42">
        <f>+' (1) Cap Res.2009-2010'!AV531</f>
        <v>0</v>
      </c>
      <c r="AW531" s="42">
        <f>+' (1) Cap Res.2009-2010'!AW531</f>
        <v>0</v>
      </c>
      <c r="AX531" s="42">
        <f>+' (1) Cap Res.2009-2010'!AX531</f>
        <v>0</v>
      </c>
      <c r="AY531" s="42">
        <f>+' (1) Cap Res.2009-2010'!AY531</f>
        <v>0</v>
      </c>
      <c r="AZ531" s="42">
        <f>+' (1) Cap Res.2009-2010'!AZ531</f>
        <v>0</v>
      </c>
      <c r="BA531" s="42">
        <f>+' (1) Cap Res.2009-2010'!BA531</f>
        <v>0</v>
      </c>
      <c r="BB531" s="42">
        <f>+' (1) Cap Res.2009-2010'!BB531</f>
        <v>0</v>
      </c>
    </row>
    <row r="532" spans="1:54" ht="13.5">
      <c r="A532" s="177">
        <f>+' (1) Cap Res.2009-2010'!BF532</f>
        <v>39085</v>
      </c>
      <c r="B532" s="42">
        <f>+' (1) Cap Res.2009-2010'!B532</f>
        <v>0</v>
      </c>
      <c r="C532" s="42">
        <f>+' (1) Cap Res.2009-2010'!C532</f>
        <v>0</v>
      </c>
      <c r="D532" s="42">
        <f>+' (1) Cap Res.2009-2010'!D532</f>
        <v>0</v>
      </c>
      <c r="E532" s="42">
        <f>+' (1) Cap Res.2009-2010'!E532</f>
        <v>0</v>
      </c>
      <c r="F532" s="42">
        <f>+' (1) Cap Res.2009-2010'!F532</f>
        <v>0</v>
      </c>
      <c r="G532" s="42">
        <f>+' (1) Cap Res.2009-2010'!G532</f>
        <v>0</v>
      </c>
      <c r="H532" s="42">
        <f>+' (1) Cap Res.2009-2010'!H532</f>
        <v>0</v>
      </c>
      <c r="I532" s="42">
        <f>+' (1) Cap Res.2009-2010'!I532</f>
        <v>0</v>
      </c>
      <c r="J532" s="42">
        <f>+' (1) Cap Res.2009-2010'!J532</f>
        <v>0</v>
      </c>
      <c r="K532" s="42">
        <f>+' (1) Cap Res.2009-2010'!K532</f>
        <v>0</v>
      </c>
      <c r="L532" s="42">
        <f>+' (1) Cap Res.2009-2010'!L532</f>
        <v>0</v>
      </c>
      <c r="M532" s="42">
        <f>+' (1) Cap Res.2009-2010'!M532</f>
        <v>0</v>
      </c>
      <c r="N532" s="42">
        <f>+' (1) Cap Res.2009-2010'!N532</f>
        <v>0</v>
      </c>
      <c r="O532" s="42">
        <f>+' (1) Cap Res.2009-2010'!O532</f>
        <v>0</v>
      </c>
      <c r="P532" s="42">
        <f>+' (1) Cap Res.2009-2010'!P532</f>
        <v>0</v>
      </c>
      <c r="Q532" s="42">
        <f>+' (1) Cap Res.2009-2010'!Q532</f>
        <v>0</v>
      </c>
      <c r="R532" s="42">
        <f>+' (1) Cap Res.2009-2010'!R532</f>
        <v>0</v>
      </c>
      <c r="S532" s="42">
        <f>+' (1) Cap Res.2009-2010'!S532</f>
        <v>0</v>
      </c>
      <c r="T532" s="42">
        <f>+' (1) Cap Res.2009-2010'!T532</f>
        <v>0</v>
      </c>
      <c r="U532" s="42">
        <f>+' (1) Cap Res.2009-2010'!U532</f>
        <v>0</v>
      </c>
      <c r="V532" s="42">
        <f>+' (1) Cap Res.2009-2010'!V532</f>
        <v>0</v>
      </c>
      <c r="W532" s="42">
        <f>+' (1) Cap Res.2009-2010'!W532</f>
        <v>0</v>
      </c>
      <c r="X532" s="42">
        <f>+' (1) Cap Res.2009-2010'!X532</f>
        <v>0</v>
      </c>
      <c r="Y532" s="42">
        <f>+' (1) Cap Res.2009-2010'!Y532</f>
        <v>0</v>
      </c>
      <c r="Z532" s="42">
        <f>+' (1) Cap Res.2009-2010'!Z532</f>
        <v>0</v>
      </c>
      <c r="AA532" s="42">
        <f>+' (1) Cap Res.2009-2010'!AA532</f>
        <v>0</v>
      </c>
      <c r="AB532" s="42">
        <f>+' (1) Cap Res.2009-2010'!AB532</f>
        <v>0</v>
      </c>
      <c r="AC532" s="42">
        <f>+' (1) Cap Res.2009-2010'!AC532</f>
        <v>0</v>
      </c>
      <c r="AD532" s="42">
        <f>+' (1) Cap Res.2009-2010'!AD532</f>
        <v>0</v>
      </c>
      <c r="AE532" s="42">
        <f>+' (1) Cap Res.2009-2010'!AE532</f>
        <v>0</v>
      </c>
      <c r="AF532" s="42">
        <f>+' (1) Cap Res.2009-2010'!AF532</f>
        <v>0</v>
      </c>
      <c r="AG532" s="42">
        <f>+' (1) Cap Res.2009-2010'!AG532</f>
        <v>0</v>
      </c>
      <c r="AH532" s="42">
        <f>+' (1) Cap Res.2009-2010'!AH532</f>
        <v>0</v>
      </c>
      <c r="AI532" s="42">
        <f>+' (1) Cap Res.2009-2010'!AI532</f>
        <v>0</v>
      </c>
      <c r="AJ532" s="42">
        <f>+' (1) Cap Res.2009-2010'!AJ532</f>
        <v>0</v>
      </c>
      <c r="AK532" s="42">
        <f>+' (1) Cap Res.2009-2010'!AK532</f>
        <v>0</v>
      </c>
      <c r="AL532" s="42">
        <f>+' (1) Cap Res.2009-2010'!AL532</f>
        <v>0</v>
      </c>
      <c r="AM532" s="42">
        <f>+' (1) Cap Res.2009-2010'!AM532</f>
        <v>0</v>
      </c>
      <c r="AN532" s="42">
        <f>+' (1) Cap Res.2009-2010'!AN532</f>
        <v>0</v>
      </c>
      <c r="AO532" s="42">
        <f>+' (1) Cap Res.2009-2010'!AO532</f>
        <v>0</v>
      </c>
      <c r="AP532" s="42">
        <f>+' (1) Cap Res.2009-2010'!AP532</f>
        <v>0</v>
      </c>
      <c r="AQ532" s="42">
        <f>+' (1) Cap Res.2009-2010'!AQ532</f>
        <v>0</v>
      </c>
      <c r="AR532" s="42">
        <f>+' (1) Cap Res.2009-2010'!AR532</f>
        <v>0</v>
      </c>
      <c r="AS532" s="42">
        <f>+' (1) Cap Res.2009-2010'!AS532</f>
        <v>0</v>
      </c>
      <c r="AT532" s="42">
        <f>+' (1) Cap Res.2009-2010'!AT532</f>
        <v>-29530</v>
      </c>
      <c r="AU532" s="42">
        <f>+' (1) Cap Res.2009-2010'!AU532</f>
        <v>0</v>
      </c>
      <c r="AV532" s="42">
        <f>+' (1) Cap Res.2009-2010'!AV532</f>
        <v>0</v>
      </c>
      <c r="AW532" s="42">
        <f>+' (1) Cap Res.2009-2010'!AW532</f>
        <v>0</v>
      </c>
      <c r="AX532" s="42">
        <f>+' (1) Cap Res.2009-2010'!AX532</f>
        <v>0</v>
      </c>
      <c r="AY532" s="42">
        <f>+' (1) Cap Res.2009-2010'!AY532</f>
        <v>0</v>
      </c>
      <c r="AZ532" s="42">
        <f>+' (1) Cap Res.2009-2010'!AZ532</f>
        <v>0</v>
      </c>
      <c r="BA532" s="42">
        <f>+' (1) Cap Res.2009-2010'!BA532</f>
        <v>0</v>
      </c>
      <c r="BB532" s="42">
        <f>+' (1) Cap Res.2009-2010'!BB532</f>
        <v>0</v>
      </c>
    </row>
    <row r="533" spans="1:54" ht="13.5">
      <c r="A533" s="177">
        <f>+' (1) Cap Res.2009-2010'!BF533</f>
        <v>39102</v>
      </c>
      <c r="B533" s="42">
        <f>+' (1) Cap Res.2009-2010'!B533</f>
        <v>0</v>
      </c>
      <c r="C533" s="42">
        <f>+' (1) Cap Res.2009-2010'!C533</f>
        <v>0</v>
      </c>
      <c r="D533" s="42">
        <f>+' (1) Cap Res.2009-2010'!D533</f>
        <v>0</v>
      </c>
      <c r="E533" s="42">
        <f>+' (1) Cap Res.2009-2010'!E533</f>
        <v>0</v>
      </c>
      <c r="F533" s="42">
        <f>+' (1) Cap Res.2009-2010'!F533</f>
        <v>0</v>
      </c>
      <c r="G533" s="42">
        <f>+' (1) Cap Res.2009-2010'!G533</f>
        <v>0</v>
      </c>
      <c r="H533" s="42">
        <f>+' (1) Cap Res.2009-2010'!H533</f>
        <v>0</v>
      </c>
      <c r="I533" s="42">
        <f>+' (1) Cap Res.2009-2010'!I533</f>
        <v>0</v>
      </c>
      <c r="J533" s="42">
        <f>+' (1) Cap Res.2009-2010'!J533</f>
        <v>0</v>
      </c>
      <c r="K533" s="42">
        <f>+' (1) Cap Res.2009-2010'!K533</f>
        <v>0</v>
      </c>
      <c r="L533" s="42">
        <f>+' (1) Cap Res.2009-2010'!L533</f>
        <v>0</v>
      </c>
      <c r="M533" s="42">
        <f>+' (1) Cap Res.2009-2010'!M533</f>
        <v>0</v>
      </c>
      <c r="N533" s="42">
        <f>+' (1) Cap Res.2009-2010'!N533</f>
        <v>0</v>
      </c>
      <c r="O533" s="42">
        <f>+' (1) Cap Res.2009-2010'!O533</f>
        <v>0</v>
      </c>
      <c r="P533" s="42">
        <f>+' (1) Cap Res.2009-2010'!P533</f>
        <v>0</v>
      </c>
      <c r="Q533" s="42">
        <f>+' (1) Cap Res.2009-2010'!Q533</f>
        <v>0</v>
      </c>
      <c r="R533" s="42">
        <f>+' (1) Cap Res.2009-2010'!R533</f>
        <v>0</v>
      </c>
      <c r="S533" s="42">
        <f>+' (1) Cap Res.2009-2010'!S533</f>
        <v>0</v>
      </c>
      <c r="T533" s="42">
        <f>+' (1) Cap Res.2009-2010'!T533</f>
        <v>0</v>
      </c>
      <c r="U533" s="42">
        <f>+' (1) Cap Res.2009-2010'!U533</f>
        <v>0</v>
      </c>
      <c r="V533" s="42">
        <f>+' (1) Cap Res.2009-2010'!V533</f>
        <v>0</v>
      </c>
      <c r="W533" s="42">
        <f>+' (1) Cap Res.2009-2010'!W533</f>
        <v>0</v>
      </c>
      <c r="X533" s="42">
        <f>+' (1) Cap Res.2009-2010'!X533</f>
        <v>0</v>
      </c>
      <c r="Y533" s="42">
        <f>+' (1) Cap Res.2009-2010'!Y533</f>
        <v>0</v>
      </c>
      <c r="Z533" s="42">
        <f>+' (1) Cap Res.2009-2010'!Z533</f>
        <v>0</v>
      </c>
      <c r="AA533" s="42">
        <f>+' (1) Cap Res.2009-2010'!AA533</f>
        <v>0</v>
      </c>
      <c r="AB533" s="42">
        <f>+' (1) Cap Res.2009-2010'!AB533</f>
        <v>0</v>
      </c>
      <c r="AC533" s="42">
        <f>+' (1) Cap Res.2009-2010'!AC533</f>
        <v>0</v>
      </c>
      <c r="AD533" s="42">
        <f>+' (1) Cap Res.2009-2010'!AD533</f>
        <v>0</v>
      </c>
      <c r="AE533" s="42">
        <f>+' (1) Cap Res.2009-2010'!AE533</f>
        <v>0</v>
      </c>
      <c r="AF533" s="42">
        <f>+' (1) Cap Res.2009-2010'!AF533</f>
        <v>0</v>
      </c>
      <c r="AG533" s="42">
        <f>+' (1) Cap Res.2009-2010'!AG533</f>
        <v>0</v>
      </c>
      <c r="AH533" s="42">
        <f>+' (1) Cap Res.2009-2010'!AH533</f>
        <v>0</v>
      </c>
      <c r="AI533" s="42">
        <f>+' (1) Cap Res.2009-2010'!AI533</f>
        <v>0</v>
      </c>
      <c r="AJ533" s="42">
        <f>+' (1) Cap Res.2009-2010'!AJ533</f>
        <v>0</v>
      </c>
      <c r="AK533" s="42">
        <f>+' (1) Cap Res.2009-2010'!AK533</f>
        <v>0</v>
      </c>
      <c r="AL533" s="42">
        <f>+' (1) Cap Res.2009-2010'!AL533</f>
        <v>0</v>
      </c>
      <c r="AM533" s="42">
        <f>+' (1) Cap Res.2009-2010'!AM533</f>
        <v>0</v>
      </c>
      <c r="AN533" s="42">
        <f>+' (1) Cap Res.2009-2010'!AN533</f>
        <v>0</v>
      </c>
      <c r="AO533" s="42">
        <f>+' (1) Cap Res.2009-2010'!AO533</f>
        <v>0</v>
      </c>
      <c r="AP533" s="42">
        <f>+' (1) Cap Res.2009-2010'!AP533</f>
        <v>0</v>
      </c>
      <c r="AQ533" s="42">
        <f>+' (1) Cap Res.2009-2010'!AQ533</f>
        <v>0</v>
      </c>
      <c r="AR533" s="42">
        <f>+' (1) Cap Res.2009-2010'!AR533</f>
        <v>0</v>
      </c>
      <c r="AS533" s="42">
        <f>+' (1) Cap Res.2009-2010'!AS533</f>
        <v>0</v>
      </c>
      <c r="AT533" s="42">
        <f>+' (1) Cap Res.2009-2010'!AT533</f>
        <v>0</v>
      </c>
      <c r="AU533" s="42">
        <f>+' (1) Cap Res.2009-2010'!AU533</f>
        <v>0</v>
      </c>
      <c r="AV533" s="42">
        <f>+' (1) Cap Res.2009-2010'!AV533</f>
        <v>0</v>
      </c>
      <c r="AW533" s="42">
        <f>+' (1) Cap Res.2009-2010'!AW533</f>
        <v>0</v>
      </c>
      <c r="AX533" s="42">
        <f>+' (1) Cap Res.2009-2010'!AX533</f>
        <v>0</v>
      </c>
      <c r="AY533" s="42">
        <f>+' (1) Cap Res.2009-2010'!AY533</f>
        <v>0</v>
      </c>
      <c r="AZ533" s="42">
        <f>+' (1) Cap Res.2009-2010'!AZ533</f>
        <v>0</v>
      </c>
      <c r="BA533" s="42">
        <f>+' (1) Cap Res.2009-2010'!BA533</f>
        <v>0</v>
      </c>
      <c r="BB533" s="42">
        <f>+' (1) Cap Res.2009-2010'!BB533</f>
        <v>0</v>
      </c>
    </row>
    <row r="534" spans="1:54" ht="13.5">
      <c r="A534" s="177">
        <f>+' (1) Cap Res.2009-2010'!BF534</f>
        <v>39109</v>
      </c>
      <c r="B534" s="42">
        <f>+' (1) Cap Res.2009-2010'!B534</f>
        <v>0</v>
      </c>
      <c r="C534" s="42">
        <f>+' (1) Cap Res.2009-2010'!C534</f>
        <v>0</v>
      </c>
      <c r="D534" s="42">
        <f>+' (1) Cap Res.2009-2010'!D534</f>
        <v>0</v>
      </c>
      <c r="E534" s="42">
        <f>+' (1) Cap Res.2009-2010'!E534</f>
        <v>0</v>
      </c>
      <c r="F534" s="42">
        <f>+' (1) Cap Res.2009-2010'!F534</f>
        <v>0</v>
      </c>
      <c r="G534" s="42">
        <f>+' (1) Cap Res.2009-2010'!G534</f>
        <v>0</v>
      </c>
      <c r="H534" s="42">
        <f>+' (1) Cap Res.2009-2010'!H534</f>
        <v>0</v>
      </c>
      <c r="I534" s="42">
        <f>+' (1) Cap Res.2009-2010'!I534</f>
        <v>0</v>
      </c>
      <c r="J534" s="42">
        <f>+' (1) Cap Res.2009-2010'!J534</f>
        <v>0</v>
      </c>
      <c r="K534" s="42">
        <f>+' (1) Cap Res.2009-2010'!K534</f>
        <v>0</v>
      </c>
      <c r="L534" s="42">
        <f>+' (1) Cap Res.2009-2010'!L534</f>
        <v>0</v>
      </c>
      <c r="M534" s="42">
        <f>+' (1) Cap Res.2009-2010'!M534</f>
        <v>0</v>
      </c>
      <c r="N534" s="42">
        <f>+' (1) Cap Res.2009-2010'!N534</f>
        <v>0</v>
      </c>
      <c r="O534" s="42">
        <f>+' (1) Cap Res.2009-2010'!O534</f>
        <v>0</v>
      </c>
      <c r="P534" s="42">
        <f>+' (1) Cap Res.2009-2010'!P534</f>
        <v>0</v>
      </c>
      <c r="Q534" s="42">
        <f>+' (1) Cap Res.2009-2010'!Q534</f>
        <v>0</v>
      </c>
      <c r="R534" s="42">
        <f>+' (1) Cap Res.2009-2010'!R534</f>
        <v>0</v>
      </c>
      <c r="S534" s="42">
        <f>+' (1) Cap Res.2009-2010'!S534</f>
        <v>0</v>
      </c>
      <c r="T534" s="42">
        <f>+' (1) Cap Res.2009-2010'!T534</f>
        <v>0</v>
      </c>
      <c r="U534" s="42">
        <f>+' (1) Cap Res.2009-2010'!U534</f>
        <v>0</v>
      </c>
      <c r="V534" s="42">
        <f>+' (1) Cap Res.2009-2010'!V534</f>
        <v>0</v>
      </c>
      <c r="W534" s="42">
        <f>+' (1) Cap Res.2009-2010'!W534</f>
        <v>0</v>
      </c>
      <c r="X534" s="42">
        <f>+' (1) Cap Res.2009-2010'!X534</f>
        <v>0</v>
      </c>
      <c r="Y534" s="42">
        <f>+' (1) Cap Res.2009-2010'!Y534</f>
        <v>0</v>
      </c>
      <c r="Z534" s="42">
        <f>+' (1) Cap Res.2009-2010'!Z534</f>
        <v>0</v>
      </c>
      <c r="AA534" s="42">
        <f>+' (1) Cap Res.2009-2010'!AA534</f>
        <v>0</v>
      </c>
      <c r="AB534" s="42">
        <f>+' (1) Cap Res.2009-2010'!AB534</f>
        <v>0</v>
      </c>
      <c r="AC534" s="42">
        <f>+' (1) Cap Res.2009-2010'!AC534</f>
        <v>0</v>
      </c>
      <c r="AD534" s="42">
        <f>+' (1) Cap Res.2009-2010'!AD534</f>
        <v>0</v>
      </c>
      <c r="AE534" s="42">
        <f>+' (1) Cap Res.2009-2010'!AE534</f>
        <v>0</v>
      </c>
      <c r="AF534" s="42">
        <f>+' (1) Cap Res.2009-2010'!AF534</f>
        <v>0</v>
      </c>
      <c r="AG534" s="42">
        <f>+' (1) Cap Res.2009-2010'!AG534</f>
        <v>0</v>
      </c>
      <c r="AH534" s="42">
        <f>+' (1) Cap Res.2009-2010'!AH534</f>
        <v>0</v>
      </c>
      <c r="AI534" s="42">
        <f>+' (1) Cap Res.2009-2010'!AI534</f>
        <v>0</v>
      </c>
      <c r="AJ534" s="42">
        <f>+' (1) Cap Res.2009-2010'!AJ534</f>
        <v>0</v>
      </c>
      <c r="AK534" s="42">
        <f>+' (1) Cap Res.2009-2010'!AK534</f>
        <v>0</v>
      </c>
      <c r="AL534" s="42">
        <f>+' (1) Cap Res.2009-2010'!AL534</f>
        <v>0</v>
      </c>
      <c r="AM534" s="42">
        <f>+' (1) Cap Res.2009-2010'!AM534</f>
        <v>0</v>
      </c>
      <c r="AN534" s="42">
        <f>+' (1) Cap Res.2009-2010'!AN534</f>
        <v>0</v>
      </c>
      <c r="AO534" s="42">
        <f>+' (1) Cap Res.2009-2010'!AO534</f>
        <v>0</v>
      </c>
      <c r="AP534" s="42">
        <f>+' (1) Cap Res.2009-2010'!AP534</f>
        <v>0</v>
      </c>
      <c r="AQ534" s="42">
        <f>+' (1) Cap Res.2009-2010'!AQ534</f>
        <v>0</v>
      </c>
      <c r="AR534" s="42">
        <f>+' (1) Cap Res.2009-2010'!AR534</f>
        <v>0</v>
      </c>
      <c r="AS534" s="42">
        <f>+' (1) Cap Res.2009-2010'!AS534</f>
        <v>0</v>
      </c>
      <c r="AT534" s="42">
        <f>+' (1) Cap Res.2009-2010'!AT534</f>
        <v>0</v>
      </c>
      <c r="AU534" s="42">
        <f>+' (1) Cap Res.2009-2010'!AU534</f>
        <v>0</v>
      </c>
      <c r="AV534" s="42">
        <f>+' (1) Cap Res.2009-2010'!AV534</f>
        <v>0</v>
      </c>
      <c r="AW534" s="42">
        <f>+' (1) Cap Res.2009-2010'!AW534</f>
        <v>0</v>
      </c>
      <c r="AX534" s="42">
        <f>+' (1) Cap Res.2009-2010'!AX534</f>
        <v>0</v>
      </c>
      <c r="AY534" s="42">
        <f>+' (1) Cap Res.2009-2010'!AY534</f>
        <v>0</v>
      </c>
      <c r="AZ534" s="42">
        <f>+' (1) Cap Res.2009-2010'!AZ534</f>
        <v>0</v>
      </c>
      <c r="BA534" s="42">
        <f>+' (1) Cap Res.2009-2010'!BA534</f>
        <v>0</v>
      </c>
      <c r="BB534" s="42">
        <f>+' (1) Cap Res.2009-2010'!BB534</f>
        <v>0</v>
      </c>
    </row>
    <row r="535" spans="1:54" ht="13.5">
      <c r="A535" s="177">
        <f>+' (1) Cap Res.2009-2010'!BF535</f>
        <v>39112</v>
      </c>
      <c r="B535" s="42">
        <f>+' (1) Cap Res.2009-2010'!B535</f>
        <v>0</v>
      </c>
      <c r="C535" s="42">
        <f>+' (1) Cap Res.2009-2010'!C535</f>
        <v>0</v>
      </c>
      <c r="D535" s="42">
        <f>+' (1) Cap Res.2009-2010'!D535</f>
        <v>0</v>
      </c>
      <c r="E535" s="42">
        <f>+' (1) Cap Res.2009-2010'!E535</f>
        <v>0</v>
      </c>
      <c r="F535" s="42">
        <f>+' (1) Cap Res.2009-2010'!F535</f>
        <v>0</v>
      </c>
      <c r="G535" s="42">
        <f>+' (1) Cap Res.2009-2010'!G535</f>
        <v>0</v>
      </c>
      <c r="H535" s="42">
        <f>+' (1) Cap Res.2009-2010'!H535</f>
        <v>0</v>
      </c>
      <c r="I535" s="42">
        <f>+' (1) Cap Res.2009-2010'!I535</f>
        <v>0</v>
      </c>
      <c r="J535" s="42">
        <f>+' (1) Cap Res.2009-2010'!J535</f>
        <v>0</v>
      </c>
      <c r="K535" s="42">
        <f>+' (1) Cap Res.2009-2010'!K535</f>
        <v>0</v>
      </c>
      <c r="L535" s="42">
        <f>+' (1) Cap Res.2009-2010'!L535</f>
        <v>0</v>
      </c>
      <c r="M535" s="42">
        <f>+' (1) Cap Res.2009-2010'!M535</f>
        <v>0</v>
      </c>
      <c r="N535" s="42">
        <f>+' (1) Cap Res.2009-2010'!N535</f>
        <v>0</v>
      </c>
      <c r="O535" s="42">
        <f>+' (1) Cap Res.2009-2010'!O535</f>
        <v>0</v>
      </c>
      <c r="P535" s="42">
        <f>+' (1) Cap Res.2009-2010'!P535</f>
        <v>0</v>
      </c>
      <c r="Q535" s="42">
        <f>+' (1) Cap Res.2009-2010'!Q535</f>
        <v>0</v>
      </c>
      <c r="R535" s="42">
        <f>+' (1) Cap Res.2009-2010'!R535</f>
        <v>0</v>
      </c>
      <c r="S535" s="42">
        <f>+' (1) Cap Res.2009-2010'!S535</f>
        <v>0</v>
      </c>
      <c r="T535" s="42">
        <f>+' (1) Cap Res.2009-2010'!T535</f>
        <v>0</v>
      </c>
      <c r="U535" s="42">
        <f>+' (1) Cap Res.2009-2010'!U535</f>
        <v>0</v>
      </c>
      <c r="V535" s="42">
        <f>+' (1) Cap Res.2009-2010'!V535</f>
        <v>0</v>
      </c>
      <c r="W535" s="42">
        <f>+' (1) Cap Res.2009-2010'!W535</f>
        <v>0</v>
      </c>
      <c r="X535" s="42">
        <f>+' (1) Cap Res.2009-2010'!X535</f>
        <v>0</v>
      </c>
      <c r="Y535" s="42">
        <f>+' (1) Cap Res.2009-2010'!Y535</f>
        <v>0</v>
      </c>
      <c r="Z535" s="42">
        <f>+' (1) Cap Res.2009-2010'!Z535</f>
        <v>0</v>
      </c>
      <c r="AA535" s="42">
        <f>+' (1) Cap Res.2009-2010'!AA535</f>
        <v>0</v>
      </c>
      <c r="AB535" s="42">
        <f>+' (1) Cap Res.2009-2010'!AB535</f>
        <v>0</v>
      </c>
      <c r="AC535" s="42">
        <f>+' (1) Cap Res.2009-2010'!AC535</f>
        <v>0</v>
      </c>
      <c r="AD535" s="42">
        <f>+' (1) Cap Res.2009-2010'!AD535</f>
        <v>0</v>
      </c>
      <c r="AE535" s="42">
        <f>+' (1) Cap Res.2009-2010'!AE535</f>
        <v>0</v>
      </c>
      <c r="AF535" s="42">
        <f>+' (1) Cap Res.2009-2010'!AF535</f>
        <v>0</v>
      </c>
      <c r="AG535" s="42">
        <f>+' (1) Cap Res.2009-2010'!AG535</f>
        <v>0</v>
      </c>
      <c r="AH535" s="42">
        <f>+' (1) Cap Res.2009-2010'!AH535</f>
        <v>0</v>
      </c>
      <c r="AI535" s="42">
        <f>+' (1) Cap Res.2009-2010'!AI535</f>
        <v>0</v>
      </c>
      <c r="AJ535" s="42">
        <f>+' (1) Cap Res.2009-2010'!AJ535</f>
        <v>0</v>
      </c>
      <c r="AK535" s="42">
        <f>+' (1) Cap Res.2009-2010'!AK535</f>
        <v>0</v>
      </c>
      <c r="AL535" s="42">
        <f>+' (1) Cap Res.2009-2010'!AL535</f>
        <v>0</v>
      </c>
      <c r="AM535" s="42">
        <f>+' (1) Cap Res.2009-2010'!AM535</f>
        <v>0</v>
      </c>
      <c r="AN535" s="42">
        <f>+' (1) Cap Res.2009-2010'!AN535</f>
        <v>0</v>
      </c>
      <c r="AO535" s="42">
        <f>+' (1) Cap Res.2009-2010'!AO535</f>
        <v>0</v>
      </c>
      <c r="AP535" s="42">
        <f>+' (1) Cap Res.2009-2010'!AP535</f>
        <v>0</v>
      </c>
      <c r="AQ535" s="42">
        <f>+' (1) Cap Res.2009-2010'!AQ535</f>
        <v>0</v>
      </c>
      <c r="AR535" s="42">
        <f>+' (1) Cap Res.2009-2010'!AR535</f>
        <v>0</v>
      </c>
      <c r="AS535" s="42">
        <f>+' (1) Cap Res.2009-2010'!AS535</f>
        <v>0</v>
      </c>
      <c r="AT535" s="42">
        <f>+' (1) Cap Res.2009-2010'!AT535</f>
        <v>0</v>
      </c>
      <c r="AU535" s="42">
        <f>+' (1) Cap Res.2009-2010'!AU535</f>
        <v>0</v>
      </c>
      <c r="AV535" s="42">
        <f>+' (1) Cap Res.2009-2010'!AV535</f>
        <v>0</v>
      </c>
      <c r="AW535" s="42">
        <f>+' (1) Cap Res.2009-2010'!AW535</f>
        <v>0</v>
      </c>
      <c r="AX535" s="42">
        <f>+' (1) Cap Res.2009-2010'!AX535</f>
        <v>0</v>
      </c>
      <c r="AY535" s="42">
        <f>+' (1) Cap Res.2009-2010'!AY535</f>
        <v>0</v>
      </c>
      <c r="AZ535" s="42">
        <f>+' (1) Cap Res.2009-2010'!AZ535</f>
        <v>0</v>
      </c>
      <c r="BA535" s="42">
        <f>+' (1) Cap Res.2009-2010'!BA535</f>
        <v>0</v>
      </c>
      <c r="BB535" s="42">
        <f>+' (1) Cap Res.2009-2010'!BB535</f>
        <v>0</v>
      </c>
    </row>
    <row r="536" spans="1:54" ht="13.5">
      <c r="A536" s="177">
        <f>+' (1) Cap Res.2009-2010'!BF536</f>
        <v>39134</v>
      </c>
      <c r="B536" s="42">
        <f>+' (1) Cap Res.2009-2010'!B536</f>
        <v>0</v>
      </c>
      <c r="C536" s="42">
        <f>+' (1) Cap Res.2009-2010'!C536</f>
        <v>0</v>
      </c>
      <c r="D536" s="42">
        <f>+' (1) Cap Res.2009-2010'!D536</f>
        <v>0</v>
      </c>
      <c r="E536" s="42">
        <f>+' (1) Cap Res.2009-2010'!E536</f>
        <v>0</v>
      </c>
      <c r="F536" s="42">
        <f>+' (1) Cap Res.2009-2010'!F536</f>
        <v>0</v>
      </c>
      <c r="G536" s="42">
        <f>+' (1) Cap Res.2009-2010'!G536</f>
        <v>0</v>
      </c>
      <c r="H536" s="42">
        <f>+' (1) Cap Res.2009-2010'!H536</f>
        <v>0</v>
      </c>
      <c r="I536" s="42">
        <f>+' (1) Cap Res.2009-2010'!I536</f>
        <v>0</v>
      </c>
      <c r="J536" s="42">
        <f>+' (1) Cap Res.2009-2010'!J536</f>
        <v>0</v>
      </c>
      <c r="K536" s="42">
        <f>+' (1) Cap Res.2009-2010'!K536</f>
        <v>0</v>
      </c>
      <c r="L536" s="42">
        <f>+' (1) Cap Res.2009-2010'!L536</f>
        <v>0</v>
      </c>
      <c r="M536" s="42">
        <f>+' (1) Cap Res.2009-2010'!M536</f>
        <v>0</v>
      </c>
      <c r="N536" s="42">
        <f>+' (1) Cap Res.2009-2010'!N536</f>
        <v>0</v>
      </c>
      <c r="O536" s="42">
        <f>+' (1) Cap Res.2009-2010'!O536</f>
        <v>0</v>
      </c>
      <c r="P536" s="42">
        <f>+' (1) Cap Res.2009-2010'!P536</f>
        <v>0</v>
      </c>
      <c r="Q536" s="42">
        <f>+' (1) Cap Res.2009-2010'!Q536</f>
        <v>0</v>
      </c>
      <c r="R536" s="42">
        <f>+' (1) Cap Res.2009-2010'!R536</f>
        <v>0</v>
      </c>
      <c r="S536" s="42">
        <f>+' (1) Cap Res.2009-2010'!S536</f>
        <v>0</v>
      </c>
      <c r="T536" s="42">
        <f>+' (1) Cap Res.2009-2010'!T536</f>
        <v>0</v>
      </c>
      <c r="U536" s="42">
        <f>+' (1) Cap Res.2009-2010'!U536</f>
        <v>0</v>
      </c>
      <c r="V536" s="42">
        <f>+' (1) Cap Res.2009-2010'!V536</f>
        <v>0</v>
      </c>
      <c r="W536" s="42">
        <f>+' (1) Cap Res.2009-2010'!W536</f>
        <v>0</v>
      </c>
      <c r="X536" s="42">
        <f>+' (1) Cap Res.2009-2010'!X536</f>
        <v>0</v>
      </c>
      <c r="Y536" s="42">
        <f>+' (1) Cap Res.2009-2010'!Y536</f>
        <v>0</v>
      </c>
      <c r="Z536" s="42">
        <f>+' (1) Cap Res.2009-2010'!Z536</f>
        <v>0</v>
      </c>
      <c r="AA536" s="42">
        <f>+' (1) Cap Res.2009-2010'!AA536</f>
        <v>0</v>
      </c>
      <c r="AB536" s="42">
        <f>+' (1) Cap Res.2009-2010'!AB536</f>
        <v>0</v>
      </c>
      <c r="AC536" s="42">
        <f>+' (1) Cap Res.2009-2010'!AC536</f>
        <v>0</v>
      </c>
      <c r="AD536" s="42">
        <f>+' (1) Cap Res.2009-2010'!AD536</f>
        <v>0</v>
      </c>
      <c r="AE536" s="42">
        <f>+' (1) Cap Res.2009-2010'!AE536</f>
        <v>0</v>
      </c>
      <c r="AF536" s="42">
        <f>+' (1) Cap Res.2009-2010'!AF536</f>
        <v>0</v>
      </c>
      <c r="AG536" s="42">
        <f>+' (1) Cap Res.2009-2010'!AG536</f>
        <v>0</v>
      </c>
      <c r="AH536" s="42">
        <f>+' (1) Cap Res.2009-2010'!AH536</f>
        <v>0</v>
      </c>
      <c r="AI536" s="42">
        <f>+' (1) Cap Res.2009-2010'!AI536</f>
        <v>0</v>
      </c>
      <c r="AJ536" s="42">
        <f>+' (1) Cap Res.2009-2010'!AJ536</f>
        <v>0</v>
      </c>
      <c r="AK536" s="42">
        <f>+' (1) Cap Res.2009-2010'!AK536</f>
        <v>0</v>
      </c>
      <c r="AL536" s="42">
        <f>+' (1) Cap Res.2009-2010'!AL536</f>
        <v>0</v>
      </c>
      <c r="AM536" s="42">
        <f>+' (1) Cap Res.2009-2010'!AM536</f>
        <v>0</v>
      </c>
      <c r="AN536" s="42">
        <f>+' (1) Cap Res.2009-2010'!AN536</f>
        <v>0</v>
      </c>
      <c r="AO536" s="42">
        <f>+' (1) Cap Res.2009-2010'!AO536</f>
        <v>0</v>
      </c>
      <c r="AP536" s="42">
        <f>+' (1) Cap Res.2009-2010'!AP536</f>
        <v>0</v>
      </c>
      <c r="AQ536" s="42">
        <f>+' (1) Cap Res.2009-2010'!AQ536</f>
        <v>0</v>
      </c>
      <c r="AR536" s="42">
        <f>+' (1) Cap Res.2009-2010'!AR536</f>
        <v>0</v>
      </c>
      <c r="AS536" s="42">
        <f>+' (1) Cap Res.2009-2010'!AS536</f>
        <v>0</v>
      </c>
      <c r="AT536" s="42">
        <f>+' (1) Cap Res.2009-2010'!AT536</f>
        <v>0</v>
      </c>
      <c r="AU536" s="42">
        <f>+' (1) Cap Res.2009-2010'!AU536</f>
        <v>0</v>
      </c>
      <c r="AV536" s="42">
        <f>+' (1) Cap Res.2009-2010'!AV536</f>
        <v>0</v>
      </c>
      <c r="AW536" s="42">
        <f>+' (1) Cap Res.2009-2010'!AW536</f>
        <v>0</v>
      </c>
      <c r="AX536" s="42">
        <f>+' (1) Cap Res.2009-2010'!AX536</f>
        <v>0</v>
      </c>
      <c r="AY536" s="42">
        <f>+' (1) Cap Res.2009-2010'!AY536</f>
        <v>0</v>
      </c>
      <c r="AZ536" s="42">
        <f>+' (1) Cap Res.2009-2010'!AZ536</f>
        <v>0</v>
      </c>
      <c r="BA536" s="42">
        <f>+' (1) Cap Res.2009-2010'!BA536</f>
        <v>0</v>
      </c>
      <c r="BB536" s="42">
        <f>+' (1) Cap Res.2009-2010'!BB536</f>
        <v>0</v>
      </c>
    </row>
    <row r="537" spans="1:54" ht="13.5">
      <c r="A537" s="177">
        <f>+' (1) Cap Res.2009-2010'!BF537</f>
        <v>39134</v>
      </c>
      <c r="B537" s="42">
        <f>+' (1) Cap Res.2009-2010'!B537</f>
        <v>0</v>
      </c>
      <c r="C537" s="42">
        <f>+' (1) Cap Res.2009-2010'!C537</f>
        <v>0</v>
      </c>
      <c r="D537" s="42">
        <f>+' (1) Cap Res.2009-2010'!D537</f>
        <v>0</v>
      </c>
      <c r="E537" s="42">
        <f>+' (1) Cap Res.2009-2010'!E537</f>
        <v>0</v>
      </c>
      <c r="F537" s="42">
        <f>+' (1) Cap Res.2009-2010'!F537</f>
        <v>0</v>
      </c>
      <c r="G537" s="42">
        <f>+' (1) Cap Res.2009-2010'!G537</f>
        <v>0</v>
      </c>
      <c r="H537" s="42">
        <f>+' (1) Cap Res.2009-2010'!H537</f>
        <v>0</v>
      </c>
      <c r="I537" s="42">
        <f>+' (1) Cap Res.2009-2010'!I537</f>
        <v>0</v>
      </c>
      <c r="J537" s="42">
        <f>+' (1) Cap Res.2009-2010'!J537</f>
        <v>0</v>
      </c>
      <c r="K537" s="42">
        <f>+' (1) Cap Res.2009-2010'!K537</f>
        <v>0</v>
      </c>
      <c r="L537" s="42">
        <f>+' (1) Cap Res.2009-2010'!L537</f>
        <v>0</v>
      </c>
      <c r="M537" s="42">
        <f>+' (1) Cap Res.2009-2010'!M537</f>
        <v>0</v>
      </c>
      <c r="N537" s="42">
        <f>+' (1) Cap Res.2009-2010'!N537</f>
        <v>0</v>
      </c>
      <c r="O537" s="42">
        <f>+' (1) Cap Res.2009-2010'!O537</f>
        <v>0</v>
      </c>
      <c r="P537" s="42">
        <f>+' (1) Cap Res.2009-2010'!P537</f>
        <v>0</v>
      </c>
      <c r="Q537" s="42">
        <f>+' (1) Cap Res.2009-2010'!Q537</f>
        <v>0</v>
      </c>
      <c r="R537" s="42">
        <f>+' (1) Cap Res.2009-2010'!R537</f>
        <v>0</v>
      </c>
      <c r="S537" s="42">
        <f>+' (1) Cap Res.2009-2010'!S537</f>
        <v>0</v>
      </c>
      <c r="T537" s="42">
        <f>+' (1) Cap Res.2009-2010'!T537</f>
        <v>0</v>
      </c>
      <c r="U537" s="42">
        <f>+' (1) Cap Res.2009-2010'!U537</f>
        <v>0</v>
      </c>
      <c r="V537" s="42">
        <f>+' (1) Cap Res.2009-2010'!V537</f>
        <v>0</v>
      </c>
      <c r="W537" s="42">
        <f>+' (1) Cap Res.2009-2010'!W537</f>
        <v>0</v>
      </c>
      <c r="X537" s="42">
        <f>+' (1) Cap Res.2009-2010'!X537</f>
        <v>0</v>
      </c>
      <c r="Y537" s="42">
        <f>+' (1) Cap Res.2009-2010'!Y537</f>
        <v>0</v>
      </c>
      <c r="Z537" s="42">
        <f>+' (1) Cap Res.2009-2010'!Z537</f>
        <v>0</v>
      </c>
      <c r="AA537" s="42">
        <f>+' (1) Cap Res.2009-2010'!AA537</f>
        <v>0</v>
      </c>
      <c r="AB537" s="42">
        <f>+' (1) Cap Res.2009-2010'!AB537</f>
        <v>0</v>
      </c>
      <c r="AC537" s="42">
        <f>+' (1) Cap Res.2009-2010'!AC537</f>
        <v>0</v>
      </c>
      <c r="AD537" s="42">
        <f>+' (1) Cap Res.2009-2010'!AD537</f>
        <v>0</v>
      </c>
      <c r="AE537" s="42">
        <f>+' (1) Cap Res.2009-2010'!AE537</f>
        <v>0</v>
      </c>
      <c r="AF537" s="42">
        <f>+' (1) Cap Res.2009-2010'!AF537</f>
        <v>0</v>
      </c>
      <c r="AG537" s="42">
        <f>+' (1) Cap Res.2009-2010'!AG537</f>
        <v>0</v>
      </c>
      <c r="AH537" s="42">
        <f>+' (1) Cap Res.2009-2010'!AH537</f>
        <v>0</v>
      </c>
      <c r="AI537" s="42">
        <f>+' (1) Cap Res.2009-2010'!AI537</f>
        <v>0</v>
      </c>
      <c r="AJ537" s="42">
        <f>+' (1) Cap Res.2009-2010'!AJ537</f>
        <v>0</v>
      </c>
      <c r="AK537" s="42">
        <f>+' (1) Cap Res.2009-2010'!AK537</f>
        <v>0</v>
      </c>
      <c r="AL537" s="42">
        <f>+' (1) Cap Res.2009-2010'!AL537</f>
        <v>0</v>
      </c>
      <c r="AM537" s="42">
        <f>+' (1) Cap Res.2009-2010'!AM537</f>
        <v>0</v>
      </c>
      <c r="AN537" s="42">
        <f>+' (1) Cap Res.2009-2010'!AN537</f>
        <v>0</v>
      </c>
      <c r="AO537" s="42">
        <f>+' (1) Cap Res.2009-2010'!AO537</f>
        <v>0</v>
      </c>
      <c r="AP537" s="42">
        <f>+' (1) Cap Res.2009-2010'!AP537</f>
        <v>0</v>
      </c>
      <c r="AQ537" s="42">
        <f>+' (1) Cap Res.2009-2010'!AQ537</f>
        <v>0</v>
      </c>
      <c r="AR537" s="42">
        <f>+' (1) Cap Res.2009-2010'!AR537</f>
        <v>0</v>
      </c>
      <c r="AS537" s="42">
        <f>+' (1) Cap Res.2009-2010'!AS537</f>
        <v>0</v>
      </c>
      <c r="AT537" s="42">
        <f>+' (1) Cap Res.2009-2010'!AT537</f>
        <v>0</v>
      </c>
      <c r="AU537" s="42">
        <f>+' (1) Cap Res.2009-2010'!AU537</f>
        <v>0</v>
      </c>
      <c r="AV537" s="42">
        <f>+' (1) Cap Res.2009-2010'!AV537</f>
        <v>0</v>
      </c>
      <c r="AW537" s="42">
        <f>+' (1) Cap Res.2009-2010'!AW537</f>
        <v>0</v>
      </c>
      <c r="AX537" s="42">
        <f>+' (1) Cap Res.2009-2010'!AX537</f>
        <v>0</v>
      </c>
      <c r="AY537" s="42">
        <f>+' (1) Cap Res.2009-2010'!AY537</f>
        <v>0</v>
      </c>
      <c r="AZ537" s="42">
        <f>+' (1) Cap Res.2009-2010'!AZ537</f>
        <v>0</v>
      </c>
      <c r="BA537" s="42">
        <f>+' (1) Cap Res.2009-2010'!BA537</f>
        <v>0</v>
      </c>
      <c r="BB537" s="42">
        <f>+' (1) Cap Res.2009-2010'!BB537</f>
        <v>0</v>
      </c>
    </row>
    <row r="538" spans="1:54" ht="13.5">
      <c r="A538" s="177">
        <f>+' (1) Cap Res.2009-2010'!BF538</f>
        <v>39134</v>
      </c>
      <c r="B538" s="42">
        <f>+' (1) Cap Res.2009-2010'!B538</f>
        <v>0</v>
      </c>
      <c r="C538" s="42">
        <f>+' (1) Cap Res.2009-2010'!C538</f>
        <v>0</v>
      </c>
      <c r="D538" s="42">
        <f>+' (1) Cap Res.2009-2010'!D538</f>
        <v>0</v>
      </c>
      <c r="E538" s="42">
        <f>+' (1) Cap Res.2009-2010'!E538</f>
        <v>0</v>
      </c>
      <c r="F538" s="42">
        <f>+' (1) Cap Res.2009-2010'!F538</f>
        <v>0</v>
      </c>
      <c r="G538" s="42">
        <f>+' (1) Cap Res.2009-2010'!G538</f>
        <v>0</v>
      </c>
      <c r="H538" s="42">
        <f>+' (1) Cap Res.2009-2010'!H538</f>
        <v>0</v>
      </c>
      <c r="I538" s="42">
        <f>+' (1) Cap Res.2009-2010'!I538</f>
        <v>0</v>
      </c>
      <c r="J538" s="42">
        <f>+' (1) Cap Res.2009-2010'!J538</f>
        <v>0</v>
      </c>
      <c r="K538" s="42">
        <f>+' (1) Cap Res.2009-2010'!K538</f>
        <v>0</v>
      </c>
      <c r="L538" s="42">
        <f>+' (1) Cap Res.2009-2010'!L538</f>
        <v>0</v>
      </c>
      <c r="M538" s="42">
        <f>+' (1) Cap Res.2009-2010'!M538</f>
        <v>0</v>
      </c>
      <c r="N538" s="42">
        <f>+' (1) Cap Res.2009-2010'!N538</f>
        <v>0</v>
      </c>
      <c r="O538" s="42">
        <f>+' (1) Cap Res.2009-2010'!O538</f>
        <v>0</v>
      </c>
      <c r="P538" s="42">
        <f>+' (1) Cap Res.2009-2010'!P538</f>
        <v>0</v>
      </c>
      <c r="Q538" s="42">
        <f>+' (1) Cap Res.2009-2010'!Q538</f>
        <v>0</v>
      </c>
      <c r="R538" s="42">
        <f>+' (1) Cap Res.2009-2010'!R538</f>
        <v>0</v>
      </c>
      <c r="S538" s="42">
        <f>+' (1) Cap Res.2009-2010'!S538</f>
        <v>0</v>
      </c>
      <c r="T538" s="42">
        <f>+' (1) Cap Res.2009-2010'!T538</f>
        <v>0</v>
      </c>
      <c r="U538" s="42">
        <f>+' (1) Cap Res.2009-2010'!U538</f>
        <v>0</v>
      </c>
      <c r="V538" s="42">
        <f>+' (1) Cap Res.2009-2010'!V538</f>
        <v>0</v>
      </c>
      <c r="W538" s="42">
        <f>+' (1) Cap Res.2009-2010'!W538</f>
        <v>0</v>
      </c>
      <c r="X538" s="42">
        <f>+' (1) Cap Res.2009-2010'!X538</f>
        <v>0</v>
      </c>
      <c r="Y538" s="42">
        <f>+' (1) Cap Res.2009-2010'!Y538</f>
        <v>0</v>
      </c>
      <c r="Z538" s="42">
        <f>+' (1) Cap Res.2009-2010'!Z538</f>
        <v>0</v>
      </c>
      <c r="AA538" s="42">
        <f>+' (1) Cap Res.2009-2010'!AA538</f>
        <v>0</v>
      </c>
      <c r="AB538" s="42">
        <f>+' (1) Cap Res.2009-2010'!AB538</f>
        <v>0</v>
      </c>
      <c r="AC538" s="42">
        <f>+' (1) Cap Res.2009-2010'!AC538</f>
        <v>0</v>
      </c>
      <c r="AD538" s="42">
        <f>+' (1) Cap Res.2009-2010'!AD538</f>
        <v>0</v>
      </c>
      <c r="AE538" s="42">
        <f>+' (1) Cap Res.2009-2010'!AE538</f>
        <v>0</v>
      </c>
      <c r="AF538" s="42">
        <f>+' (1) Cap Res.2009-2010'!AF538</f>
        <v>0</v>
      </c>
      <c r="AG538" s="42">
        <f>+' (1) Cap Res.2009-2010'!AG538</f>
        <v>0</v>
      </c>
      <c r="AH538" s="42">
        <f>+' (1) Cap Res.2009-2010'!AH538</f>
        <v>0</v>
      </c>
      <c r="AI538" s="42">
        <f>+' (1) Cap Res.2009-2010'!AI538</f>
        <v>0</v>
      </c>
      <c r="AJ538" s="42">
        <f>+' (1) Cap Res.2009-2010'!AJ538</f>
        <v>0</v>
      </c>
      <c r="AK538" s="42">
        <f>+' (1) Cap Res.2009-2010'!AK538</f>
        <v>0</v>
      </c>
      <c r="AL538" s="42">
        <f>+' (1) Cap Res.2009-2010'!AL538</f>
        <v>0</v>
      </c>
      <c r="AM538" s="42">
        <f>+' (1) Cap Res.2009-2010'!AM538</f>
        <v>0</v>
      </c>
      <c r="AN538" s="42">
        <f>+' (1) Cap Res.2009-2010'!AN538</f>
        <v>0</v>
      </c>
      <c r="AO538" s="42">
        <f>+' (1) Cap Res.2009-2010'!AO538</f>
        <v>0</v>
      </c>
      <c r="AP538" s="42">
        <f>+' (1) Cap Res.2009-2010'!AP538</f>
        <v>0</v>
      </c>
      <c r="AQ538" s="42">
        <f>+' (1) Cap Res.2009-2010'!AQ538</f>
        <v>0</v>
      </c>
      <c r="AR538" s="42">
        <f>+' (1) Cap Res.2009-2010'!AR538</f>
        <v>0</v>
      </c>
      <c r="AS538" s="42">
        <f>+' (1) Cap Res.2009-2010'!AS538</f>
        <v>0</v>
      </c>
      <c r="AT538" s="42">
        <f>+' (1) Cap Res.2009-2010'!AT538</f>
        <v>0</v>
      </c>
      <c r="AU538" s="42">
        <f>+' (1) Cap Res.2009-2010'!AU538</f>
        <v>0</v>
      </c>
      <c r="AV538" s="42">
        <f>+' (1) Cap Res.2009-2010'!AV538</f>
        <v>0</v>
      </c>
      <c r="AW538" s="42">
        <f>+' (1) Cap Res.2009-2010'!AW538</f>
        <v>0</v>
      </c>
      <c r="AX538" s="42">
        <f>+' (1) Cap Res.2009-2010'!AX538</f>
        <v>0</v>
      </c>
      <c r="AY538" s="42">
        <f>+' (1) Cap Res.2009-2010'!AY538</f>
        <v>0</v>
      </c>
      <c r="AZ538" s="42">
        <f>+' (1) Cap Res.2009-2010'!AZ538</f>
        <v>0</v>
      </c>
      <c r="BA538" s="42">
        <f>+' (1) Cap Res.2009-2010'!BA538</f>
        <v>0</v>
      </c>
      <c r="BB538" s="42">
        <f>+' (1) Cap Res.2009-2010'!BB538</f>
        <v>0</v>
      </c>
    </row>
    <row r="539" spans="1:54" ht="13.5">
      <c r="A539" s="177">
        <f>+' (1) Cap Res.2009-2010'!BF539</f>
        <v>39140</v>
      </c>
      <c r="B539" s="42">
        <f>+' (1) Cap Res.2009-2010'!B539</f>
        <v>0</v>
      </c>
      <c r="C539" s="42">
        <f>+' (1) Cap Res.2009-2010'!C539</f>
        <v>0</v>
      </c>
      <c r="D539" s="42">
        <f>+' (1) Cap Res.2009-2010'!D539</f>
        <v>0</v>
      </c>
      <c r="E539" s="42">
        <f>+' (1) Cap Res.2009-2010'!E539</f>
        <v>0</v>
      </c>
      <c r="F539" s="42">
        <f>+' (1) Cap Res.2009-2010'!F539</f>
        <v>0</v>
      </c>
      <c r="G539" s="42">
        <f>+' (1) Cap Res.2009-2010'!G539</f>
        <v>0</v>
      </c>
      <c r="H539" s="42">
        <f>+' (1) Cap Res.2009-2010'!H539</f>
        <v>0</v>
      </c>
      <c r="I539" s="42">
        <f>+' (1) Cap Res.2009-2010'!I539</f>
        <v>0</v>
      </c>
      <c r="J539" s="42">
        <f>+' (1) Cap Res.2009-2010'!J539</f>
        <v>0</v>
      </c>
      <c r="K539" s="42">
        <f>+' (1) Cap Res.2009-2010'!K539</f>
        <v>0</v>
      </c>
      <c r="L539" s="42">
        <f>+' (1) Cap Res.2009-2010'!L539</f>
        <v>0</v>
      </c>
      <c r="M539" s="42">
        <f>+' (1) Cap Res.2009-2010'!M539</f>
        <v>0</v>
      </c>
      <c r="N539" s="42">
        <f>+' (1) Cap Res.2009-2010'!N539</f>
        <v>0</v>
      </c>
      <c r="O539" s="42">
        <f>+' (1) Cap Res.2009-2010'!O539</f>
        <v>0</v>
      </c>
      <c r="P539" s="42">
        <f>+' (1) Cap Res.2009-2010'!P539</f>
        <v>0</v>
      </c>
      <c r="Q539" s="42">
        <f>+' (1) Cap Res.2009-2010'!Q539</f>
        <v>0</v>
      </c>
      <c r="R539" s="42">
        <f>+' (1) Cap Res.2009-2010'!R539</f>
        <v>0</v>
      </c>
      <c r="S539" s="42">
        <f>+' (1) Cap Res.2009-2010'!S539</f>
        <v>0</v>
      </c>
      <c r="T539" s="42">
        <f>+' (1) Cap Res.2009-2010'!T539</f>
        <v>0</v>
      </c>
      <c r="U539" s="42">
        <f>+' (1) Cap Res.2009-2010'!U539</f>
        <v>0</v>
      </c>
      <c r="V539" s="42">
        <f>+' (1) Cap Res.2009-2010'!V539</f>
        <v>0</v>
      </c>
      <c r="W539" s="42">
        <f>+' (1) Cap Res.2009-2010'!W539</f>
        <v>0</v>
      </c>
      <c r="X539" s="42">
        <f>+' (1) Cap Res.2009-2010'!X539</f>
        <v>0</v>
      </c>
      <c r="Y539" s="42">
        <f>+' (1) Cap Res.2009-2010'!Y539</f>
        <v>0</v>
      </c>
      <c r="Z539" s="42">
        <f>+' (1) Cap Res.2009-2010'!Z539</f>
        <v>0</v>
      </c>
      <c r="AA539" s="42">
        <f>+' (1) Cap Res.2009-2010'!AA539</f>
        <v>0</v>
      </c>
      <c r="AB539" s="42">
        <f>+' (1) Cap Res.2009-2010'!AB539</f>
        <v>0</v>
      </c>
      <c r="AC539" s="42">
        <f>+' (1) Cap Res.2009-2010'!AC539</f>
        <v>0</v>
      </c>
      <c r="AD539" s="42">
        <f>+' (1) Cap Res.2009-2010'!AD539</f>
        <v>0</v>
      </c>
      <c r="AE539" s="42">
        <f>+' (1) Cap Res.2009-2010'!AE539</f>
        <v>0</v>
      </c>
      <c r="AF539" s="42">
        <f>+' (1) Cap Res.2009-2010'!AF539</f>
        <v>0</v>
      </c>
      <c r="AG539" s="42">
        <f>+' (1) Cap Res.2009-2010'!AG539</f>
        <v>0</v>
      </c>
      <c r="AH539" s="42">
        <f>+' (1) Cap Res.2009-2010'!AH539</f>
        <v>0</v>
      </c>
      <c r="AI539" s="42">
        <f>+' (1) Cap Res.2009-2010'!AI539</f>
        <v>0</v>
      </c>
      <c r="AJ539" s="42">
        <f>+' (1) Cap Res.2009-2010'!AJ539</f>
        <v>0</v>
      </c>
      <c r="AK539" s="42">
        <f>+' (1) Cap Res.2009-2010'!AK539</f>
        <v>0</v>
      </c>
      <c r="AL539" s="42">
        <f>+' (1) Cap Res.2009-2010'!AL539</f>
        <v>0</v>
      </c>
      <c r="AM539" s="42">
        <f>+' (1) Cap Res.2009-2010'!AM539</f>
        <v>0</v>
      </c>
      <c r="AN539" s="42">
        <f>+' (1) Cap Res.2009-2010'!AN539</f>
        <v>0</v>
      </c>
      <c r="AO539" s="42">
        <f>+' (1) Cap Res.2009-2010'!AO539</f>
        <v>0</v>
      </c>
      <c r="AP539" s="42">
        <f>+' (1) Cap Res.2009-2010'!AP539</f>
        <v>0</v>
      </c>
      <c r="AQ539" s="42">
        <f>+' (1) Cap Res.2009-2010'!AQ539</f>
        <v>0</v>
      </c>
      <c r="AR539" s="42">
        <f>+' (1) Cap Res.2009-2010'!AR539</f>
        <v>0</v>
      </c>
      <c r="AS539" s="42">
        <f>+' (1) Cap Res.2009-2010'!AS539</f>
        <v>0</v>
      </c>
      <c r="AT539" s="42">
        <f>+' (1) Cap Res.2009-2010'!AT539</f>
        <v>0</v>
      </c>
      <c r="AU539" s="42">
        <f>+' (1) Cap Res.2009-2010'!AU539</f>
        <v>0</v>
      </c>
      <c r="AV539" s="42">
        <f>+' (1) Cap Res.2009-2010'!AV539</f>
        <v>0</v>
      </c>
      <c r="AW539" s="42">
        <f>+' (1) Cap Res.2009-2010'!AW539</f>
        <v>0</v>
      </c>
      <c r="AX539" s="42">
        <f>+' (1) Cap Res.2009-2010'!AX539</f>
        <v>0</v>
      </c>
      <c r="AY539" s="42">
        <f>+' (1) Cap Res.2009-2010'!AY539</f>
        <v>0</v>
      </c>
      <c r="AZ539" s="42">
        <f>+' (1) Cap Res.2009-2010'!AZ539</f>
        <v>0</v>
      </c>
      <c r="BA539" s="42">
        <f>+' (1) Cap Res.2009-2010'!BA539</f>
        <v>0</v>
      </c>
      <c r="BB539" s="42">
        <f>+' (1) Cap Res.2009-2010'!BB539</f>
        <v>0</v>
      </c>
    </row>
    <row r="540" spans="1:54" ht="13.5">
      <c r="A540" s="177">
        <f>+' (1) Cap Res.2009-2010'!BF540</f>
        <v>39151</v>
      </c>
      <c r="B540" s="42">
        <f>+' (1) Cap Res.2009-2010'!B540</f>
        <v>0</v>
      </c>
      <c r="C540" s="42">
        <f>+' (1) Cap Res.2009-2010'!C540</f>
        <v>0</v>
      </c>
      <c r="D540" s="42">
        <f>+' (1) Cap Res.2009-2010'!D540</f>
        <v>0</v>
      </c>
      <c r="E540" s="42">
        <f>+' (1) Cap Res.2009-2010'!E540</f>
        <v>0</v>
      </c>
      <c r="F540" s="42">
        <f>+' (1) Cap Res.2009-2010'!F540</f>
        <v>0</v>
      </c>
      <c r="G540" s="42">
        <f>+' (1) Cap Res.2009-2010'!G540</f>
        <v>0</v>
      </c>
      <c r="H540" s="42">
        <f>+' (1) Cap Res.2009-2010'!H540</f>
        <v>0</v>
      </c>
      <c r="I540" s="42">
        <f>+' (1) Cap Res.2009-2010'!I540</f>
        <v>0</v>
      </c>
      <c r="J540" s="42">
        <f>+' (1) Cap Res.2009-2010'!J540</f>
        <v>0</v>
      </c>
      <c r="K540" s="42">
        <f>+' (1) Cap Res.2009-2010'!K540</f>
        <v>0</v>
      </c>
      <c r="L540" s="42">
        <f>+' (1) Cap Res.2009-2010'!L540</f>
        <v>0</v>
      </c>
      <c r="M540" s="42">
        <f>+' (1) Cap Res.2009-2010'!M540</f>
        <v>0</v>
      </c>
      <c r="N540" s="42">
        <f>+' (1) Cap Res.2009-2010'!N540</f>
        <v>0</v>
      </c>
      <c r="O540" s="42">
        <f>+' (1) Cap Res.2009-2010'!O540</f>
        <v>0</v>
      </c>
      <c r="P540" s="42">
        <f>+' (1) Cap Res.2009-2010'!P540</f>
        <v>0</v>
      </c>
      <c r="Q540" s="42">
        <f>+' (1) Cap Res.2009-2010'!Q540</f>
        <v>0</v>
      </c>
      <c r="R540" s="42">
        <f>+' (1) Cap Res.2009-2010'!R540</f>
        <v>0</v>
      </c>
      <c r="S540" s="42">
        <f>+' (1) Cap Res.2009-2010'!S540</f>
        <v>0</v>
      </c>
      <c r="T540" s="42">
        <f>+' (1) Cap Res.2009-2010'!T540</f>
        <v>0</v>
      </c>
      <c r="U540" s="42">
        <f>+' (1) Cap Res.2009-2010'!U540</f>
        <v>0</v>
      </c>
      <c r="V540" s="42">
        <f>+' (1) Cap Res.2009-2010'!V540</f>
        <v>0</v>
      </c>
      <c r="W540" s="42">
        <f>+' (1) Cap Res.2009-2010'!W540</f>
        <v>0</v>
      </c>
      <c r="X540" s="42">
        <f>+' (1) Cap Res.2009-2010'!X540</f>
        <v>0</v>
      </c>
      <c r="Y540" s="42">
        <f>+' (1) Cap Res.2009-2010'!Y540</f>
        <v>0</v>
      </c>
      <c r="Z540" s="42">
        <f>+' (1) Cap Res.2009-2010'!Z540</f>
        <v>0</v>
      </c>
      <c r="AA540" s="42">
        <f>+' (1) Cap Res.2009-2010'!AA540</f>
        <v>0</v>
      </c>
      <c r="AB540" s="42">
        <f>+' (1) Cap Res.2009-2010'!AB540</f>
        <v>0</v>
      </c>
      <c r="AC540" s="42">
        <f>+' (1) Cap Res.2009-2010'!AC540</f>
        <v>0</v>
      </c>
      <c r="AD540" s="42">
        <f>+' (1) Cap Res.2009-2010'!AD540</f>
        <v>0</v>
      </c>
      <c r="AE540" s="42">
        <f>+' (1) Cap Res.2009-2010'!AE540</f>
        <v>0</v>
      </c>
      <c r="AF540" s="42">
        <f>+' (1) Cap Res.2009-2010'!AF540</f>
        <v>0</v>
      </c>
      <c r="AG540" s="42">
        <f>+' (1) Cap Res.2009-2010'!AG540</f>
        <v>0</v>
      </c>
      <c r="AH540" s="42">
        <f>+' (1) Cap Res.2009-2010'!AH540</f>
        <v>0</v>
      </c>
      <c r="AI540" s="42">
        <f>+' (1) Cap Res.2009-2010'!AI540</f>
        <v>0</v>
      </c>
      <c r="AJ540" s="42">
        <f>+' (1) Cap Res.2009-2010'!AJ540</f>
        <v>0</v>
      </c>
      <c r="AK540" s="42">
        <f>+' (1) Cap Res.2009-2010'!AK540</f>
        <v>0</v>
      </c>
      <c r="AL540" s="42">
        <f>+' (1) Cap Res.2009-2010'!AL540</f>
        <v>0</v>
      </c>
      <c r="AM540" s="42">
        <f>+' (1) Cap Res.2009-2010'!AM540</f>
        <v>0</v>
      </c>
      <c r="AN540" s="42">
        <f>+' (1) Cap Res.2009-2010'!AN540</f>
        <v>0</v>
      </c>
      <c r="AO540" s="42">
        <f>+' (1) Cap Res.2009-2010'!AO540</f>
        <v>0</v>
      </c>
      <c r="AP540" s="42">
        <f>+' (1) Cap Res.2009-2010'!AP540</f>
        <v>0</v>
      </c>
      <c r="AQ540" s="42">
        <f>+' (1) Cap Res.2009-2010'!AQ540</f>
        <v>0</v>
      </c>
      <c r="AR540" s="42">
        <f>+' (1) Cap Res.2009-2010'!AR540</f>
        <v>0</v>
      </c>
      <c r="AS540" s="42">
        <f>+' (1) Cap Res.2009-2010'!AS540</f>
        <v>-829260</v>
      </c>
      <c r="AT540" s="42">
        <f>+' (1) Cap Res.2009-2010'!AT540</f>
        <v>0</v>
      </c>
      <c r="AU540" s="42">
        <f>+' (1) Cap Res.2009-2010'!AU540</f>
        <v>0</v>
      </c>
      <c r="AV540" s="42">
        <f>+' (1) Cap Res.2009-2010'!AV540</f>
        <v>0</v>
      </c>
      <c r="AW540" s="42">
        <f>+' (1) Cap Res.2009-2010'!AW540</f>
        <v>0</v>
      </c>
      <c r="AX540" s="42">
        <f>+' (1) Cap Res.2009-2010'!AX540</f>
        <v>0</v>
      </c>
      <c r="AY540" s="42">
        <f>+' (1) Cap Res.2009-2010'!AY540</f>
        <v>0</v>
      </c>
      <c r="AZ540" s="42">
        <f>+' (1) Cap Res.2009-2010'!AZ540</f>
        <v>0</v>
      </c>
      <c r="BA540" s="42">
        <f>+' (1) Cap Res.2009-2010'!BA540</f>
        <v>0</v>
      </c>
      <c r="BB540" s="42">
        <f>+' (1) Cap Res.2009-2010'!BB540</f>
        <v>0</v>
      </c>
    </row>
    <row r="541" spans="1:54" ht="13.5">
      <c r="A541" s="177">
        <f>+' (1) Cap Res.2009-2010'!BF541</f>
        <v>39155</v>
      </c>
      <c r="B541" s="42">
        <f>+' (1) Cap Res.2009-2010'!B541</f>
        <v>0</v>
      </c>
      <c r="C541" s="42">
        <f>+' (1) Cap Res.2009-2010'!C541</f>
        <v>0</v>
      </c>
      <c r="D541" s="42">
        <f>+' (1) Cap Res.2009-2010'!D541</f>
        <v>0</v>
      </c>
      <c r="E541" s="42">
        <f>+' (1) Cap Res.2009-2010'!E541</f>
        <v>0</v>
      </c>
      <c r="F541" s="42">
        <f>+' (1) Cap Res.2009-2010'!F541</f>
        <v>0</v>
      </c>
      <c r="G541" s="42">
        <f>+' (1) Cap Res.2009-2010'!G541</f>
        <v>0</v>
      </c>
      <c r="H541" s="42">
        <f>+' (1) Cap Res.2009-2010'!H541</f>
        <v>0</v>
      </c>
      <c r="I541" s="42">
        <f>+' (1) Cap Res.2009-2010'!I541</f>
        <v>0</v>
      </c>
      <c r="J541" s="42">
        <f>+' (1) Cap Res.2009-2010'!J541</f>
        <v>0</v>
      </c>
      <c r="K541" s="42">
        <f>+' (1) Cap Res.2009-2010'!K541</f>
        <v>0</v>
      </c>
      <c r="L541" s="42">
        <f>+' (1) Cap Res.2009-2010'!L541</f>
        <v>0</v>
      </c>
      <c r="M541" s="42">
        <f>+' (1) Cap Res.2009-2010'!M541</f>
        <v>0</v>
      </c>
      <c r="N541" s="42">
        <f>+' (1) Cap Res.2009-2010'!N541</f>
        <v>0</v>
      </c>
      <c r="O541" s="42">
        <f>+' (1) Cap Res.2009-2010'!O541</f>
        <v>0</v>
      </c>
      <c r="P541" s="42">
        <f>+' (1) Cap Res.2009-2010'!P541</f>
        <v>0</v>
      </c>
      <c r="Q541" s="42">
        <f>+' (1) Cap Res.2009-2010'!Q541</f>
        <v>0</v>
      </c>
      <c r="R541" s="42">
        <f>+' (1) Cap Res.2009-2010'!R541</f>
        <v>0</v>
      </c>
      <c r="S541" s="42">
        <f>+' (1) Cap Res.2009-2010'!S541</f>
        <v>0</v>
      </c>
      <c r="T541" s="42">
        <f>+' (1) Cap Res.2009-2010'!T541</f>
        <v>0</v>
      </c>
      <c r="U541" s="42">
        <f>+' (1) Cap Res.2009-2010'!U541</f>
        <v>0</v>
      </c>
      <c r="V541" s="42">
        <f>+' (1) Cap Res.2009-2010'!V541</f>
        <v>0</v>
      </c>
      <c r="W541" s="42">
        <f>+' (1) Cap Res.2009-2010'!W541</f>
        <v>0</v>
      </c>
      <c r="X541" s="42">
        <f>+' (1) Cap Res.2009-2010'!X541</f>
        <v>0</v>
      </c>
      <c r="Y541" s="42">
        <f>+' (1) Cap Res.2009-2010'!Y541</f>
        <v>0</v>
      </c>
      <c r="Z541" s="42">
        <f>+' (1) Cap Res.2009-2010'!Z541</f>
        <v>0</v>
      </c>
      <c r="AA541" s="42">
        <f>+' (1) Cap Res.2009-2010'!AA541</f>
        <v>0</v>
      </c>
      <c r="AB541" s="42">
        <f>+' (1) Cap Res.2009-2010'!AB541</f>
        <v>0</v>
      </c>
      <c r="AC541" s="42">
        <f>+' (1) Cap Res.2009-2010'!AC541</f>
        <v>0</v>
      </c>
      <c r="AD541" s="42">
        <f>+' (1) Cap Res.2009-2010'!AD541</f>
        <v>0</v>
      </c>
      <c r="AE541" s="42">
        <f>+' (1) Cap Res.2009-2010'!AE541</f>
        <v>0</v>
      </c>
      <c r="AF541" s="42">
        <f>+' (1) Cap Res.2009-2010'!AF541</f>
        <v>0</v>
      </c>
      <c r="AG541" s="42">
        <f>+' (1) Cap Res.2009-2010'!AG541</f>
        <v>0</v>
      </c>
      <c r="AH541" s="42">
        <f>+' (1) Cap Res.2009-2010'!AH541</f>
        <v>0</v>
      </c>
      <c r="AI541" s="42">
        <f>+' (1) Cap Res.2009-2010'!AI541</f>
        <v>0</v>
      </c>
      <c r="AJ541" s="42">
        <f>+' (1) Cap Res.2009-2010'!AJ541</f>
        <v>0</v>
      </c>
      <c r="AK541" s="42">
        <f>+' (1) Cap Res.2009-2010'!AK541</f>
        <v>0</v>
      </c>
      <c r="AL541" s="42">
        <f>+' (1) Cap Res.2009-2010'!AL541</f>
        <v>0</v>
      </c>
      <c r="AM541" s="42">
        <f>+' (1) Cap Res.2009-2010'!AM541</f>
        <v>0</v>
      </c>
      <c r="AN541" s="42">
        <f>+' (1) Cap Res.2009-2010'!AN541</f>
        <v>0</v>
      </c>
      <c r="AO541" s="42">
        <f>+' (1) Cap Res.2009-2010'!AO541</f>
        <v>0</v>
      </c>
      <c r="AP541" s="42">
        <f>+' (1) Cap Res.2009-2010'!AP541</f>
        <v>0</v>
      </c>
      <c r="AQ541" s="42">
        <f>+' (1) Cap Res.2009-2010'!AQ541</f>
        <v>0</v>
      </c>
      <c r="AR541" s="42">
        <f>+' (1) Cap Res.2009-2010'!AR541</f>
        <v>0</v>
      </c>
      <c r="AS541" s="42">
        <f>+' (1) Cap Res.2009-2010'!AS541</f>
        <v>0</v>
      </c>
      <c r="AT541" s="42">
        <f>+' (1) Cap Res.2009-2010'!AT541</f>
        <v>0</v>
      </c>
      <c r="AU541" s="42">
        <f>+' (1) Cap Res.2009-2010'!AU541</f>
        <v>0</v>
      </c>
      <c r="AV541" s="42">
        <f>+' (1) Cap Res.2009-2010'!AV541</f>
        <v>0</v>
      </c>
      <c r="AW541" s="42">
        <f>+' (1) Cap Res.2009-2010'!AW541</f>
        <v>0</v>
      </c>
      <c r="AX541" s="42">
        <f>+' (1) Cap Res.2009-2010'!AX541</f>
        <v>0</v>
      </c>
      <c r="AY541" s="42">
        <f>+' (1) Cap Res.2009-2010'!AY541</f>
        <v>0</v>
      </c>
      <c r="AZ541" s="42">
        <f>+' (1) Cap Res.2009-2010'!AZ541</f>
        <v>0</v>
      </c>
      <c r="BA541" s="42">
        <f>+' (1) Cap Res.2009-2010'!BA541</f>
        <v>0</v>
      </c>
      <c r="BB541" s="42">
        <f>+' (1) Cap Res.2009-2010'!BB541</f>
        <v>0</v>
      </c>
    </row>
    <row r="542" spans="1:54" ht="13.5">
      <c r="A542" s="177">
        <f>+' (1) Cap Res.2009-2010'!BF542</f>
        <v>39155</v>
      </c>
      <c r="B542" s="42">
        <f>+' (1) Cap Res.2009-2010'!B542</f>
        <v>0</v>
      </c>
      <c r="C542" s="42">
        <f>+' (1) Cap Res.2009-2010'!C542</f>
        <v>0</v>
      </c>
      <c r="D542" s="42">
        <f>+' (1) Cap Res.2009-2010'!D542</f>
        <v>0</v>
      </c>
      <c r="E542" s="42">
        <f>+' (1) Cap Res.2009-2010'!E542</f>
        <v>0</v>
      </c>
      <c r="F542" s="42">
        <f>+' (1) Cap Res.2009-2010'!F542</f>
        <v>0</v>
      </c>
      <c r="G542" s="42">
        <f>+' (1) Cap Res.2009-2010'!G542</f>
        <v>0</v>
      </c>
      <c r="H542" s="42">
        <f>+' (1) Cap Res.2009-2010'!H542</f>
        <v>0</v>
      </c>
      <c r="I542" s="42">
        <f>+' (1) Cap Res.2009-2010'!I542</f>
        <v>0</v>
      </c>
      <c r="J542" s="42">
        <f>+' (1) Cap Res.2009-2010'!J542</f>
        <v>0</v>
      </c>
      <c r="K542" s="42">
        <f>+' (1) Cap Res.2009-2010'!K542</f>
        <v>0</v>
      </c>
      <c r="L542" s="42">
        <f>+' (1) Cap Res.2009-2010'!L542</f>
        <v>0</v>
      </c>
      <c r="M542" s="42">
        <f>+' (1) Cap Res.2009-2010'!M542</f>
        <v>0</v>
      </c>
      <c r="N542" s="42">
        <f>+' (1) Cap Res.2009-2010'!N542</f>
        <v>0</v>
      </c>
      <c r="O542" s="42">
        <f>+' (1) Cap Res.2009-2010'!O542</f>
        <v>0</v>
      </c>
      <c r="P542" s="42">
        <f>+' (1) Cap Res.2009-2010'!P542</f>
        <v>0</v>
      </c>
      <c r="Q542" s="42">
        <f>+' (1) Cap Res.2009-2010'!Q542</f>
        <v>0</v>
      </c>
      <c r="R542" s="42">
        <f>+' (1) Cap Res.2009-2010'!R542</f>
        <v>0</v>
      </c>
      <c r="S542" s="42">
        <f>+' (1) Cap Res.2009-2010'!S542</f>
        <v>0</v>
      </c>
      <c r="T542" s="42">
        <f>+' (1) Cap Res.2009-2010'!T542</f>
        <v>0</v>
      </c>
      <c r="U542" s="42">
        <f>+' (1) Cap Res.2009-2010'!U542</f>
        <v>0</v>
      </c>
      <c r="V542" s="42">
        <f>+' (1) Cap Res.2009-2010'!V542</f>
        <v>0</v>
      </c>
      <c r="W542" s="42">
        <f>+' (1) Cap Res.2009-2010'!W542</f>
        <v>0</v>
      </c>
      <c r="X542" s="42">
        <f>+' (1) Cap Res.2009-2010'!X542</f>
        <v>0</v>
      </c>
      <c r="Y542" s="42">
        <f>+' (1) Cap Res.2009-2010'!Y542</f>
        <v>0</v>
      </c>
      <c r="Z542" s="42">
        <f>+' (1) Cap Res.2009-2010'!Z542</f>
        <v>0</v>
      </c>
      <c r="AA542" s="42">
        <f>+' (1) Cap Res.2009-2010'!AA542</f>
        <v>0</v>
      </c>
      <c r="AB542" s="42">
        <f>+' (1) Cap Res.2009-2010'!AB542</f>
        <v>0</v>
      </c>
      <c r="AC542" s="42">
        <f>+' (1) Cap Res.2009-2010'!AC542</f>
        <v>0</v>
      </c>
      <c r="AD542" s="42">
        <f>+' (1) Cap Res.2009-2010'!AD542</f>
        <v>0</v>
      </c>
      <c r="AE542" s="42">
        <f>+' (1) Cap Res.2009-2010'!AE542</f>
        <v>0</v>
      </c>
      <c r="AF542" s="42">
        <f>+' (1) Cap Res.2009-2010'!AF542</f>
        <v>0</v>
      </c>
      <c r="AG542" s="42">
        <f>+' (1) Cap Res.2009-2010'!AG542</f>
        <v>0</v>
      </c>
      <c r="AH542" s="42">
        <f>+' (1) Cap Res.2009-2010'!AH542</f>
        <v>0</v>
      </c>
      <c r="AI542" s="42">
        <f>+' (1) Cap Res.2009-2010'!AI542</f>
        <v>0</v>
      </c>
      <c r="AJ542" s="42">
        <f>+' (1) Cap Res.2009-2010'!AJ542</f>
        <v>0</v>
      </c>
      <c r="AK542" s="42">
        <f>+' (1) Cap Res.2009-2010'!AK542</f>
        <v>0</v>
      </c>
      <c r="AL542" s="42">
        <f>+' (1) Cap Res.2009-2010'!AL542</f>
        <v>0</v>
      </c>
      <c r="AM542" s="42">
        <f>+' (1) Cap Res.2009-2010'!AM542</f>
        <v>0</v>
      </c>
      <c r="AN542" s="42">
        <f>+' (1) Cap Res.2009-2010'!AN542</f>
        <v>0</v>
      </c>
      <c r="AO542" s="42">
        <f>+' (1) Cap Res.2009-2010'!AO542</f>
        <v>0</v>
      </c>
      <c r="AP542" s="42">
        <f>+' (1) Cap Res.2009-2010'!AP542</f>
        <v>0</v>
      </c>
      <c r="AQ542" s="42">
        <f>+' (1) Cap Res.2009-2010'!AQ542</f>
        <v>0</v>
      </c>
      <c r="AR542" s="42">
        <f>+' (1) Cap Res.2009-2010'!AR542</f>
        <v>0</v>
      </c>
      <c r="AS542" s="42">
        <f>+' (1) Cap Res.2009-2010'!AS542</f>
        <v>0</v>
      </c>
      <c r="AT542" s="42">
        <f>+' (1) Cap Res.2009-2010'!AT542</f>
        <v>0</v>
      </c>
      <c r="AU542" s="42">
        <f>+' (1) Cap Res.2009-2010'!AU542</f>
        <v>0</v>
      </c>
      <c r="AV542" s="42">
        <f>+' (1) Cap Res.2009-2010'!AV542</f>
        <v>0</v>
      </c>
      <c r="AW542" s="42">
        <f>+' (1) Cap Res.2009-2010'!AW542</f>
        <v>0</v>
      </c>
      <c r="AX542" s="42">
        <f>+' (1) Cap Res.2009-2010'!AX542</f>
        <v>0</v>
      </c>
      <c r="AY542" s="42">
        <f>+' (1) Cap Res.2009-2010'!AY542</f>
        <v>0</v>
      </c>
      <c r="AZ542" s="42">
        <f>+' (1) Cap Res.2009-2010'!AZ542</f>
        <v>0</v>
      </c>
      <c r="BA542" s="42">
        <f>+' (1) Cap Res.2009-2010'!BA542</f>
        <v>0</v>
      </c>
      <c r="BB542" s="42">
        <f>+' (1) Cap Res.2009-2010'!BB542</f>
        <v>0</v>
      </c>
    </row>
    <row r="543" spans="1:54" ht="13.5">
      <c r="A543" s="177">
        <f>+' (1) Cap Res.2009-2010'!BF543</f>
        <v>39155</v>
      </c>
      <c r="B543" s="42">
        <f>+' (1) Cap Res.2009-2010'!B543</f>
        <v>0</v>
      </c>
      <c r="C543" s="42">
        <f>+' (1) Cap Res.2009-2010'!C543</f>
        <v>0</v>
      </c>
      <c r="D543" s="42">
        <f>+' (1) Cap Res.2009-2010'!D543</f>
        <v>0</v>
      </c>
      <c r="E543" s="42">
        <f>+' (1) Cap Res.2009-2010'!E543</f>
        <v>0</v>
      </c>
      <c r="F543" s="42">
        <f>+' (1) Cap Res.2009-2010'!F543</f>
        <v>0</v>
      </c>
      <c r="G543" s="42">
        <f>+' (1) Cap Res.2009-2010'!G543</f>
        <v>0</v>
      </c>
      <c r="H543" s="42">
        <f>+' (1) Cap Res.2009-2010'!H543</f>
        <v>0</v>
      </c>
      <c r="I543" s="42">
        <f>+' (1) Cap Res.2009-2010'!I543</f>
        <v>0</v>
      </c>
      <c r="J543" s="42">
        <f>+' (1) Cap Res.2009-2010'!J543</f>
        <v>0</v>
      </c>
      <c r="K543" s="42">
        <f>+' (1) Cap Res.2009-2010'!K543</f>
        <v>0</v>
      </c>
      <c r="L543" s="42">
        <f>+' (1) Cap Res.2009-2010'!L543</f>
        <v>0</v>
      </c>
      <c r="M543" s="42">
        <f>+' (1) Cap Res.2009-2010'!M543</f>
        <v>0</v>
      </c>
      <c r="N543" s="42">
        <f>+' (1) Cap Res.2009-2010'!N543</f>
        <v>0</v>
      </c>
      <c r="O543" s="42">
        <f>+' (1) Cap Res.2009-2010'!O543</f>
        <v>0</v>
      </c>
      <c r="P543" s="42">
        <f>+' (1) Cap Res.2009-2010'!P543</f>
        <v>0</v>
      </c>
      <c r="Q543" s="42">
        <f>+' (1) Cap Res.2009-2010'!Q543</f>
        <v>0</v>
      </c>
      <c r="R543" s="42">
        <f>+' (1) Cap Res.2009-2010'!R543</f>
        <v>0</v>
      </c>
      <c r="S543" s="42">
        <f>+' (1) Cap Res.2009-2010'!S543</f>
        <v>0</v>
      </c>
      <c r="T543" s="42">
        <f>+' (1) Cap Res.2009-2010'!T543</f>
        <v>0</v>
      </c>
      <c r="U543" s="42">
        <f>+' (1) Cap Res.2009-2010'!U543</f>
        <v>0</v>
      </c>
      <c r="V543" s="42">
        <f>+' (1) Cap Res.2009-2010'!V543</f>
        <v>0</v>
      </c>
      <c r="W543" s="42">
        <f>+' (1) Cap Res.2009-2010'!W543</f>
        <v>0</v>
      </c>
      <c r="X543" s="42">
        <f>+' (1) Cap Res.2009-2010'!X543</f>
        <v>0</v>
      </c>
      <c r="Y543" s="42">
        <f>+' (1) Cap Res.2009-2010'!Y543</f>
        <v>0</v>
      </c>
      <c r="Z543" s="42">
        <f>+' (1) Cap Res.2009-2010'!Z543</f>
        <v>0</v>
      </c>
      <c r="AA543" s="42">
        <f>+' (1) Cap Res.2009-2010'!AA543</f>
        <v>0</v>
      </c>
      <c r="AB543" s="42">
        <f>+' (1) Cap Res.2009-2010'!AB543</f>
        <v>0</v>
      </c>
      <c r="AC543" s="42">
        <f>+' (1) Cap Res.2009-2010'!AC543</f>
        <v>0</v>
      </c>
      <c r="AD543" s="42">
        <f>+' (1) Cap Res.2009-2010'!AD543</f>
        <v>0</v>
      </c>
      <c r="AE543" s="42">
        <f>+' (1) Cap Res.2009-2010'!AE543</f>
        <v>0</v>
      </c>
      <c r="AF543" s="42">
        <f>+' (1) Cap Res.2009-2010'!AF543</f>
        <v>0</v>
      </c>
      <c r="AG543" s="42">
        <f>+' (1) Cap Res.2009-2010'!AG543</f>
        <v>0</v>
      </c>
      <c r="AH543" s="42">
        <f>+' (1) Cap Res.2009-2010'!AH543</f>
        <v>0</v>
      </c>
      <c r="AI543" s="42">
        <f>+' (1) Cap Res.2009-2010'!AI543</f>
        <v>0</v>
      </c>
      <c r="AJ543" s="42">
        <f>+' (1) Cap Res.2009-2010'!AJ543</f>
        <v>0</v>
      </c>
      <c r="AK543" s="42">
        <f>+' (1) Cap Res.2009-2010'!AK543</f>
        <v>0</v>
      </c>
      <c r="AL543" s="42">
        <f>+' (1) Cap Res.2009-2010'!AL543</f>
        <v>0</v>
      </c>
      <c r="AM543" s="42">
        <f>+' (1) Cap Res.2009-2010'!AM543</f>
        <v>0</v>
      </c>
      <c r="AN543" s="42">
        <f>+' (1) Cap Res.2009-2010'!AN543</f>
        <v>0</v>
      </c>
      <c r="AO543" s="42">
        <f>+' (1) Cap Res.2009-2010'!AO543</f>
        <v>0</v>
      </c>
      <c r="AP543" s="42">
        <f>+' (1) Cap Res.2009-2010'!AP543</f>
        <v>0</v>
      </c>
      <c r="AQ543" s="42">
        <f>+' (1) Cap Res.2009-2010'!AQ543</f>
        <v>0</v>
      </c>
      <c r="AR543" s="42">
        <f>+' (1) Cap Res.2009-2010'!AR543</f>
        <v>0</v>
      </c>
      <c r="AS543" s="42">
        <f>+' (1) Cap Res.2009-2010'!AS543</f>
        <v>0</v>
      </c>
      <c r="AT543" s="42">
        <f>+' (1) Cap Res.2009-2010'!AT543</f>
        <v>0</v>
      </c>
      <c r="AU543" s="42">
        <f>+' (1) Cap Res.2009-2010'!AU543</f>
        <v>0</v>
      </c>
      <c r="AV543" s="42">
        <f>+' (1) Cap Res.2009-2010'!AV543</f>
        <v>0</v>
      </c>
      <c r="AW543" s="42">
        <f>+' (1) Cap Res.2009-2010'!AW543</f>
        <v>0</v>
      </c>
      <c r="AX543" s="42">
        <f>+' (1) Cap Res.2009-2010'!AX543</f>
        <v>0</v>
      </c>
      <c r="AY543" s="42">
        <f>+' (1) Cap Res.2009-2010'!AY543</f>
        <v>0</v>
      </c>
      <c r="AZ543" s="42">
        <f>+' (1) Cap Res.2009-2010'!AZ543</f>
        <v>0</v>
      </c>
      <c r="BA543" s="42">
        <f>+' (1) Cap Res.2009-2010'!BA543</f>
        <v>0</v>
      </c>
      <c r="BB543" s="42">
        <f>+' (1) Cap Res.2009-2010'!BB543</f>
        <v>0</v>
      </c>
    </row>
    <row r="544" spans="1:54" ht="13.5">
      <c r="A544" s="177">
        <f>+' (1) Cap Res.2009-2010'!BF544</f>
        <v>39171</v>
      </c>
      <c r="B544" s="42">
        <f>+' (1) Cap Res.2009-2010'!B544</f>
        <v>0</v>
      </c>
      <c r="C544" s="42">
        <f>+' (1) Cap Res.2009-2010'!C544</f>
        <v>0</v>
      </c>
      <c r="D544" s="42">
        <f>+' (1) Cap Res.2009-2010'!D544</f>
        <v>0</v>
      </c>
      <c r="E544" s="42">
        <f>+' (1) Cap Res.2009-2010'!E544</f>
        <v>0</v>
      </c>
      <c r="F544" s="42">
        <f>+' (1) Cap Res.2009-2010'!F544</f>
        <v>0</v>
      </c>
      <c r="G544" s="42">
        <f>+' (1) Cap Res.2009-2010'!G544</f>
        <v>0</v>
      </c>
      <c r="H544" s="42">
        <f>+' (1) Cap Res.2009-2010'!H544</f>
        <v>0</v>
      </c>
      <c r="I544" s="42">
        <f>+' (1) Cap Res.2009-2010'!I544</f>
        <v>0</v>
      </c>
      <c r="J544" s="42">
        <f>+' (1) Cap Res.2009-2010'!J544</f>
        <v>0</v>
      </c>
      <c r="K544" s="42">
        <f>+' (1) Cap Res.2009-2010'!K544</f>
        <v>0</v>
      </c>
      <c r="L544" s="42">
        <f>+' (1) Cap Res.2009-2010'!L544</f>
        <v>0</v>
      </c>
      <c r="M544" s="42">
        <f>+' (1) Cap Res.2009-2010'!M544</f>
        <v>0</v>
      </c>
      <c r="N544" s="42">
        <f>+' (1) Cap Res.2009-2010'!N544</f>
        <v>0</v>
      </c>
      <c r="O544" s="42">
        <f>+' (1) Cap Res.2009-2010'!O544</f>
        <v>0</v>
      </c>
      <c r="P544" s="42">
        <f>+' (1) Cap Res.2009-2010'!P544</f>
        <v>0</v>
      </c>
      <c r="Q544" s="42">
        <f>+' (1) Cap Res.2009-2010'!Q544</f>
        <v>0</v>
      </c>
      <c r="R544" s="42">
        <f>+' (1) Cap Res.2009-2010'!R544</f>
        <v>0</v>
      </c>
      <c r="S544" s="42">
        <f>+' (1) Cap Res.2009-2010'!S544</f>
        <v>0</v>
      </c>
      <c r="T544" s="42">
        <f>+' (1) Cap Res.2009-2010'!T544</f>
        <v>0</v>
      </c>
      <c r="U544" s="42">
        <f>+' (1) Cap Res.2009-2010'!U544</f>
        <v>0</v>
      </c>
      <c r="V544" s="42">
        <f>+' (1) Cap Res.2009-2010'!V544</f>
        <v>0</v>
      </c>
      <c r="W544" s="42">
        <f>+' (1) Cap Res.2009-2010'!W544</f>
        <v>0</v>
      </c>
      <c r="X544" s="42">
        <f>+' (1) Cap Res.2009-2010'!X544</f>
        <v>0</v>
      </c>
      <c r="Y544" s="42">
        <f>+' (1) Cap Res.2009-2010'!Y544</f>
        <v>0</v>
      </c>
      <c r="Z544" s="42">
        <f>+' (1) Cap Res.2009-2010'!Z544</f>
        <v>0</v>
      </c>
      <c r="AA544" s="42">
        <f>+' (1) Cap Res.2009-2010'!AA544</f>
        <v>0</v>
      </c>
      <c r="AB544" s="42">
        <f>+' (1) Cap Res.2009-2010'!AB544</f>
        <v>0</v>
      </c>
      <c r="AC544" s="42">
        <f>+' (1) Cap Res.2009-2010'!AC544</f>
        <v>0</v>
      </c>
      <c r="AD544" s="42">
        <f>+' (1) Cap Res.2009-2010'!AD544</f>
        <v>0</v>
      </c>
      <c r="AE544" s="42">
        <f>+' (1) Cap Res.2009-2010'!AE544</f>
        <v>0</v>
      </c>
      <c r="AF544" s="42">
        <f>+' (1) Cap Res.2009-2010'!AF544</f>
        <v>0</v>
      </c>
      <c r="AG544" s="42">
        <f>+' (1) Cap Res.2009-2010'!AG544</f>
        <v>0</v>
      </c>
      <c r="AH544" s="42">
        <f>+' (1) Cap Res.2009-2010'!AH544</f>
        <v>0</v>
      </c>
      <c r="AI544" s="42">
        <f>+' (1) Cap Res.2009-2010'!AI544</f>
        <v>0</v>
      </c>
      <c r="AJ544" s="42">
        <f>+' (1) Cap Res.2009-2010'!AJ544</f>
        <v>0</v>
      </c>
      <c r="AK544" s="42">
        <f>+' (1) Cap Res.2009-2010'!AK544</f>
        <v>0</v>
      </c>
      <c r="AL544" s="42">
        <f>+' (1) Cap Res.2009-2010'!AL544</f>
        <v>0</v>
      </c>
      <c r="AM544" s="42">
        <f>+' (1) Cap Res.2009-2010'!AM544</f>
        <v>0</v>
      </c>
      <c r="AN544" s="42">
        <f>+' (1) Cap Res.2009-2010'!AN544</f>
        <v>0</v>
      </c>
      <c r="AO544" s="42">
        <f>+' (1) Cap Res.2009-2010'!AO544</f>
        <v>0</v>
      </c>
      <c r="AP544" s="42">
        <f>+' (1) Cap Res.2009-2010'!AP544</f>
        <v>0</v>
      </c>
      <c r="AQ544" s="42">
        <f>+' (1) Cap Res.2009-2010'!AQ544</f>
        <v>0</v>
      </c>
      <c r="AR544" s="42">
        <f>+' (1) Cap Res.2009-2010'!AR544</f>
        <v>0</v>
      </c>
      <c r="AS544" s="42">
        <f>+' (1) Cap Res.2009-2010'!AS544</f>
        <v>0</v>
      </c>
      <c r="AT544" s="42">
        <f>+' (1) Cap Res.2009-2010'!AT544</f>
        <v>0</v>
      </c>
      <c r="AU544" s="42">
        <f>+' (1) Cap Res.2009-2010'!AU544</f>
        <v>0</v>
      </c>
      <c r="AV544" s="42">
        <f>+' (1) Cap Res.2009-2010'!AV544</f>
        <v>0</v>
      </c>
      <c r="AW544" s="42">
        <f>+' (1) Cap Res.2009-2010'!AW544</f>
        <v>0</v>
      </c>
      <c r="AX544" s="42">
        <f>+' (1) Cap Res.2009-2010'!AX544</f>
        <v>0</v>
      </c>
      <c r="AY544" s="42">
        <f>+' (1) Cap Res.2009-2010'!AY544</f>
        <v>0</v>
      </c>
      <c r="AZ544" s="42">
        <f>+' (1) Cap Res.2009-2010'!AZ544</f>
        <v>0</v>
      </c>
      <c r="BA544" s="42">
        <f>+' (1) Cap Res.2009-2010'!BA544</f>
        <v>0</v>
      </c>
      <c r="BB544" s="42">
        <f>+' (1) Cap Res.2009-2010'!BB544</f>
        <v>0</v>
      </c>
    </row>
    <row r="545" spans="1:54" ht="13.5">
      <c r="A545" s="177">
        <f>+' (1) Cap Res.2009-2010'!BF545</f>
        <v>39171</v>
      </c>
      <c r="B545" s="42">
        <f>+' (1) Cap Res.2009-2010'!B545</f>
        <v>0</v>
      </c>
      <c r="C545" s="42">
        <f>+' (1) Cap Res.2009-2010'!C545</f>
        <v>0</v>
      </c>
      <c r="D545" s="42">
        <f>+' (1) Cap Res.2009-2010'!D545</f>
        <v>0</v>
      </c>
      <c r="E545" s="42">
        <f>+' (1) Cap Res.2009-2010'!E545</f>
        <v>0</v>
      </c>
      <c r="F545" s="42">
        <f>+' (1) Cap Res.2009-2010'!F545</f>
        <v>0</v>
      </c>
      <c r="G545" s="42">
        <f>+' (1) Cap Res.2009-2010'!G545</f>
        <v>0</v>
      </c>
      <c r="H545" s="42">
        <f>+' (1) Cap Res.2009-2010'!H545</f>
        <v>0</v>
      </c>
      <c r="I545" s="42">
        <f>+' (1) Cap Res.2009-2010'!I545</f>
        <v>0</v>
      </c>
      <c r="J545" s="42">
        <f>+' (1) Cap Res.2009-2010'!J545</f>
        <v>0</v>
      </c>
      <c r="K545" s="42">
        <f>+' (1) Cap Res.2009-2010'!K545</f>
        <v>0</v>
      </c>
      <c r="L545" s="42">
        <f>+' (1) Cap Res.2009-2010'!L545</f>
        <v>0</v>
      </c>
      <c r="M545" s="42">
        <f>+' (1) Cap Res.2009-2010'!M545</f>
        <v>0</v>
      </c>
      <c r="N545" s="42">
        <f>+' (1) Cap Res.2009-2010'!N545</f>
        <v>0</v>
      </c>
      <c r="O545" s="42">
        <f>+' (1) Cap Res.2009-2010'!O545</f>
        <v>0</v>
      </c>
      <c r="P545" s="42">
        <f>+' (1) Cap Res.2009-2010'!P545</f>
        <v>0</v>
      </c>
      <c r="Q545" s="42">
        <f>+' (1) Cap Res.2009-2010'!Q545</f>
        <v>0</v>
      </c>
      <c r="R545" s="42">
        <f>+' (1) Cap Res.2009-2010'!R545</f>
        <v>0</v>
      </c>
      <c r="S545" s="42">
        <f>+' (1) Cap Res.2009-2010'!S545</f>
        <v>0</v>
      </c>
      <c r="T545" s="42">
        <f>+' (1) Cap Res.2009-2010'!T545</f>
        <v>0</v>
      </c>
      <c r="U545" s="42">
        <f>+' (1) Cap Res.2009-2010'!U545</f>
        <v>0</v>
      </c>
      <c r="V545" s="42">
        <f>+' (1) Cap Res.2009-2010'!V545</f>
        <v>0</v>
      </c>
      <c r="W545" s="42">
        <f>+' (1) Cap Res.2009-2010'!W545</f>
        <v>0</v>
      </c>
      <c r="X545" s="42">
        <f>+' (1) Cap Res.2009-2010'!X545</f>
        <v>0</v>
      </c>
      <c r="Y545" s="42">
        <f>+' (1) Cap Res.2009-2010'!Y545</f>
        <v>0</v>
      </c>
      <c r="Z545" s="42">
        <f>+' (1) Cap Res.2009-2010'!Z545</f>
        <v>0</v>
      </c>
      <c r="AA545" s="42">
        <f>+' (1) Cap Res.2009-2010'!AA545</f>
        <v>0</v>
      </c>
      <c r="AB545" s="42">
        <f>+' (1) Cap Res.2009-2010'!AB545</f>
        <v>0</v>
      </c>
      <c r="AC545" s="42">
        <f>+' (1) Cap Res.2009-2010'!AC545</f>
        <v>0</v>
      </c>
      <c r="AD545" s="42">
        <f>+' (1) Cap Res.2009-2010'!AD545</f>
        <v>0</v>
      </c>
      <c r="AE545" s="42">
        <f>+' (1) Cap Res.2009-2010'!AE545</f>
        <v>0</v>
      </c>
      <c r="AF545" s="42">
        <f>+' (1) Cap Res.2009-2010'!AF545</f>
        <v>0</v>
      </c>
      <c r="AG545" s="42">
        <f>+' (1) Cap Res.2009-2010'!AG545</f>
        <v>0</v>
      </c>
      <c r="AH545" s="42">
        <f>+' (1) Cap Res.2009-2010'!AH545</f>
        <v>0</v>
      </c>
      <c r="AI545" s="42">
        <f>+' (1) Cap Res.2009-2010'!AI545</f>
        <v>0</v>
      </c>
      <c r="AJ545" s="42">
        <f>+' (1) Cap Res.2009-2010'!AJ545</f>
        <v>0</v>
      </c>
      <c r="AK545" s="42">
        <f>+' (1) Cap Res.2009-2010'!AK545</f>
        <v>0</v>
      </c>
      <c r="AL545" s="42">
        <f>+' (1) Cap Res.2009-2010'!AL545</f>
        <v>0</v>
      </c>
      <c r="AM545" s="42">
        <f>+' (1) Cap Res.2009-2010'!AM545</f>
        <v>0</v>
      </c>
      <c r="AN545" s="42">
        <f>+' (1) Cap Res.2009-2010'!AN545</f>
        <v>0</v>
      </c>
      <c r="AO545" s="42">
        <f>+' (1) Cap Res.2009-2010'!AO545</f>
        <v>0</v>
      </c>
      <c r="AP545" s="42">
        <f>+' (1) Cap Res.2009-2010'!AP545</f>
        <v>0</v>
      </c>
      <c r="AQ545" s="42">
        <f>+' (1) Cap Res.2009-2010'!AQ545</f>
        <v>0</v>
      </c>
      <c r="AR545" s="42">
        <f>+' (1) Cap Res.2009-2010'!AR545</f>
        <v>0</v>
      </c>
      <c r="AS545" s="42">
        <f>+' (1) Cap Res.2009-2010'!AS545</f>
        <v>0</v>
      </c>
      <c r="AT545" s="42">
        <f>+' (1) Cap Res.2009-2010'!AT545</f>
        <v>0</v>
      </c>
      <c r="AU545" s="42">
        <f>+' (1) Cap Res.2009-2010'!AU545</f>
        <v>0</v>
      </c>
      <c r="AV545" s="42">
        <f>+' (1) Cap Res.2009-2010'!AV545</f>
        <v>0</v>
      </c>
      <c r="AW545" s="42">
        <f>+' (1) Cap Res.2009-2010'!AW545</f>
        <v>0</v>
      </c>
      <c r="AX545" s="42">
        <f>+' (1) Cap Res.2009-2010'!AX545</f>
        <v>0</v>
      </c>
      <c r="AY545" s="42">
        <f>+' (1) Cap Res.2009-2010'!AY545</f>
        <v>0</v>
      </c>
      <c r="AZ545" s="42">
        <f>+' (1) Cap Res.2009-2010'!AZ545</f>
        <v>0</v>
      </c>
      <c r="BA545" s="42">
        <f>+' (1) Cap Res.2009-2010'!BA545</f>
        <v>0</v>
      </c>
      <c r="BB545" s="42">
        <f>+' (1) Cap Res.2009-2010'!BB545</f>
        <v>0</v>
      </c>
    </row>
    <row r="546" spans="1:54" ht="13.5">
      <c r="A546" s="177">
        <f>+' (1) Cap Res.2009-2010'!BF546</f>
        <v>39177</v>
      </c>
      <c r="B546" s="42">
        <f>+' (1) Cap Res.2009-2010'!B546</f>
        <v>0</v>
      </c>
      <c r="C546" s="42">
        <f>+' (1) Cap Res.2009-2010'!C546</f>
        <v>0</v>
      </c>
      <c r="D546" s="42">
        <f>+' (1) Cap Res.2009-2010'!D546</f>
        <v>0</v>
      </c>
      <c r="E546" s="42">
        <f>+' (1) Cap Res.2009-2010'!E546</f>
        <v>0</v>
      </c>
      <c r="F546" s="42">
        <f>+' (1) Cap Res.2009-2010'!F546</f>
        <v>0</v>
      </c>
      <c r="G546" s="42">
        <f>+' (1) Cap Res.2009-2010'!G546</f>
        <v>0</v>
      </c>
      <c r="H546" s="42">
        <f>+' (1) Cap Res.2009-2010'!H546</f>
        <v>0</v>
      </c>
      <c r="I546" s="42">
        <f>+' (1) Cap Res.2009-2010'!I546</f>
        <v>0</v>
      </c>
      <c r="J546" s="42">
        <f>+' (1) Cap Res.2009-2010'!J546</f>
        <v>0</v>
      </c>
      <c r="K546" s="42">
        <f>+' (1) Cap Res.2009-2010'!K546</f>
        <v>0</v>
      </c>
      <c r="L546" s="42">
        <f>+' (1) Cap Res.2009-2010'!L546</f>
        <v>0</v>
      </c>
      <c r="M546" s="42">
        <f>+' (1) Cap Res.2009-2010'!M546</f>
        <v>0</v>
      </c>
      <c r="N546" s="42">
        <f>+' (1) Cap Res.2009-2010'!N546</f>
        <v>0</v>
      </c>
      <c r="O546" s="42">
        <f>+' (1) Cap Res.2009-2010'!O546</f>
        <v>0</v>
      </c>
      <c r="P546" s="42">
        <f>+' (1) Cap Res.2009-2010'!P546</f>
        <v>0</v>
      </c>
      <c r="Q546" s="42">
        <f>+' (1) Cap Res.2009-2010'!Q546</f>
        <v>0</v>
      </c>
      <c r="R546" s="42">
        <f>+' (1) Cap Res.2009-2010'!R546</f>
        <v>0</v>
      </c>
      <c r="S546" s="42">
        <f>+' (1) Cap Res.2009-2010'!S546</f>
        <v>0</v>
      </c>
      <c r="T546" s="42">
        <f>+' (1) Cap Res.2009-2010'!T546</f>
        <v>0</v>
      </c>
      <c r="U546" s="42">
        <f>+' (1) Cap Res.2009-2010'!U546</f>
        <v>0</v>
      </c>
      <c r="V546" s="42">
        <f>+' (1) Cap Res.2009-2010'!V546</f>
        <v>0</v>
      </c>
      <c r="W546" s="42">
        <f>+' (1) Cap Res.2009-2010'!W546</f>
        <v>0</v>
      </c>
      <c r="X546" s="42">
        <f>+' (1) Cap Res.2009-2010'!X546</f>
        <v>0</v>
      </c>
      <c r="Y546" s="42">
        <f>+' (1) Cap Res.2009-2010'!Y546</f>
        <v>0</v>
      </c>
      <c r="Z546" s="42">
        <f>+' (1) Cap Res.2009-2010'!Z546</f>
        <v>0</v>
      </c>
      <c r="AA546" s="42">
        <f>+' (1) Cap Res.2009-2010'!AA546</f>
        <v>0</v>
      </c>
      <c r="AB546" s="42">
        <f>+' (1) Cap Res.2009-2010'!AB546</f>
        <v>0</v>
      </c>
      <c r="AC546" s="42">
        <f>+' (1) Cap Res.2009-2010'!AC546</f>
        <v>0</v>
      </c>
      <c r="AD546" s="42">
        <f>+' (1) Cap Res.2009-2010'!AD546</f>
        <v>0</v>
      </c>
      <c r="AE546" s="42">
        <f>+' (1) Cap Res.2009-2010'!AE546</f>
        <v>0</v>
      </c>
      <c r="AF546" s="42">
        <f>+' (1) Cap Res.2009-2010'!AF546</f>
        <v>0</v>
      </c>
      <c r="AG546" s="42">
        <f>+' (1) Cap Res.2009-2010'!AG546</f>
        <v>0</v>
      </c>
      <c r="AH546" s="42">
        <f>+' (1) Cap Res.2009-2010'!AH546</f>
        <v>0</v>
      </c>
      <c r="AI546" s="42">
        <f>+' (1) Cap Res.2009-2010'!AI546</f>
        <v>0</v>
      </c>
      <c r="AJ546" s="42">
        <f>+' (1) Cap Res.2009-2010'!AJ546</f>
        <v>0</v>
      </c>
      <c r="AK546" s="42">
        <f>+' (1) Cap Res.2009-2010'!AK546</f>
        <v>0</v>
      </c>
      <c r="AL546" s="42">
        <f>+' (1) Cap Res.2009-2010'!AL546</f>
        <v>0</v>
      </c>
      <c r="AM546" s="42">
        <f>+' (1) Cap Res.2009-2010'!AM546</f>
        <v>0</v>
      </c>
      <c r="AN546" s="42">
        <f>+' (1) Cap Res.2009-2010'!AN546</f>
        <v>0</v>
      </c>
      <c r="AO546" s="42">
        <f>+' (1) Cap Res.2009-2010'!AO546</f>
        <v>0</v>
      </c>
      <c r="AP546" s="42">
        <f>+' (1) Cap Res.2009-2010'!AP546</f>
        <v>0</v>
      </c>
      <c r="AQ546" s="42">
        <f>+' (1) Cap Res.2009-2010'!AQ546</f>
        <v>0</v>
      </c>
      <c r="AR546" s="42">
        <f>+' (1) Cap Res.2009-2010'!AR546</f>
        <v>0</v>
      </c>
      <c r="AS546" s="42">
        <f>+' (1) Cap Res.2009-2010'!AS546</f>
        <v>0</v>
      </c>
      <c r="AT546" s="42">
        <f>+' (1) Cap Res.2009-2010'!AT546</f>
        <v>0</v>
      </c>
      <c r="AU546" s="42">
        <f>+' (1) Cap Res.2009-2010'!AU546</f>
        <v>-6756.4</v>
      </c>
      <c r="AV546" s="42">
        <f>+' (1) Cap Res.2009-2010'!AV546</f>
        <v>0</v>
      </c>
      <c r="AW546" s="42">
        <f>+' (1) Cap Res.2009-2010'!AW546</f>
        <v>0</v>
      </c>
      <c r="AX546" s="42">
        <f>+' (1) Cap Res.2009-2010'!AX546</f>
        <v>0</v>
      </c>
      <c r="AY546" s="42">
        <f>+' (1) Cap Res.2009-2010'!AY546</f>
        <v>0</v>
      </c>
      <c r="AZ546" s="42">
        <f>+' (1) Cap Res.2009-2010'!AZ546</f>
        <v>0</v>
      </c>
      <c r="BA546" s="42">
        <f>+' (1) Cap Res.2009-2010'!BA546</f>
        <v>0</v>
      </c>
      <c r="BB546" s="42">
        <f>+' (1) Cap Res.2009-2010'!BB546</f>
        <v>0</v>
      </c>
    </row>
    <row r="547" spans="1:54" ht="13.5">
      <c r="A547" s="177">
        <f>+' (1) Cap Res.2009-2010'!BF547</f>
        <v>39178</v>
      </c>
      <c r="B547" s="42">
        <f>+' (1) Cap Res.2009-2010'!B547</f>
        <v>0</v>
      </c>
      <c r="C547" s="42">
        <f>+' (1) Cap Res.2009-2010'!C547</f>
        <v>0</v>
      </c>
      <c r="D547" s="42">
        <f>+' (1) Cap Res.2009-2010'!D547</f>
        <v>0</v>
      </c>
      <c r="E547" s="42">
        <f>+' (1) Cap Res.2009-2010'!E547</f>
        <v>0</v>
      </c>
      <c r="F547" s="42">
        <f>+' (1) Cap Res.2009-2010'!F547</f>
        <v>0</v>
      </c>
      <c r="G547" s="42">
        <f>+' (1) Cap Res.2009-2010'!G547</f>
        <v>0</v>
      </c>
      <c r="H547" s="42">
        <f>+' (1) Cap Res.2009-2010'!H547</f>
        <v>0</v>
      </c>
      <c r="I547" s="42">
        <f>+' (1) Cap Res.2009-2010'!I547</f>
        <v>0</v>
      </c>
      <c r="J547" s="42">
        <f>+' (1) Cap Res.2009-2010'!J547</f>
        <v>0</v>
      </c>
      <c r="K547" s="42">
        <f>+' (1) Cap Res.2009-2010'!K547</f>
        <v>0</v>
      </c>
      <c r="L547" s="42">
        <f>+' (1) Cap Res.2009-2010'!L547</f>
        <v>0</v>
      </c>
      <c r="M547" s="42">
        <f>+' (1) Cap Res.2009-2010'!M547</f>
        <v>0</v>
      </c>
      <c r="N547" s="42">
        <f>+' (1) Cap Res.2009-2010'!N547</f>
        <v>0</v>
      </c>
      <c r="O547" s="42">
        <f>+' (1) Cap Res.2009-2010'!O547</f>
        <v>0</v>
      </c>
      <c r="P547" s="42">
        <f>+' (1) Cap Res.2009-2010'!P547</f>
        <v>0</v>
      </c>
      <c r="Q547" s="42">
        <f>+' (1) Cap Res.2009-2010'!Q547</f>
        <v>0</v>
      </c>
      <c r="R547" s="42">
        <f>+' (1) Cap Res.2009-2010'!R547</f>
        <v>0</v>
      </c>
      <c r="S547" s="42">
        <f>+' (1) Cap Res.2009-2010'!S547</f>
        <v>0</v>
      </c>
      <c r="T547" s="42">
        <f>+' (1) Cap Res.2009-2010'!T547</f>
        <v>0</v>
      </c>
      <c r="U547" s="42">
        <f>+' (1) Cap Res.2009-2010'!U547</f>
        <v>0</v>
      </c>
      <c r="V547" s="42">
        <f>+' (1) Cap Res.2009-2010'!V547</f>
        <v>0</v>
      </c>
      <c r="W547" s="42">
        <f>+' (1) Cap Res.2009-2010'!W547</f>
        <v>0</v>
      </c>
      <c r="X547" s="42">
        <f>+' (1) Cap Res.2009-2010'!X547</f>
        <v>0</v>
      </c>
      <c r="Y547" s="42">
        <f>+' (1) Cap Res.2009-2010'!Y547</f>
        <v>0</v>
      </c>
      <c r="Z547" s="42">
        <f>+' (1) Cap Res.2009-2010'!Z547</f>
        <v>0</v>
      </c>
      <c r="AA547" s="42">
        <f>+' (1) Cap Res.2009-2010'!AA547</f>
        <v>0</v>
      </c>
      <c r="AB547" s="42">
        <f>+' (1) Cap Res.2009-2010'!AB547</f>
        <v>0</v>
      </c>
      <c r="AC547" s="42">
        <f>+' (1) Cap Res.2009-2010'!AC547</f>
        <v>0</v>
      </c>
      <c r="AD547" s="42">
        <f>+' (1) Cap Res.2009-2010'!AD547</f>
        <v>0</v>
      </c>
      <c r="AE547" s="42">
        <f>+' (1) Cap Res.2009-2010'!AE547</f>
        <v>0</v>
      </c>
      <c r="AF547" s="42">
        <f>+' (1) Cap Res.2009-2010'!AF547</f>
        <v>0</v>
      </c>
      <c r="AG547" s="42">
        <f>+' (1) Cap Res.2009-2010'!AG547</f>
        <v>0</v>
      </c>
      <c r="AH547" s="42">
        <f>+' (1) Cap Res.2009-2010'!AH547</f>
        <v>0</v>
      </c>
      <c r="AI547" s="42">
        <f>+' (1) Cap Res.2009-2010'!AI547</f>
        <v>0</v>
      </c>
      <c r="AJ547" s="42">
        <f>+' (1) Cap Res.2009-2010'!AJ547</f>
        <v>0</v>
      </c>
      <c r="AK547" s="42">
        <f>+' (1) Cap Res.2009-2010'!AK547</f>
        <v>0</v>
      </c>
      <c r="AL547" s="42">
        <f>+' (1) Cap Res.2009-2010'!AL547</f>
        <v>0</v>
      </c>
      <c r="AM547" s="42">
        <f>+' (1) Cap Res.2009-2010'!AM547</f>
        <v>0</v>
      </c>
      <c r="AN547" s="42">
        <f>+' (1) Cap Res.2009-2010'!AN547</f>
        <v>0</v>
      </c>
      <c r="AO547" s="42">
        <f>+' (1) Cap Res.2009-2010'!AO547</f>
        <v>0</v>
      </c>
      <c r="AP547" s="42">
        <f>+' (1) Cap Res.2009-2010'!AP547</f>
        <v>0</v>
      </c>
      <c r="AQ547" s="42">
        <f>+' (1) Cap Res.2009-2010'!AQ547</f>
        <v>0</v>
      </c>
      <c r="AR547" s="42">
        <f>+' (1) Cap Res.2009-2010'!AR547</f>
        <v>0</v>
      </c>
      <c r="AS547" s="42">
        <f>+' (1) Cap Res.2009-2010'!AS547</f>
        <v>0</v>
      </c>
      <c r="AT547" s="42">
        <f>+' (1) Cap Res.2009-2010'!AT547</f>
        <v>0</v>
      </c>
      <c r="AU547" s="42">
        <f>+' (1) Cap Res.2009-2010'!AU547</f>
        <v>0</v>
      </c>
      <c r="AV547" s="42">
        <f>+' (1) Cap Res.2009-2010'!AV547</f>
        <v>0</v>
      </c>
      <c r="AW547" s="42">
        <f>+' (1) Cap Res.2009-2010'!AW547</f>
        <v>0</v>
      </c>
      <c r="AX547" s="42">
        <f>+' (1) Cap Res.2009-2010'!AX547</f>
        <v>0</v>
      </c>
      <c r="AY547" s="42">
        <f>+' (1) Cap Res.2009-2010'!AY547</f>
        <v>0</v>
      </c>
      <c r="AZ547" s="42">
        <f>+' (1) Cap Res.2009-2010'!AZ547</f>
        <v>0</v>
      </c>
      <c r="BA547" s="42">
        <f>+' (1) Cap Res.2009-2010'!BA547</f>
        <v>0</v>
      </c>
      <c r="BB547" s="42">
        <f>+' (1) Cap Res.2009-2010'!BB547</f>
        <v>0</v>
      </c>
    </row>
    <row r="548" spans="1:54" ht="13.5">
      <c r="A548" s="177">
        <f>+' (1) Cap Res.2009-2010'!BF548</f>
        <v>39184</v>
      </c>
      <c r="B548" s="42">
        <f>+' (1) Cap Res.2009-2010'!B548</f>
        <v>0</v>
      </c>
      <c r="C548" s="42">
        <f>+' (1) Cap Res.2009-2010'!C548</f>
        <v>0</v>
      </c>
      <c r="D548" s="42">
        <f>+' (1) Cap Res.2009-2010'!D548</f>
        <v>0</v>
      </c>
      <c r="E548" s="42">
        <f>+' (1) Cap Res.2009-2010'!E548</f>
        <v>0</v>
      </c>
      <c r="F548" s="42">
        <f>+' (1) Cap Res.2009-2010'!F548</f>
        <v>0</v>
      </c>
      <c r="G548" s="42">
        <f>+' (1) Cap Res.2009-2010'!G548</f>
        <v>0</v>
      </c>
      <c r="H548" s="42">
        <f>+' (1) Cap Res.2009-2010'!H548</f>
        <v>0</v>
      </c>
      <c r="I548" s="42">
        <f>+' (1) Cap Res.2009-2010'!I548</f>
        <v>0</v>
      </c>
      <c r="J548" s="42">
        <f>+' (1) Cap Res.2009-2010'!J548</f>
        <v>0</v>
      </c>
      <c r="K548" s="42">
        <f>+' (1) Cap Res.2009-2010'!K548</f>
        <v>0</v>
      </c>
      <c r="L548" s="42">
        <f>+' (1) Cap Res.2009-2010'!L548</f>
        <v>0</v>
      </c>
      <c r="M548" s="42">
        <f>+' (1) Cap Res.2009-2010'!M548</f>
        <v>0</v>
      </c>
      <c r="N548" s="42">
        <f>+' (1) Cap Res.2009-2010'!N548</f>
        <v>0</v>
      </c>
      <c r="O548" s="42">
        <f>+' (1) Cap Res.2009-2010'!O548</f>
        <v>0</v>
      </c>
      <c r="P548" s="42">
        <f>+' (1) Cap Res.2009-2010'!P548</f>
        <v>0</v>
      </c>
      <c r="Q548" s="42">
        <f>+' (1) Cap Res.2009-2010'!Q548</f>
        <v>0</v>
      </c>
      <c r="R548" s="42">
        <f>+' (1) Cap Res.2009-2010'!R548</f>
        <v>0</v>
      </c>
      <c r="S548" s="42">
        <f>+' (1) Cap Res.2009-2010'!S548</f>
        <v>0</v>
      </c>
      <c r="T548" s="42">
        <f>+' (1) Cap Res.2009-2010'!T548</f>
        <v>0</v>
      </c>
      <c r="U548" s="42">
        <f>+' (1) Cap Res.2009-2010'!U548</f>
        <v>0</v>
      </c>
      <c r="V548" s="42">
        <f>+' (1) Cap Res.2009-2010'!V548</f>
        <v>0</v>
      </c>
      <c r="W548" s="42">
        <f>+' (1) Cap Res.2009-2010'!W548</f>
        <v>0</v>
      </c>
      <c r="X548" s="42">
        <f>+' (1) Cap Res.2009-2010'!X548</f>
        <v>0</v>
      </c>
      <c r="Y548" s="42">
        <f>+' (1) Cap Res.2009-2010'!Y548</f>
        <v>0</v>
      </c>
      <c r="Z548" s="42">
        <f>+' (1) Cap Res.2009-2010'!Z548</f>
        <v>0</v>
      </c>
      <c r="AA548" s="42">
        <f>+' (1) Cap Res.2009-2010'!AA548</f>
        <v>0</v>
      </c>
      <c r="AB548" s="42">
        <f>+' (1) Cap Res.2009-2010'!AB548</f>
        <v>0</v>
      </c>
      <c r="AC548" s="42">
        <f>+' (1) Cap Res.2009-2010'!AC548</f>
        <v>0</v>
      </c>
      <c r="AD548" s="42">
        <f>+' (1) Cap Res.2009-2010'!AD548</f>
        <v>0</v>
      </c>
      <c r="AE548" s="42">
        <f>+' (1) Cap Res.2009-2010'!AE548</f>
        <v>0</v>
      </c>
      <c r="AF548" s="42">
        <f>+' (1) Cap Res.2009-2010'!AF548</f>
        <v>0</v>
      </c>
      <c r="AG548" s="42">
        <f>+' (1) Cap Res.2009-2010'!AG548</f>
        <v>0</v>
      </c>
      <c r="AH548" s="42">
        <f>+' (1) Cap Res.2009-2010'!AH548</f>
        <v>0</v>
      </c>
      <c r="AI548" s="42">
        <f>+' (1) Cap Res.2009-2010'!AI548</f>
        <v>0</v>
      </c>
      <c r="AJ548" s="42">
        <f>+' (1) Cap Res.2009-2010'!AJ548</f>
        <v>0</v>
      </c>
      <c r="AK548" s="42">
        <f>+' (1) Cap Res.2009-2010'!AK548</f>
        <v>0</v>
      </c>
      <c r="AL548" s="42">
        <f>+' (1) Cap Res.2009-2010'!AL548</f>
        <v>0</v>
      </c>
      <c r="AM548" s="42">
        <f>+' (1) Cap Res.2009-2010'!AM548</f>
        <v>0</v>
      </c>
      <c r="AN548" s="42">
        <f>+' (1) Cap Res.2009-2010'!AN548</f>
        <v>0</v>
      </c>
      <c r="AO548" s="42">
        <f>+' (1) Cap Res.2009-2010'!AO548</f>
        <v>0</v>
      </c>
      <c r="AP548" s="42">
        <f>+' (1) Cap Res.2009-2010'!AP548</f>
        <v>0</v>
      </c>
      <c r="AQ548" s="42">
        <f>+' (1) Cap Res.2009-2010'!AQ548</f>
        <v>0</v>
      </c>
      <c r="AR548" s="42">
        <f>+' (1) Cap Res.2009-2010'!AR548</f>
        <v>0</v>
      </c>
      <c r="AS548" s="42">
        <f>+' (1) Cap Res.2009-2010'!AS548</f>
        <v>0</v>
      </c>
      <c r="AT548" s="42">
        <f>+' (1) Cap Res.2009-2010'!AT548</f>
        <v>0</v>
      </c>
      <c r="AU548" s="42">
        <f>+' (1) Cap Res.2009-2010'!AU548</f>
        <v>0</v>
      </c>
      <c r="AV548" s="42">
        <f>+' (1) Cap Res.2009-2010'!AV548</f>
        <v>0</v>
      </c>
      <c r="AW548" s="42">
        <f>+' (1) Cap Res.2009-2010'!AW548</f>
        <v>0</v>
      </c>
      <c r="AX548" s="42">
        <f>+' (1) Cap Res.2009-2010'!AX548</f>
        <v>0</v>
      </c>
      <c r="AY548" s="42">
        <f>+' (1) Cap Res.2009-2010'!AY548</f>
        <v>0</v>
      </c>
      <c r="AZ548" s="42">
        <f>+' (1) Cap Res.2009-2010'!AZ548</f>
        <v>0</v>
      </c>
      <c r="BA548" s="42">
        <f>+' (1) Cap Res.2009-2010'!BA548</f>
        <v>0</v>
      </c>
      <c r="BB548" s="42">
        <f>+' (1) Cap Res.2009-2010'!BB548</f>
        <v>0</v>
      </c>
    </row>
    <row r="549" spans="1:54" ht="13.5">
      <c r="A549" s="177">
        <f>+' (1) Cap Res.2009-2010'!BF549</f>
        <v>39191</v>
      </c>
      <c r="B549" s="42">
        <f>+' (1) Cap Res.2009-2010'!B549</f>
        <v>0</v>
      </c>
      <c r="C549" s="42">
        <f>+' (1) Cap Res.2009-2010'!C549</f>
        <v>0</v>
      </c>
      <c r="D549" s="42">
        <f>+' (1) Cap Res.2009-2010'!D549</f>
        <v>0</v>
      </c>
      <c r="E549" s="42">
        <f>+' (1) Cap Res.2009-2010'!E549</f>
        <v>0</v>
      </c>
      <c r="F549" s="42">
        <f>+' (1) Cap Res.2009-2010'!F549</f>
        <v>0</v>
      </c>
      <c r="G549" s="42">
        <f>+' (1) Cap Res.2009-2010'!G549</f>
        <v>0</v>
      </c>
      <c r="H549" s="42">
        <f>+' (1) Cap Res.2009-2010'!H549</f>
        <v>0</v>
      </c>
      <c r="I549" s="42">
        <f>+' (1) Cap Res.2009-2010'!I549</f>
        <v>0</v>
      </c>
      <c r="J549" s="42">
        <f>+' (1) Cap Res.2009-2010'!J549</f>
        <v>0</v>
      </c>
      <c r="K549" s="42">
        <f>+' (1) Cap Res.2009-2010'!K549</f>
        <v>0</v>
      </c>
      <c r="L549" s="42">
        <f>+' (1) Cap Res.2009-2010'!L549</f>
        <v>0</v>
      </c>
      <c r="M549" s="42">
        <f>+' (1) Cap Res.2009-2010'!M549</f>
        <v>0</v>
      </c>
      <c r="N549" s="42">
        <f>+' (1) Cap Res.2009-2010'!N549</f>
        <v>0</v>
      </c>
      <c r="O549" s="42">
        <f>+' (1) Cap Res.2009-2010'!O549</f>
        <v>0</v>
      </c>
      <c r="P549" s="42">
        <f>+' (1) Cap Res.2009-2010'!P549</f>
        <v>0</v>
      </c>
      <c r="Q549" s="42">
        <f>+' (1) Cap Res.2009-2010'!Q549</f>
        <v>0</v>
      </c>
      <c r="R549" s="42">
        <f>+' (1) Cap Res.2009-2010'!R549</f>
        <v>0</v>
      </c>
      <c r="S549" s="42">
        <f>+' (1) Cap Res.2009-2010'!S549</f>
        <v>0</v>
      </c>
      <c r="T549" s="42">
        <f>+' (1) Cap Res.2009-2010'!T549</f>
        <v>0</v>
      </c>
      <c r="U549" s="42">
        <f>+' (1) Cap Res.2009-2010'!U549</f>
        <v>0</v>
      </c>
      <c r="V549" s="42">
        <f>+' (1) Cap Res.2009-2010'!V549</f>
        <v>0</v>
      </c>
      <c r="W549" s="42">
        <f>+' (1) Cap Res.2009-2010'!W549</f>
        <v>0</v>
      </c>
      <c r="X549" s="42">
        <f>+' (1) Cap Res.2009-2010'!X549</f>
        <v>0</v>
      </c>
      <c r="Y549" s="42">
        <f>+' (1) Cap Res.2009-2010'!Y549</f>
        <v>0</v>
      </c>
      <c r="Z549" s="42">
        <f>+' (1) Cap Res.2009-2010'!Z549</f>
        <v>0</v>
      </c>
      <c r="AA549" s="42">
        <f>+' (1) Cap Res.2009-2010'!AA549</f>
        <v>0</v>
      </c>
      <c r="AB549" s="42">
        <f>+' (1) Cap Res.2009-2010'!AB549</f>
        <v>0</v>
      </c>
      <c r="AC549" s="42">
        <f>+' (1) Cap Res.2009-2010'!AC549</f>
        <v>0</v>
      </c>
      <c r="AD549" s="42">
        <f>+' (1) Cap Res.2009-2010'!AD549</f>
        <v>0</v>
      </c>
      <c r="AE549" s="42">
        <f>+' (1) Cap Res.2009-2010'!AE549</f>
        <v>0</v>
      </c>
      <c r="AF549" s="42">
        <f>+' (1) Cap Res.2009-2010'!AF549</f>
        <v>0</v>
      </c>
      <c r="AG549" s="42">
        <f>+' (1) Cap Res.2009-2010'!AG549</f>
        <v>0</v>
      </c>
      <c r="AH549" s="42">
        <f>+' (1) Cap Res.2009-2010'!AH549</f>
        <v>0</v>
      </c>
      <c r="AI549" s="42">
        <f>+' (1) Cap Res.2009-2010'!AI549</f>
        <v>0</v>
      </c>
      <c r="AJ549" s="42">
        <f>+' (1) Cap Res.2009-2010'!AJ549</f>
        <v>0</v>
      </c>
      <c r="AK549" s="42">
        <f>+' (1) Cap Res.2009-2010'!AK549</f>
        <v>0</v>
      </c>
      <c r="AL549" s="42">
        <f>+' (1) Cap Res.2009-2010'!AL549</f>
        <v>0</v>
      </c>
      <c r="AM549" s="42">
        <f>+' (1) Cap Res.2009-2010'!AM549</f>
        <v>0</v>
      </c>
      <c r="AN549" s="42">
        <f>+' (1) Cap Res.2009-2010'!AN549</f>
        <v>0</v>
      </c>
      <c r="AO549" s="42">
        <f>+' (1) Cap Res.2009-2010'!AO549</f>
        <v>0</v>
      </c>
      <c r="AP549" s="42">
        <f>+' (1) Cap Res.2009-2010'!AP549</f>
        <v>0</v>
      </c>
      <c r="AQ549" s="42">
        <f>+' (1) Cap Res.2009-2010'!AQ549</f>
        <v>0</v>
      </c>
      <c r="AR549" s="42">
        <f>+' (1) Cap Res.2009-2010'!AR549</f>
        <v>0</v>
      </c>
      <c r="AS549" s="42">
        <f>+' (1) Cap Res.2009-2010'!AS549</f>
        <v>-291150</v>
      </c>
      <c r="AT549" s="42">
        <f>+' (1) Cap Res.2009-2010'!AT549</f>
        <v>0</v>
      </c>
      <c r="AU549" s="42">
        <f>+' (1) Cap Res.2009-2010'!AU549</f>
        <v>0</v>
      </c>
      <c r="AV549" s="42">
        <f>+' (1) Cap Res.2009-2010'!AV549</f>
        <v>0</v>
      </c>
      <c r="AW549" s="42">
        <f>+' (1) Cap Res.2009-2010'!AW549</f>
        <v>0</v>
      </c>
      <c r="AX549" s="42">
        <f>+' (1) Cap Res.2009-2010'!AX549</f>
        <v>0</v>
      </c>
      <c r="AY549" s="42">
        <f>+' (1) Cap Res.2009-2010'!AY549</f>
        <v>0</v>
      </c>
      <c r="AZ549" s="42">
        <f>+' (1) Cap Res.2009-2010'!AZ549</f>
        <v>0</v>
      </c>
      <c r="BA549" s="42">
        <f>+' (1) Cap Res.2009-2010'!BA549</f>
        <v>0</v>
      </c>
      <c r="BB549" s="42">
        <f>+' (1) Cap Res.2009-2010'!BB549</f>
        <v>0</v>
      </c>
    </row>
    <row r="550" spans="1:54" ht="13.5">
      <c r="A550" s="177">
        <f>+' (1) Cap Res.2009-2010'!BF550</f>
        <v>39192</v>
      </c>
      <c r="B550" s="42">
        <f>+' (1) Cap Res.2009-2010'!B550</f>
        <v>0</v>
      </c>
      <c r="C550" s="42">
        <f>+' (1) Cap Res.2009-2010'!C550</f>
        <v>0</v>
      </c>
      <c r="D550" s="42">
        <f>+' (1) Cap Res.2009-2010'!D550</f>
        <v>0</v>
      </c>
      <c r="E550" s="42">
        <f>+' (1) Cap Res.2009-2010'!E550</f>
        <v>0</v>
      </c>
      <c r="F550" s="42">
        <f>+' (1) Cap Res.2009-2010'!F550</f>
        <v>0</v>
      </c>
      <c r="G550" s="42">
        <f>+' (1) Cap Res.2009-2010'!G550</f>
        <v>0</v>
      </c>
      <c r="H550" s="42">
        <f>+' (1) Cap Res.2009-2010'!H550</f>
        <v>0</v>
      </c>
      <c r="I550" s="42">
        <f>+' (1) Cap Res.2009-2010'!I550</f>
        <v>0</v>
      </c>
      <c r="J550" s="42">
        <f>+' (1) Cap Res.2009-2010'!J550</f>
        <v>0</v>
      </c>
      <c r="K550" s="42">
        <f>+' (1) Cap Res.2009-2010'!K550</f>
        <v>0</v>
      </c>
      <c r="L550" s="42">
        <f>+' (1) Cap Res.2009-2010'!L550</f>
        <v>0</v>
      </c>
      <c r="M550" s="42">
        <f>+' (1) Cap Res.2009-2010'!M550</f>
        <v>0</v>
      </c>
      <c r="N550" s="42">
        <f>+' (1) Cap Res.2009-2010'!N550</f>
        <v>0</v>
      </c>
      <c r="O550" s="42">
        <f>+' (1) Cap Res.2009-2010'!O550</f>
        <v>0</v>
      </c>
      <c r="P550" s="42">
        <f>+' (1) Cap Res.2009-2010'!P550</f>
        <v>0</v>
      </c>
      <c r="Q550" s="42">
        <f>+' (1) Cap Res.2009-2010'!Q550</f>
        <v>0</v>
      </c>
      <c r="R550" s="42">
        <f>+' (1) Cap Res.2009-2010'!R550</f>
        <v>0</v>
      </c>
      <c r="S550" s="42">
        <f>+' (1) Cap Res.2009-2010'!S550</f>
        <v>0</v>
      </c>
      <c r="T550" s="42">
        <f>+' (1) Cap Res.2009-2010'!T550</f>
        <v>0</v>
      </c>
      <c r="U550" s="42">
        <f>+' (1) Cap Res.2009-2010'!U550</f>
        <v>0</v>
      </c>
      <c r="V550" s="42">
        <f>+' (1) Cap Res.2009-2010'!V550</f>
        <v>0</v>
      </c>
      <c r="W550" s="42">
        <f>+' (1) Cap Res.2009-2010'!W550</f>
        <v>0</v>
      </c>
      <c r="X550" s="42">
        <f>+' (1) Cap Res.2009-2010'!X550</f>
        <v>0</v>
      </c>
      <c r="Y550" s="42">
        <f>+' (1) Cap Res.2009-2010'!Y550</f>
        <v>0</v>
      </c>
      <c r="Z550" s="42">
        <f>+' (1) Cap Res.2009-2010'!Z550</f>
        <v>0</v>
      </c>
      <c r="AA550" s="42">
        <f>+' (1) Cap Res.2009-2010'!AA550</f>
        <v>0</v>
      </c>
      <c r="AB550" s="42">
        <f>+' (1) Cap Res.2009-2010'!AB550</f>
        <v>0</v>
      </c>
      <c r="AC550" s="42">
        <f>+' (1) Cap Res.2009-2010'!AC550</f>
        <v>0</v>
      </c>
      <c r="AD550" s="42">
        <f>+' (1) Cap Res.2009-2010'!AD550</f>
        <v>0</v>
      </c>
      <c r="AE550" s="42">
        <f>+' (1) Cap Res.2009-2010'!AE550</f>
        <v>0</v>
      </c>
      <c r="AF550" s="42">
        <f>+' (1) Cap Res.2009-2010'!AF550</f>
        <v>0</v>
      </c>
      <c r="AG550" s="42">
        <f>+' (1) Cap Res.2009-2010'!AG550</f>
        <v>0</v>
      </c>
      <c r="AH550" s="42">
        <f>+' (1) Cap Res.2009-2010'!AH550</f>
        <v>0</v>
      </c>
      <c r="AI550" s="42">
        <f>+' (1) Cap Res.2009-2010'!AI550</f>
        <v>0</v>
      </c>
      <c r="AJ550" s="42">
        <f>+' (1) Cap Res.2009-2010'!AJ550</f>
        <v>0</v>
      </c>
      <c r="AK550" s="42">
        <f>+' (1) Cap Res.2009-2010'!AK550</f>
        <v>0</v>
      </c>
      <c r="AL550" s="42">
        <f>+' (1) Cap Res.2009-2010'!AL550</f>
        <v>0</v>
      </c>
      <c r="AM550" s="42">
        <f>+' (1) Cap Res.2009-2010'!AM550</f>
        <v>0</v>
      </c>
      <c r="AN550" s="42">
        <f>+' (1) Cap Res.2009-2010'!AN550</f>
        <v>0</v>
      </c>
      <c r="AO550" s="42">
        <f>+' (1) Cap Res.2009-2010'!AO550</f>
        <v>0</v>
      </c>
      <c r="AP550" s="42">
        <f>+' (1) Cap Res.2009-2010'!AP550</f>
        <v>0</v>
      </c>
      <c r="AQ550" s="42">
        <f>+' (1) Cap Res.2009-2010'!AQ550</f>
        <v>0</v>
      </c>
      <c r="AR550" s="42">
        <f>+' (1) Cap Res.2009-2010'!AR550</f>
        <v>0</v>
      </c>
      <c r="AS550" s="42">
        <f>+' (1) Cap Res.2009-2010'!AS550</f>
        <v>0</v>
      </c>
      <c r="AT550" s="42">
        <f>+' (1) Cap Res.2009-2010'!AT550</f>
        <v>0</v>
      </c>
      <c r="AU550" s="42">
        <f>+' (1) Cap Res.2009-2010'!AU550</f>
        <v>0</v>
      </c>
      <c r="AV550" s="42">
        <f>+' (1) Cap Res.2009-2010'!AV550</f>
        <v>0</v>
      </c>
      <c r="AW550" s="42">
        <f>+' (1) Cap Res.2009-2010'!AW550</f>
        <v>0</v>
      </c>
      <c r="AX550" s="42">
        <f>+' (1) Cap Res.2009-2010'!AX550</f>
        <v>0</v>
      </c>
      <c r="AY550" s="42">
        <f>+' (1) Cap Res.2009-2010'!AY550</f>
        <v>0</v>
      </c>
      <c r="AZ550" s="42">
        <f>+' (1) Cap Res.2009-2010'!AZ550</f>
        <v>0</v>
      </c>
      <c r="BA550" s="42">
        <f>+' (1) Cap Res.2009-2010'!BA550</f>
        <v>0</v>
      </c>
      <c r="BB550" s="42">
        <f>+' (1) Cap Res.2009-2010'!BB550</f>
        <v>0</v>
      </c>
    </row>
    <row r="551" spans="1:54" ht="13.5">
      <c r="A551" s="177">
        <f>+' (1) Cap Res.2009-2010'!BF551</f>
        <v>39200</v>
      </c>
      <c r="B551" s="42">
        <f>+' (1) Cap Res.2009-2010'!B551</f>
        <v>0</v>
      </c>
      <c r="C551" s="42">
        <f>+' (1) Cap Res.2009-2010'!C551</f>
        <v>0</v>
      </c>
      <c r="D551" s="42">
        <f>+' (1) Cap Res.2009-2010'!D551</f>
        <v>0</v>
      </c>
      <c r="E551" s="42">
        <f>+' (1) Cap Res.2009-2010'!E551</f>
        <v>0</v>
      </c>
      <c r="F551" s="42">
        <f>+' (1) Cap Res.2009-2010'!F551</f>
        <v>0</v>
      </c>
      <c r="G551" s="42">
        <f>+' (1) Cap Res.2009-2010'!G551</f>
        <v>0</v>
      </c>
      <c r="H551" s="42">
        <f>+' (1) Cap Res.2009-2010'!H551</f>
        <v>0</v>
      </c>
      <c r="I551" s="42">
        <f>+' (1) Cap Res.2009-2010'!I551</f>
        <v>0</v>
      </c>
      <c r="J551" s="42">
        <f>+' (1) Cap Res.2009-2010'!J551</f>
        <v>0</v>
      </c>
      <c r="K551" s="42">
        <f>+' (1) Cap Res.2009-2010'!K551</f>
        <v>0</v>
      </c>
      <c r="L551" s="42">
        <f>+' (1) Cap Res.2009-2010'!L551</f>
        <v>0</v>
      </c>
      <c r="M551" s="42">
        <f>+' (1) Cap Res.2009-2010'!M551</f>
        <v>0</v>
      </c>
      <c r="N551" s="42">
        <f>+' (1) Cap Res.2009-2010'!N551</f>
        <v>0</v>
      </c>
      <c r="O551" s="42">
        <f>+' (1) Cap Res.2009-2010'!O551</f>
        <v>0</v>
      </c>
      <c r="P551" s="42">
        <f>+' (1) Cap Res.2009-2010'!P551</f>
        <v>0</v>
      </c>
      <c r="Q551" s="42">
        <f>+' (1) Cap Res.2009-2010'!Q551</f>
        <v>0</v>
      </c>
      <c r="R551" s="42">
        <f>+' (1) Cap Res.2009-2010'!R551</f>
        <v>0</v>
      </c>
      <c r="S551" s="42">
        <f>+' (1) Cap Res.2009-2010'!S551</f>
        <v>0</v>
      </c>
      <c r="T551" s="42">
        <f>+' (1) Cap Res.2009-2010'!T551</f>
        <v>0</v>
      </c>
      <c r="U551" s="42">
        <f>+' (1) Cap Res.2009-2010'!U551</f>
        <v>0</v>
      </c>
      <c r="V551" s="42">
        <f>+' (1) Cap Res.2009-2010'!V551</f>
        <v>0</v>
      </c>
      <c r="W551" s="42">
        <f>+' (1) Cap Res.2009-2010'!W551</f>
        <v>0</v>
      </c>
      <c r="X551" s="42">
        <f>+' (1) Cap Res.2009-2010'!X551</f>
        <v>0</v>
      </c>
      <c r="Y551" s="42">
        <f>+' (1) Cap Res.2009-2010'!Y551</f>
        <v>0</v>
      </c>
      <c r="Z551" s="42">
        <f>+' (1) Cap Res.2009-2010'!Z551</f>
        <v>0</v>
      </c>
      <c r="AA551" s="42">
        <f>+' (1) Cap Res.2009-2010'!AA551</f>
        <v>0</v>
      </c>
      <c r="AB551" s="42">
        <f>+' (1) Cap Res.2009-2010'!AB551</f>
        <v>0</v>
      </c>
      <c r="AC551" s="42">
        <f>+' (1) Cap Res.2009-2010'!AC551</f>
        <v>0</v>
      </c>
      <c r="AD551" s="42">
        <f>+' (1) Cap Res.2009-2010'!AD551</f>
        <v>0</v>
      </c>
      <c r="AE551" s="42">
        <f>+' (1) Cap Res.2009-2010'!AE551</f>
        <v>0</v>
      </c>
      <c r="AF551" s="42">
        <f>+' (1) Cap Res.2009-2010'!AF551</f>
        <v>0</v>
      </c>
      <c r="AG551" s="42">
        <f>+' (1) Cap Res.2009-2010'!AG551</f>
        <v>0</v>
      </c>
      <c r="AH551" s="42">
        <f>+' (1) Cap Res.2009-2010'!AH551</f>
        <v>0</v>
      </c>
      <c r="AI551" s="42">
        <f>+' (1) Cap Res.2009-2010'!AI551</f>
        <v>0</v>
      </c>
      <c r="AJ551" s="42">
        <f>+' (1) Cap Res.2009-2010'!AJ551</f>
        <v>0</v>
      </c>
      <c r="AK551" s="42">
        <f>+' (1) Cap Res.2009-2010'!AK551</f>
        <v>0</v>
      </c>
      <c r="AL551" s="42">
        <f>+' (1) Cap Res.2009-2010'!AL551</f>
        <v>0</v>
      </c>
      <c r="AM551" s="42">
        <f>+' (1) Cap Res.2009-2010'!AM551</f>
        <v>0</v>
      </c>
      <c r="AN551" s="42">
        <f>+' (1) Cap Res.2009-2010'!AN551</f>
        <v>0</v>
      </c>
      <c r="AO551" s="42">
        <f>+' (1) Cap Res.2009-2010'!AO551</f>
        <v>0</v>
      </c>
      <c r="AP551" s="42">
        <f>+' (1) Cap Res.2009-2010'!AP551</f>
        <v>0</v>
      </c>
      <c r="AQ551" s="42">
        <f>+' (1) Cap Res.2009-2010'!AQ551</f>
        <v>0</v>
      </c>
      <c r="AR551" s="42">
        <f>+' (1) Cap Res.2009-2010'!AR551</f>
        <v>0</v>
      </c>
      <c r="AS551" s="42">
        <f>+' (1) Cap Res.2009-2010'!AS551</f>
        <v>0</v>
      </c>
      <c r="AT551" s="42">
        <f>+' (1) Cap Res.2009-2010'!AT551</f>
        <v>0</v>
      </c>
      <c r="AU551" s="42">
        <f>+' (1) Cap Res.2009-2010'!AU551</f>
        <v>0</v>
      </c>
      <c r="AV551" s="42">
        <f>+' (1) Cap Res.2009-2010'!AV551</f>
        <v>0</v>
      </c>
      <c r="AW551" s="42">
        <f>+' (1) Cap Res.2009-2010'!AW551</f>
        <v>0</v>
      </c>
      <c r="AX551" s="42">
        <f>+' (1) Cap Res.2009-2010'!AX551</f>
        <v>0</v>
      </c>
      <c r="AY551" s="42">
        <f>+' (1) Cap Res.2009-2010'!AY551</f>
        <v>0</v>
      </c>
      <c r="AZ551" s="42">
        <f>+' (1) Cap Res.2009-2010'!AZ551</f>
        <v>0</v>
      </c>
      <c r="BA551" s="42">
        <f>+' (1) Cap Res.2009-2010'!BA551</f>
        <v>0</v>
      </c>
      <c r="BB551" s="42">
        <f>+' (1) Cap Res.2009-2010'!BB551</f>
        <v>0</v>
      </c>
    </row>
    <row r="552" spans="1:54" ht="13.5">
      <c r="A552" s="177">
        <f>+' (1) Cap Res.2009-2010'!BF552</f>
        <v>39200</v>
      </c>
      <c r="B552" s="42">
        <f>+' (1) Cap Res.2009-2010'!B552</f>
        <v>0</v>
      </c>
      <c r="C552" s="42">
        <f>+' (1) Cap Res.2009-2010'!C552</f>
        <v>0</v>
      </c>
      <c r="D552" s="42">
        <f>+' (1) Cap Res.2009-2010'!D552</f>
        <v>0</v>
      </c>
      <c r="E552" s="42">
        <f>+' (1) Cap Res.2009-2010'!E552</f>
        <v>0</v>
      </c>
      <c r="F552" s="42">
        <f>+' (1) Cap Res.2009-2010'!F552</f>
        <v>0</v>
      </c>
      <c r="G552" s="42">
        <f>+' (1) Cap Res.2009-2010'!G552</f>
        <v>0</v>
      </c>
      <c r="H552" s="42">
        <f>+' (1) Cap Res.2009-2010'!H552</f>
        <v>0</v>
      </c>
      <c r="I552" s="42">
        <f>+' (1) Cap Res.2009-2010'!I552</f>
        <v>0</v>
      </c>
      <c r="J552" s="42">
        <f>+' (1) Cap Res.2009-2010'!J552</f>
        <v>0</v>
      </c>
      <c r="K552" s="42">
        <f>+' (1) Cap Res.2009-2010'!K552</f>
        <v>0</v>
      </c>
      <c r="L552" s="42">
        <f>+' (1) Cap Res.2009-2010'!L552</f>
        <v>0</v>
      </c>
      <c r="M552" s="42">
        <f>+' (1) Cap Res.2009-2010'!M552</f>
        <v>0</v>
      </c>
      <c r="N552" s="42">
        <f>+' (1) Cap Res.2009-2010'!N552</f>
        <v>0</v>
      </c>
      <c r="O552" s="42">
        <f>+' (1) Cap Res.2009-2010'!O552</f>
        <v>0</v>
      </c>
      <c r="P552" s="42">
        <f>+' (1) Cap Res.2009-2010'!P552</f>
        <v>0</v>
      </c>
      <c r="Q552" s="42">
        <f>+' (1) Cap Res.2009-2010'!Q552</f>
        <v>0</v>
      </c>
      <c r="R552" s="42">
        <f>+' (1) Cap Res.2009-2010'!R552</f>
        <v>0</v>
      </c>
      <c r="S552" s="42">
        <f>+' (1) Cap Res.2009-2010'!S552</f>
        <v>0</v>
      </c>
      <c r="T552" s="42">
        <f>+' (1) Cap Res.2009-2010'!T552</f>
        <v>0</v>
      </c>
      <c r="U552" s="42">
        <f>+' (1) Cap Res.2009-2010'!U552</f>
        <v>0</v>
      </c>
      <c r="V552" s="42">
        <f>+' (1) Cap Res.2009-2010'!V552</f>
        <v>0</v>
      </c>
      <c r="W552" s="42">
        <f>+' (1) Cap Res.2009-2010'!W552</f>
        <v>0</v>
      </c>
      <c r="X552" s="42">
        <f>+' (1) Cap Res.2009-2010'!X552</f>
        <v>0</v>
      </c>
      <c r="Y552" s="42">
        <f>+' (1) Cap Res.2009-2010'!Y552</f>
        <v>0</v>
      </c>
      <c r="Z552" s="42">
        <f>+' (1) Cap Res.2009-2010'!Z552</f>
        <v>0</v>
      </c>
      <c r="AA552" s="42">
        <f>+' (1) Cap Res.2009-2010'!AA552</f>
        <v>0</v>
      </c>
      <c r="AB552" s="42">
        <f>+' (1) Cap Res.2009-2010'!AB552</f>
        <v>0</v>
      </c>
      <c r="AC552" s="42">
        <f>+' (1) Cap Res.2009-2010'!AC552</f>
        <v>0</v>
      </c>
      <c r="AD552" s="42">
        <f>+' (1) Cap Res.2009-2010'!AD552</f>
        <v>0</v>
      </c>
      <c r="AE552" s="42">
        <f>+' (1) Cap Res.2009-2010'!AE552</f>
        <v>0</v>
      </c>
      <c r="AF552" s="42">
        <f>+' (1) Cap Res.2009-2010'!AF552</f>
        <v>0</v>
      </c>
      <c r="AG552" s="42">
        <f>+' (1) Cap Res.2009-2010'!AG552</f>
        <v>0</v>
      </c>
      <c r="AH552" s="42">
        <f>+' (1) Cap Res.2009-2010'!AH552</f>
        <v>0</v>
      </c>
      <c r="AI552" s="42">
        <f>+' (1) Cap Res.2009-2010'!AI552</f>
        <v>0</v>
      </c>
      <c r="AJ552" s="42">
        <f>+' (1) Cap Res.2009-2010'!AJ552</f>
        <v>0</v>
      </c>
      <c r="AK552" s="42">
        <f>+' (1) Cap Res.2009-2010'!AK552</f>
        <v>0</v>
      </c>
      <c r="AL552" s="42">
        <f>+' (1) Cap Res.2009-2010'!AL552</f>
        <v>0</v>
      </c>
      <c r="AM552" s="42">
        <f>+' (1) Cap Res.2009-2010'!AM552</f>
        <v>0</v>
      </c>
      <c r="AN552" s="42">
        <f>+' (1) Cap Res.2009-2010'!AN552</f>
        <v>0</v>
      </c>
      <c r="AO552" s="42">
        <f>+' (1) Cap Res.2009-2010'!AO552</f>
        <v>0</v>
      </c>
      <c r="AP552" s="42">
        <f>+' (1) Cap Res.2009-2010'!AP552</f>
        <v>0</v>
      </c>
      <c r="AQ552" s="42">
        <f>+' (1) Cap Res.2009-2010'!AQ552</f>
        <v>0</v>
      </c>
      <c r="AR552" s="42">
        <f>+' (1) Cap Res.2009-2010'!AR552</f>
        <v>0</v>
      </c>
      <c r="AS552" s="42">
        <f>+' (1) Cap Res.2009-2010'!AS552</f>
        <v>0</v>
      </c>
      <c r="AT552" s="42">
        <f>+' (1) Cap Res.2009-2010'!AT552</f>
        <v>0</v>
      </c>
      <c r="AU552" s="42">
        <f>+' (1) Cap Res.2009-2010'!AU552</f>
        <v>0</v>
      </c>
      <c r="AV552" s="42">
        <f>+' (1) Cap Res.2009-2010'!AV552</f>
        <v>0</v>
      </c>
      <c r="AW552" s="42">
        <f>+' (1) Cap Res.2009-2010'!AW552</f>
        <v>0</v>
      </c>
      <c r="AX552" s="42">
        <f>+' (1) Cap Res.2009-2010'!AX552</f>
        <v>0</v>
      </c>
      <c r="AY552" s="42">
        <f>+' (1) Cap Res.2009-2010'!AY552</f>
        <v>0</v>
      </c>
      <c r="AZ552" s="42">
        <f>+' (1) Cap Res.2009-2010'!AZ552</f>
        <v>0</v>
      </c>
      <c r="BA552" s="42">
        <f>+' (1) Cap Res.2009-2010'!BA552</f>
        <v>0</v>
      </c>
      <c r="BB552" s="42">
        <f>+' (1) Cap Res.2009-2010'!BB552</f>
        <v>0</v>
      </c>
    </row>
    <row r="553" spans="1:54" ht="13.5">
      <c r="A553" s="177">
        <f>+' (1) Cap Res.2009-2010'!BF553</f>
        <v>39201</v>
      </c>
      <c r="B553" s="42">
        <f>+' (1) Cap Res.2009-2010'!B553</f>
        <v>0</v>
      </c>
      <c r="C553" s="42">
        <f>+' (1) Cap Res.2009-2010'!C553</f>
        <v>0</v>
      </c>
      <c r="D553" s="42">
        <f>+' (1) Cap Res.2009-2010'!D553</f>
        <v>0</v>
      </c>
      <c r="E553" s="42">
        <f>+' (1) Cap Res.2009-2010'!E553</f>
        <v>0</v>
      </c>
      <c r="F553" s="42">
        <f>+' (1) Cap Res.2009-2010'!F553</f>
        <v>0</v>
      </c>
      <c r="G553" s="42">
        <f>+' (1) Cap Res.2009-2010'!G553</f>
        <v>0</v>
      </c>
      <c r="H553" s="42">
        <f>+' (1) Cap Res.2009-2010'!H553</f>
        <v>0</v>
      </c>
      <c r="I553" s="42">
        <f>+' (1) Cap Res.2009-2010'!I553</f>
        <v>0</v>
      </c>
      <c r="J553" s="42">
        <f>+' (1) Cap Res.2009-2010'!J553</f>
        <v>0</v>
      </c>
      <c r="K553" s="42">
        <f>+' (1) Cap Res.2009-2010'!K553</f>
        <v>0</v>
      </c>
      <c r="L553" s="42">
        <f>+' (1) Cap Res.2009-2010'!L553</f>
        <v>0</v>
      </c>
      <c r="M553" s="42">
        <f>+' (1) Cap Res.2009-2010'!M553</f>
        <v>0</v>
      </c>
      <c r="N553" s="42">
        <f>+' (1) Cap Res.2009-2010'!N553</f>
        <v>0</v>
      </c>
      <c r="O553" s="42">
        <f>+' (1) Cap Res.2009-2010'!O553</f>
        <v>0</v>
      </c>
      <c r="P553" s="42">
        <f>+' (1) Cap Res.2009-2010'!P553</f>
        <v>0</v>
      </c>
      <c r="Q553" s="42">
        <f>+' (1) Cap Res.2009-2010'!Q553</f>
        <v>0</v>
      </c>
      <c r="R553" s="42">
        <f>+' (1) Cap Res.2009-2010'!R553</f>
        <v>0</v>
      </c>
      <c r="S553" s="42">
        <f>+' (1) Cap Res.2009-2010'!S553</f>
        <v>0</v>
      </c>
      <c r="T553" s="42">
        <f>+' (1) Cap Res.2009-2010'!T553</f>
        <v>0</v>
      </c>
      <c r="U553" s="42">
        <f>+' (1) Cap Res.2009-2010'!U553</f>
        <v>0</v>
      </c>
      <c r="V553" s="42">
        <f>+' (1) Cap Res.2009-2010'!V553</f>
        <v>0</v>
      </c>
      <c r="W553" s="42">
        <f>+' (1) Cap Res.2009-2010'!W553</f>
        <v>0</v>
      </c>
      <c r="X553" s="42">
        <f>+' (1) Cap Res.2009-2010'!X553</f>
        <v>0</v>
      </c>
      <c r="Y553" s="42">
        <f>+' (1) Cap Res.2009-2010'!Y553</f>
        <v>0</v>
      </c>
      <c r="Z553" s="42">
        <f>+' (1) Cap Res.2009-2010'!Z553</f>
        <v>0</v>
      </c>
      <c r="AA553" s="42">
        <f>+' (1) Cap Res.2009-2010'!AA553</f>
        <v>0</v>
      </c>
      <c r="AB553" s="42">
        <f>+' (1) Cap Res.2009-2010'!AB553</f>
        <v>0</v>
      </c>
      <c r="AC553" s="42">
        <f>+' (1) Cap Res.2009-2010'!AC553</f>
        <v>0</v>
      </c>
      <c r="AD553" s="42">
        <f>+' (1) Cap Res.2009-2010'!AD553</f>
        <v>0</v>
      </c>
      <c r="AE553" s="42">
        <f>+' (1) Cap Res.2009-2010'!AE553</f>
        <v>0</v>
      </c>
      <c r="AF553" s="42">
        <f>+' (1) Cap Res.2009-2010'!AF553</f>
        <v>0</v>
      </c>
      <c r="AG553" s="42">
        <f>+' (1) Cap Res.2009-2010'!AG553</f>
        <v>0</v>
      </c>
      <c r="AH553" s="42">
        <f>+' (1) Cap Res.2009-2010'!AH553</f>
        <v>0</v>
      </c>
      <c r="AI553" s="42">
        <f>+' (1) Cap Res.2009-2010'!AI553</f>
        <v>0</v>
      </c>
      <c r="AJ553" s="42">
        <f>+' (1) Cap Res.2009-2010'!AJ553</f>
        <v>0</v>
      </c>
      <c r="AK553" s="42">
        <f>+' (1) Cap Res.2009-2010'!AK553</f>
        <v>0</v>
      </c>
      <c r="AL553" s="42">
        <f>+' (1) Cap Res.2009-2010'!AL553</f>
        <v>0</v>
      </c>
      <c r="AM553" s="42">
        <f>+' (1) Cap Res.2009-2010'!AM553</f>
        <v>0</v>
      </c>
      <c r="AN553" s="42">
        <f>+' (1) Cap Res.2009-2010'!AN553</f>
        <v>0</v>
      </c>
      <c r="AO553" s="42">
        <f>+' (1) Cap Res.2009-2010'!AO553</f>
        <v>0</v>
      </c>
      <c r="AP553" s="42">
        <f>+' (1) Cap Res.2009-2010'!AP553</f>
        <v>0</v>
      </c>
      <c r="AQ553" s="42">
        <f>+' (1) Cap Res.2009-2010'!AQ553</f>
        <v>0</v>
      </c>
      <c r="AR553" s="42">
        <f>+' (1) Cap Res.2009-2010'!AR553</f>
        <v>0</v>
      </c>
      <c r="AS553" s="42">
        <f>+' (1) Cap Res.2009-2010'!AS553</f>
        <v>0</v>
      </c>
      <c r="AT553" s="42">
        <f>+' (1) Cap Res.2009-2010'!AT553</f>
        <v>0</v>
      </c>
      <c r="AU553" s="42">
        <f>+' (1) Cap Res.2009-2010'!AU553</f>
        <v>0</v>
      </c>
      <c r="AV553" s="42">
        <f>+' (1) Cap Res.2009-2010'!AV553</f>
        <v>0</v>
      </c>
      <c r="AW553" s="42">
        <f>+' (1) Cap Res.2009-2010'!AW553</f>
        <v>0</v>
      </c>
      <c r="AX553" s="42">
        <f>+' (1) Cap Res.2009-2010'!AX553</f>
        <v>0</v>
      </c>
      <c r="AY553" s="42">
        <f>+' (1) Cap Res.2009-2010'!AY553</f>
        <v>0</v>
      </c>
      <c r="AZ553" s="42">
        <f>+' (1) Cap Res.2009-2010'!AZ553</f>
        <v>0</v>
      </c>
      <c r="BA553" s="42">
        <f>+' (1) Cap Res.2009-2010'!BA553</f>
        <v>0</v>
      </c>
      <c r="BB553" s="42">
        <f>+' (1) Cap Res.2009-2010'!BB553</f>
        <v>0</v>
      </c>
    </row>
    <row r="554" spans="1:54" ht="13.5">
      <c r="A554" s="177">
        <f>+' (1) Cap Res.2009-2010'!BF554</f>
        <v>39201</v>
      </c>
      <c r="B554" s="42">
        <f>+' (1) Cap Res.2009-2010'!B554</f>
        <v>0</v>
      </c>
      <c r="C554" s="42">
        <f>+' (1) Cap Res.2009-2010'!C554</f>
        <v>0</v>
      </c>
      <c r="D554" s="42">
        <f>+' (1) Cap Res.2009-2010'!D554</f>
        <v>0</v>
      </c>
      <c r="E554" s="42">
        <f>+' (1) Cap Res.2009-2010'!E554</f>
        <v>0</v>
      </c>
      <c r="F554" s="42">
        <f>+' (1) Cap Res.2009-2010'!F554</f>
        <v>0</v>
      </c>
      <c r="G554" s="42">
        <f>+' (1) Cap Res.2009-2010'!G554</f>
        <v>0</v>
      </c>
      <c r="H554" s="42">
        <f>+' (1) Cap Res.2009-2010'!H554</f>
        <v>0</v>
      </c>
      <c r="I554" s="42">
        <f>+' (1) Cap Res.2009-2010'!I554</f>
        <v>0</v>
      </c>
      <c r="J554" s="42">
        <f>+' (1) Cap Res.2009-2010'!J554</f>
        <v>0</v>
      </c>
      <c r="K554" s="42">
        <f>+' (1) Cap Res.2009-2010'!K554</f>
        <v>0</v>
      </c>
      <c r="L554" s="42">
        <f>+' (1) Cap Res.2009-2010'!L554</f>
        <v>0</v>
      </c>
      <c r="M554" s="42">
        <f>+' (1) Cap Res.2009-2010'!M554</f>
        <v>0</v>
      </c>
      <c r="N554" s="42">
        <f>+' (1) Cap Res.2009-2010'!N554</f>
        <v>0</v>
      </c>
      <c r="O554" s="42">
        <f>+' (1) Cap Res.2009-2010'!O554</f>
        <v>0</v>
      </c>
      <c r="P554" s="42">
        <f>+' (1) Cap Res.2009-2010'!P554</f>
        <v>0</v>
      </c>
      <c r="Q554" s="42">
        <f>+' (1) Cap Res.2009-2010'!Q554</f>
        <v>0</v>
      </c>
      <c r="R554" s="42">
        <f>+' (1) Cap Res.2009-2010'!R554</f>
        <v>0</v>
      </c>
      <c r="S554" s="42">
        <f>+' (1) Cap Res.2009-2010'!S554</f>
        <v>0</v>
      </c>
      <c r="T554" s="42">
        <f>+' (1) Cap Res.2009-2010'!T554</f>
        <v>0</v>
      </c>
      <c r="U554" s="42">
        <f>+' (1) Cap Res.2009-2010'!U554</f>
        <v>0</v>
      </c>
      <c r="V554" s="42">
        <f>+' (1) Cap Res.2009-2010'!V554</f>
        <v>0</v>
      </c>
      <c r="W554" s="42">
        <f>+' (1) Cap Res.2009-2010'!W554</f>
        <v>0</v>
      </c>
      <c r="X554" s="42">
        <f>+' (1) Cap Res.2009-2010'!X554</f>
        <v>0</v>
      </c>
      <c r="Y554" s="42">
        <f>+' (1) Cap Res.2009-2010'!Y554</f>
        <v>0</v>
      </c>
      <c r="Z554" s="42">
        <f>+' (1) Cap Res.2009-2010'!Z554</f>
        <v>0</v>
      </c>
      <c r="AA554" s="42">
        <f>+' (1) Cap Res.2009-2010'!AA554</f>
        <v>0</v>
      </c>
      <c r="AB554" s="42">
        <f>+' (1) Cap Res.2009-2010'!AB554</f>
        <v>0</v>
      </c>
      <c r="AC554" s="42">
        <f>+' (1) Cap Res.2009-2010'!AC554</f>
        <v>0</v>
      </c>
      <c r="AD554" s="42">
        <f>+' (1) Cap Res.2009-2010'!AD554</f>
        <v>0</v>
      </c>
      <c r="AE554" s="42">
        <f>+' (1) Cap Res.2009-2010'!AE554</f>
        <v>0</v>
      </c>
      <c r="AF554" s="42">
        <f>+' (1) Cap Res.2009-2010'!AF554</f>
        <v>0</v>
      </c>
      <c r="AG554" s="42">
        <f>+' (1) Cap Res.2009-2010'!AG554</f>
        <v>0</v>
      </c>
      <c r="AH554" s="42">
        <f>+' (1) Cap Res.2009-2010'!AH554</f>
        <v>0</v>
      </c>
      <c r="AI554" s="42">
        <f>+' (1) Cap Res.2009-2010'!AI554</f>
        <v>0</v>
      </c>
      <c r="AJ554" s="42">
        <f>+' (1) Cap Res.2009-2010'!AJ554</f>
        <v>0</v>
      </c>
      <c r="AK554" s="42">
        <f>+' (1) Cap Res.2009-2010'!AK554</f>
        <v>0</v>
      </c>
      <c r="AL554" s="42">
        <f>+' (1) Cap Res.2009-2010'!AL554</f>
        <v>0</v>
      </c>
      <c r="AM554" s="42">
        <f>+' (1) Cap Res.2009-2010'!AM554</f>
        <v>0</v>
      </c>
      <c r="AN554" s="42">
        <f>+' (1) Cap Res.2009-2010'!AN554</f>
        <v>0</v>
      </c>
      <c r="AO554" s="42">
        <f>+' (1) Cap Res.2009-2010'!AO554</f>
        <v>0</v>
      </c>
      <c r="AP554" s="42">
        <f>+' (1) Cap Res.2009-2010'!AP554</f>
        <v>0</v>
      </c>
      <c r="AQ554" s="42">
        <f>+' (1) Cap Res.2009-2010'!AQ554</f>
        <v>0</v>
      </c>
      <c r="AR554" s="42">
        <f>+' (1) Cap Res.2009-2010'!AR554</f>
        <v>0</v>
      </c>
      <c r="AS554" s="42">
        <f>+' (1) Cap Res.2009-2010'!AS554</f>
        <v>0</v>
      </c>
      <c r="AT554" s="42">
        <f>+' (1) Cap Res.2009-2010'!AT554</f>
        <v>0</v>
      </c>
      <c r="AU554" s="42">
        <f>+' (1) Cap Res.2009-2010'!AU554</f>
        <v>0</v>
      </c>
      <c r="AV554" s="42">
        <f>+' (1) Cap Res.2009-2010'!AV554</f>
        <v>0</v>
      </c>
      <c r="AW554" s="42">
        <f>+' (1) Cap Res.2009-2010'!AW554</f>
        <v>0</v>
      </c>
      <c r="AX554" s="42">
        <f>+' (1) Cap Res.2009-2010'!AX554</f>
        <v>0</v>
      </c>
      <c r="AY554" s="42">
        <f>+' (1) Cap Res.2009-2010'!AY554</f>
        <v>0</v>
      </c>
      <c r="AZ554" s="42">
        <f>+' (1) Cap Res.2009-2010'!AZ554</f>
        <v>0</v>
      </c>
      <c r="BA554" s="42">
        <f>+' (1) Cap Res.2009-2010'!BA554</f>
        <v>0</v>
      </c>
      <c r="BB554" s="42">
        <f>+' (1) Cap Res.2009-2010'!BB554</f>
        <v>0</v>
      </c>
    </row>
    <row r="555" spans="1:54" ht="13.5">
      <c r="A555" s="177">
        <f>+' (1) Cap Res.2009-2010'!BF555</f>
        <v>39220</v>
      </c>
      <c r="B555" s="42">
        <f>+' (1) Cap Res.2009-2010'!B555</f>
        <v>0</v>
      </c>
      <c r="C555" s="42">
        <f>+' (1) Cap Res.2009-2010'!C555</f>
        <v>0</v>
      </c>
      <c r="D555" s="42">
        <f>+' (1) Cap Res.2009-2010'!D555</f>
        <v>0</v>
      </c>
      <c r="E555" s="42">
        <f>+' (1) Cap Res.2009-2010'!E555</f>
        <v>0</v>
      </c>
      <c r="F555" s="42">
        <f>+' (1) Cap Res.2009-2010'!F555</f>
        <v>0</v>
      </c>
      <c r="G555" s="42">
        <f>+' (1) Cap Res.2009-2010'!G555</f>
        <v>0</v>
      </c>
      <c r="H555" s="42">
        <f>+' (1) Cap Res.2009-2010'!H555</f>
        <v>0</v>
      </c>
      <c r="I555" s="42">
        <f>+' (1) Cap Res.2009-2010'!I555</f>
        <v>0</v>
      </c>
      <c r="J555" s="42">
        <f>+' (1) Cap Res.2009-2010'!J555</f>
        <v>0</v>
      </c>
      <c r="K555" s="42">
        <f>+' (1) Cap Res.2009-2010'!K555</f>
        <v>0</v>
      </c>
      <c r="L555" s="42">
        <f>+' (1) Cap Res.2009-2010'!L555</f>
        <v>0</v>
      </c>
      <c r="M555" s="42">
        <f>+' (1) Cap Res.2009-2010'!M555</f>
        <v>0</v>
      </c>
      <c r="N555" s="42">
        <f>+' (1) Cap Res.2009-2010'!N555</f>
        <v>0</v>
      </c>
      <c r="O555" s="42">
        <f>+' (1) Cap Res.2009-2010'!O555</f>
        <v>0</v>
      </c>
      <c r="P555" s="42">
        <f>+' (1) Cap Res.2009-2010'!P555</f>
        <v>0</v>
      </c>
      <c r="Q555" s="42">
        <f>+' (1) Cap Res.2009-2010'!Q555</f>
        <v>0</v>
      </c>
      <c r="R555" s="42">
        <f>+' (1) Cap Res.2009-2010'!R555</f>
        <v>0</v>
      </c>
      <c r="S555" s="42">
        <f>+' (1) Cap Res.2009-2010'!S555</f>
        <v>0</v>
      </c>
      <c r="T555" s="42">
        <f>+' (1) Cap Res.2009-2010'!T555</f>
        <v>0</v>
      </c>
      <c r="U555" s="42">
        <f>+' (1) Cap Res.2009-2010'!U555</f>
        <v>0</v>
      </c>
      <c r="V555" s="42">
        <f>+' (1) Cap Res.2009-2010'!V555</f>
        <v>0</v>
      </c>
      <c r="W555" s="42">
        <f>+' (1) Cap Res.2009-2010'!W555</f>
        <v>0</v>
      </c>
      <c r="X555" s="42">
        <f>+' (1) Cap Res.2009-2010'!X555</f>
        <v>0</v>
      </c>
      <c r="Y555" s="42">
        <f>+' (1) Cap Res.2009-2010'!Y555</f>
        <v>0</v>
      </c>
      <c r="Z555" s="42">
        <f>+' (1) Cap Res.2009-2010'!Z555</f>
        <v>0</v>
      </c>
      <c r="AA555" s="42">
        <f>+' (1) Cap Res.2009-2010'!AA555</f>
        <v>0</v>
      </c>
      <c r="AB555" s="42">
        <f>+' (1) Cap Res.2009-2010'!AB555</f>
        <v>0</v>
      </c>
      <c r="AC555" s="42">
        <f>+' (1) Cap Res.2009-2010'!AC555</f>
        <v>0</v>
      </c>
      <c r="AD555" s="42">
        <f>+' (1) Cap Res.2009-2010'!AD555</f>
        <v>0</v>
      </c>
      <c r="AE555" s="42">
        <f>+' (1) Cap Res.2009-2010'!AE555</f>
        <v>0</v>
      </c>
      <c r="AF555" s="42">
        <f>+' (1) Cap Res.2009-2010'!AF555</f>
        <v>0</v>
      </c>
      <c r="AG555" s="42">
        <f>+' (1) Cap Res.2009-2010'!AG555</f>
        <v>0</v>
      </c>
      <c r="AH555" s="42">
        <f>+' (1) Cap Res.2009-2010'!AH555</f>
        <v>0</v>
      </c>
      <c r="AI555" s="42">
        <f>+' (1) Cap Res.2009-2010'!AI555</f>
        <v>0</v>
      </c>
      <c r="AJ555" s="42">
        <f>+' (1) Cap Res.2009-2010'!AJ555</f>
        <v>0</v>
      </c>
      <c r="AK555" s="42">
        <f>+' (1) Cap Res.2009-2010'!AK555</f>
        <v>0</v>
      </c>
      <c r="AL555" s="42">
        <f>+' (1) Cap Res.2009-2010'!AL555</f>
        <v>0</v>
      </c>
      <c r="AM555" s="42">
        <f>+' (1) Cap Res.2009-2010'!AM555</f>
        <v>0</v>
      </c>
      <c r="AN555" s="42">
        <f>+' (1) Cap Res.2009-2010'!AN555</f>
        <v>0</v>
      </c>
      <c r="AO555" s="42">
        <f>+' (1) Cap Res.2009-2010'!AO555</f>
        <v>0</v>
      </c>
      <c r="AP555" s="42">
        <f>+' (1) Cap Res.2009-2010'!AP555</f>
        <v>0</v>
      </c>
      <c r="AQ555" s="42">
        <f>+' (1) Cap Res.2009-2010'!AQ555</f>
        <v>0</v>
      </c>
      <c r="AR555" s="42">
        <f>+' (1) Cap Res.2009-2010'!AR555</f>
        <v>0</v>
      </c>
      <c r="AS555" s="42">
        <f>+' (1) Cap Res.2009-2010'!AS555</f>
        <v>0</v>
      </c>
      <c r="AT555" s="42">
        <f>+' (1) Cap Res.2009-2010'!AT555</f>
        <v>0</v>
      </c>
      <c r="AU555" s="42">
        <f>+' (1) Cap Res.2009-2010'!AU555</f>
        <v>0</v>
      </c>
      <c r="AV555" s="42">
        <f>+' (1) Cap Res.2009-2010'!AV555</f>
        <v>0</v>
      </c>
      <c r="AW555" s="42">
        <f>+' (1) Cap Res.2009-2010'!AW555</f>
        <v>0</v>
      </c>
      <c r="AX555" s="42">
        <f>+' (1) Cap Res.2009-2010'!AX555</f>
        <v>-79865</v>
      </c>
      <c r="AY555" s="42">
        <f>+' (1) Cap Res.2009-2010'!AY555</f>
        <v>0</v>
      </c>
      <c r="AZ555" s="42">
        <f>+' (1) Cap Res.2009-2010'!AZ555</f>
        <v>0</v>
      </c>
      <c r="BA555" s="42">
        <f>+' (1) Cap Res.2009-2010'!BA555</f>
        <v>0</v>
      </c>
      <c r="BB555" s="42">
        <f>+' (1) Cap Res.2009-2010'!BB555</f>
        <v>0</v>
      </c>
    </row>
    <row r="556" spans="1:54" ht="13.5">
      <c r="A556" s="177">
        <f>+' (1) Cap Res.2009-2010'!BF556</f>
        <v>39220</v>
      </c>
      <c r="B556" s="42">
        <f>+' (1) Cap Res.2009-2010'!B556</f>
        <v>0</v>
      </c>
      <c r="C556" s="42">
        <f>+' (1) Cap Res.2009-2010'!C556</f>
        <v>0</v>
      </c>
      <c r="D556" s="42">
        <f>+' (1) Cap Res.2009-2010'!D556</f>
        <v>0</v>
      </c>
      <c r="E556" s="42">
        <f>+' (1) Cap Res.2009-2010'!E556</f>
        <v>0</v>
      </c>
      <c r="F556" s="42">
        <f>+' (1) Cap Res.2009-2010'!F556</f>
        <v>0</v>
      </c>
      <c r="G556" s="42">
        <f>+' (1) Cap Res.2009-2010'!G556</f>
        <v>0</v>
      </c>
      <c r="H556" s="42">
        <f>+' (1) Cap Res.2009-2010'!H556</f>
        <v>0</v>
      </c>
      <c r="I556" s="42">
        <f>+' (1) Cap Res.2009-2010'!I556</f>
        <v>0</v>
      </c>
      <c r="J556" s="42">
        <f>+' (1) Cap Res.2009-2010'!J556</f>
        <v>0</v>
      </c>
      <c r="K556" s="42">
        <f>+' (1) Cap Res.2009-2010'!K556</f>
        <v>0</v>
      </c>
      <c r="L556" s="42">
        <f>+' (1) Cap Res.2009-2010'!L556</f>
        <v>0</v>
      </c>
      <c r="M556" s="42">
        <f>+' (1) Cap Res.2009-2010'!M556</f>
        <v>0</v>
      </c>
      <c r="N556" s="42">
        <f>+' (1) Cap Res.2009-2010'!N556</f>
        <v>0</v>
      </c>
      <c r="O556" s="42">
        <f>+' (1) Cap Res.2009-2010'!O556</f>
        <v>0</v>
      </c>
      <c r="P556" s="42">
        <f>+' (1) Cap Res.2009-2010'!P556</f>
        <v>0</v>
      </c>
      <c r="Q556" s="42">
        <f>+' (1) Cap Res.2009-2010'!Q556</f>
        <v>0</v>
      </c>
      <c r="R556" s="42">
        <f>+' (1) Cap Res.2009-2010'!R556</f>
        <v>0</v>
      </c>
      <c r="S556" s="42">
        <f>+' (1) Cap Res.2009-2010'!S556</f>
        <v>0</v>
      </c>
      <c r="T556" s="42">
        <f>+' (1) Cap Res.2009-2010'!T556</f>
        <v>0</v>
      </c>
      <c r="U556" s="42">
        <f>+' (1) Cap Res.2009-2010'!U556</f>
        <v>0</v>
      </c>
      <c r="V556" s="42">
        <f>+' (1) Cap Res.2009-2010'!V556</f>
        <v>0</v>
      </c>
      <c r="W556" s="42">
        <f>+' (1) Cap Res.2009-2010'!W556</f>
        <v>0</v>
      </c>
      <c r="X556" s="42">
        <f>+' (1) Cap Res.2009-2010'!X556</f>
        <v>0</v>
      </c>
      <c r="Y556" s="42">
        <f>+' (1) Cap Res.2009-2010'!Y556</f>
        <v>0</v>
      </c>
      <c r="Z556" s="42">
        <f>+' (1) Cap Res.2009-2010'!Z556</f>
        <v>0</v>
      </c>
      <c r="AA556" s="42">
        <f>+' (1) Cap Res.2009-2010'!AA556</f>
        <v>0</v>
      </c>
      <c r="AB556" s="42">
        <f>+' (1) Cap Res.2009-2010'!AB556</f>
        <v>0</v>
      </c>
      <c r="AC556" s="42">
        <f>+' (1) Cap Res.2009-2010'!AC556</f>
        <v>0</v>
      </c>
      <c r="AD556" s="42">
        <f>+' (1) Cap Res.2009-2010'!AD556</f>
        <v>0</v>
      </c>
      <c r="AE556" s="42">
        <f>+' (1) Cap Res.2009-2010'!AE556</f>
        <v>0</v>
      </c>
      <c r="AF556" s="42">
        <f>+' (1) Cap Res.2009-2010'!AF556</f>
        <v>0</v>
      </c>
      <c r="AG556" s="42">
        <f>+' (1) Cap Res.2009-2010'!AG556</f>
        <v>0</v>
      </c>
      <c r="AH556" s="42">
        <f>+' (1) Cap Res.2009-2010'!AH556</f>
        <v>0</v>
      </c>
      <c r="AI556" s="42">
        <f>+' (1) Cap Res.2009-2010'!AI556</f>
        <v>0</v>
      </c>
      <c r="AJ556" s="42">
        <f>+' (1) Cap Res.2009-2010'!AJ556</f>
        <v>0</v>
      </c>
      <c r="AK556" s="42">
        <f>+' (1) Cap Res.2009-2010'!AK556</f>
        <v>0</v>
      </c>
      <c r="AL556" s="42">
        <f>+' (1) Cap Res.2009-2010'!AL556</f>
        <v>0</v>
      </c>
      <c r="AM556" s="42">
        <f>+' (1) Cap Res.2009-2010'!AM556</f>
        <v>0</v>
      </c>
      <c r="AN556" s="42">
        <f>+' (1) Cap Res.2009-2010'!AN556</f>
        <v>0</v>
      </c>
      <c r="AO556" s="42">
        <f>+' (1) Cap Res.2009-2010'!AO556</f>
        <v>0</v>
      </c>
      <c r="AP556" s="42">
        <f>+' (1) Cap Res.2009-2010'!AP556</f>
        <v>0</v>
      </c>
      <c r="AQ556" s="42">
        <f>+' (1) Cap Res.2009-2010'!AQ556</f>
        <v>0</v>
      </c>
      <c r="AR556" s="42">
        <f>+' (1) Cap Res.2009-2010'!AR556</f>
        <v>0</v>
      </c>
      <c r="AS556" s="42">
        <f>+' (1) Cap Res.2009-2010'!AS556</f>
        <v>-178335.06</v>
      </c>
      <c r="AT556" s="42">
        <f>+' (1) Cap Res.2009-2010'!AT556</f>
        <v>0</v>
      </c>
      <c r="AU556" s="42">
        <f>+' (1) Cap Res.2009-2010'!AU556</f>
        <v>0</v>
      </c>
      <c r="AV556" s="42">
        <f>+' (1) Cap Res.2009-2010'!AV556</f>
        <v>0</v>
      </c>
      <c r="AW556" s="42">
        <f>+' (1) Cap Res.2009-2010'!AW556</f>
        <v>0</v>
      </c>
      <c r="AX556" s="42">
        <f>+' (1) Cap Res.2009-2010'!AX556</f>
        <v>0</v>
      </c>
      <c r="AY556" s="42">
        <f>+' (1) Cap Res.2009-2010'!AY556</f>
        <v>0</v>
      </c>
      <c r="AZ556" s="42">
        <f>+' (1) Cap Res.2009-2010'!AZ556</f>
        <v>0</v>
      </c>
      <c r="BA556" s="42">
        <f>+' (1) Cap Res.2009-2010'!BA556</f>
        <v>0</v>
      </c>
      <c r="BB556" s="42">
        <f>+' (1) Cap Res.2009-2010'!BB556</f>
        <v>0</v>
      </c>
    </row>
    <row r="557" spans="1:54" ht="13.5">
      <c r="A557" s="177">
        <f>+' (1) Cap Res.2009-2010'!BF557</f>
        <v>39220</v>
      </c>
      <c r="B557" s="42">
        <f>+' (1) Cap Res.2009-2010'!B557</f>
        <v>0</v>
      </c>
      <c r="C557" s="42">
        <f>+' (1) Cap Res.2009-2010'!C557</f>
        <v>0</v>
      </c>
      <c r="D557" s="42">
        <f>+' (1) Cap Res.2009-2010'!D557</f>
        <v>0</v>
      </c>
      <c r="E557" s="42">
        <f>+' (1) Cap Res.2009-2010'!E557</f>
        <v>0</v>
      </c>
      <c r="F557" s="42">
        <f>+' (1) Cap Res.2009-2010'!F557</f>
        <v>0</v>
      </c>
      <c r="G557" s="42">
        <f>+' (1) Cap Res.2009-2010'!G557</f>
        <v>0</v>
      </c>
      <c r="H557" s="42">
        <f>+' (1) Cap Res.2009-2010'!H557</f>
        <v>0</v>
      </c>
      <c r="I557" s="42">
        <f>+' (1) Cap Res.2009-2010'!I557</f>
        <v>0</v>
      </c>
      <c r="J557" s="42">
        <f>+' (1) Cap Res.2009-2010'!J557</f>
        <v>0</v>
      </c>
      <c r="K557" s="42">
        <f>+' (1) Cap Res.2009-2010'!K557</f>
        <v>0</v>
      </c>
      <c r="L557" s="42">
        <f>+' (1) Cap Res.2009-2010'!L557</f>
        <v>0</v>
      </c>
      <c r="M557" s="42">
        <f>+' (1) Cap Res.2009-2010'!M557</f>
        <v>0</v>
      </c>
      <c r="N557" s="42">
        <f>+' (1) Cap Res.2009-2010'!N557</f>
        <v>0</v>
      </c>
      <c r="O557" s="42">
        <f>+' (1) Cap Res.2009-2010'!O557</f>
        <v>0</v>
      </c>
      <c r="P557" s="42">
        <f>+' (1) Cap Res.2009-2010'!P557</f>
        <v>0</v>
      </c>
      <c r="Q557" s="42">
        <f>+' (1) Cap Res.2009-2010'!Q557</f>
        <v>0</v>
      </c>
      <c r="R557" s="42">
        <f>+' (1) Cap Res.2009-2010'!R557</f>
        <v>0</v>
      </c>
      <c r="S557" s="42">
        <f>+' (1) Cap Res.2009-2010'!S557</f>
        <v>0</v>
      </c>
      <c r="T557" s="42">
        <f>+' (1) Cap Res.2009-2010'!T557</f>
        <v>0</v>
      </c>
      <c r="U557" s="42">
        <f>+' (1) Cap Res.2009-2010'!U557</f>
        <v>0</v>
      </c>
      <c r="V557" s="42">
        <f>+' (1) Cap Res.2009-2010'!V557</f>
        <v>0</v>
      </c>
      <c r="W557" s="42">
        <f>+' (1) Cap Res.2009-2010'!W557</f>
        <v>0</v>
      </c>
      <c r="X557" s="42">
        <f>+' (1) Cap Res.2009-2010'!X557</f>
        <v>0</v>
      </c>
      <c r="Y557" s="42">
        <f>+' (1) Cap Res.2009-2010'!Y557</f>
        <v>0</v>
      </c>
      <c r="Z557" s="42">
        <f>+' (1) Cap Res.2009-2010'!Z557</f>
        <v>0</v>
      </c>
      <c r="AA557" s="42">
        <f>+' (1) Cap Res.2009-2010'!AA557</f>
        <v>0</v>
      </c>
      <c r="AB557" s="42">
        <f>+' (1) Cap Res.2009-2010'!AB557</f>
        <v>0</v>
      </c>
      <c r="AC557" s="42">
        <f>+' (1) Cap Res.2009-2010'!AC557</f>
        <v>0</v>
      </c>
      <c r="AD557" s="42">
        <f>+' (1) Cap Res.2009-2010'!AD557</f>
        <v>0</v>
      </c>
      <c r="AE557" s="42">
        <f>+' (1) Cap Res.2009-2010'!AE557</f>
        <v>0</v>
      </c>
      <c r="AF557" s="42">
        <f>+' (1) Cap Res.2009-2010'!AF557</f>
        <v>0</v>
      </c>
      <c r="AG557" s="42">
        <f>+' (1) Cap Res.2009-2010'!AG557</f>
        <v>0</v>
      </c>
      <c r="AH557" s="42">
        <f>+' (1) Cap Res.2009-2010'!AH557</f>
        <v>0</v>
      </c>
      <c r="AI557" s="42">
        <f>+' (1) Cap Res.2009-2010'!AI557</f>
        <v>0</v>
      </c>
      <c r="AJ557" s="42">
        <f>+' (1) Cap Res.2009-2010'!AJ557</f>
        <v>0</v>
      </c>
      <c r="AK557" s="42">
        <f>+' (1) Cap Res.2009-2010'!AK557</f>
        <v>0</v>
      </c>
      <c r="AL557" s="42">
        <f>+' (1) Cap Res.2009-2010'!AL557</f>
        <v>0</v>
      </c>
      <c r="AM557" s="42">
        <f>+' (1) Cap Res.2009-2010'!AM557</f>
        <v>0</v>
      </c>
      <c r="AN557" s="42">
        <f>+' (1) Cap Res.2009-2010'!AN557</f>
        <v>0</v>
      </c>
      <c r="AO557" s="42">
        <f>+' (1) Cap Res.2009-2010'!AO557</f>
        <v>0</v>
      </c>
      <c r="AP557" s="42">
        <f>+' (1) Cap Res.2009-2010'!AP557</f>
        <v>0</v>
      </c>
      <c r="AQ557" s="42">
        <f>+' (1) Cap Res.2009-2010'!AQ557</f>
        <v>0</v>
      </c>
      <c r="AR557" s="42">
        <f>+' (1) Cap Res.2009-2010'!AR557</f>
        <v>0</v>
      </c>
      <c r="AS557" s="42">
        <f>+' (1) Cap Res.2009-2010'!AS557</f>
        <v>0</v>
      </c>
      <c r="AT557" s="42">
        <f>+' (1) Cap Res.2009-2010'!AT557</f>
        <v>0</v>
      </c>
      <c r="AU557" s="42">
        <f>+' (1) Cap Res.2009-2010'!AU557</f>
        <v>0</v>
      </c>
      <c r="AV557" s="42">
        <f>+' (1) Cap Res.2009-2010'!AV557</f>
        <v>0</v>
      </c>
      <c r="AW557" s="42">
        <f>+' (1) Cap Res.2009-2010'!AW557</f>
        <v>0</v>
      </c>
      <c r="AX557" s="42">
        <f>+' (1) Cap Res.2009-2010'!AX557</f>
        <v>0</v>
      </c>
      <c r="AY557" s="42">
        <f>+' (1) Cap Res.2009-2010'!AY557</f>
        <v>0</v>
      </c>
      <c r="AZ557" s="42">
        <f>+' (1) Cap Res.2009-2010'!AZ557</f>
        <v>0</v>
      </c>
      <c r="BA557" s="42">
        <f>+' (1) Cap Res.2009-2010'!BA557</f>
        <v>0</v>
      </c>
      <c r="BB557" s="42">
        <f>+' (1) Cap Res.2009-2010'!BB557</f>
        <v>0</v>
      </c>
    </row>
    <row r="558" spans="1:54" ht="13.5">
      <c r="A558" s="177">
        <f>+' (1) Cap Res.2009-2010'!BF558</f>
        <v>39227</v>
      </c>
      <c r="B558" s="42">
        <f>+' (1) Cap Res.2009-2010'!B558</f>
        <v>0</v>
      </c>
      <c r="C558" s="42">
        <f>+' (1) Cap Res.2009-2010'!C558</f>
        <v>0</v>
      </c>
      <c r="D558" s="42">
        <f>+' (1) Cap Res.2009-2010'!D558</f>
        <v>0</v>
      </c>
      <c r="E558" s="42">
        <f>+' (1) Cap Res.2009-2010'!E558</f>
        <v>0</v>
      </c>
      <c r="F558" s="42">
        <f>+' (1) Cap Res.2009-2010'!F558</f>
        <v>0</v>
      </c>
      <c r="G558" s="42">
        <f>+' (1) Cap Res.2009-2010'!G558</f>
        <v>0</v>
      </c>
      <c r="H558" s="42">
        <f>+' (1) Cap Res.2009-2010'!H558</f>
        <v>0</v>
      </c>
      <c r="I558" s="42">
        <f>+' (1) Cap Res.2009-2010'!I558</f>
        <v>0</v>
      </c>
      <c r="J558" s="42">
        <f>+' (1) Cap Res.2009-2010'!J558</f>
        <v>0</v>
      </c>
      <c r="K558" s="42">
        <f>+' (1) Cap Res.2009-2010'!K558</f>
        <v>0</v>
      </c>
      <c r="L558" s="42">
        <f>+' (1) Cap Res.2009-2010'!L558</f>
        <v>0</v>
      </c>
      <c r="M558" s="42">
        <f>+' (1) Cap Res.2009-2010'!M558</f>
        <v>0</v>
      </c>
      <c r="N558" s="42">
        <f>+' (1) Cap Res.2009-2010'!N558</f>
        <v>0</v>
      </c>
      <c r="O558" s="42">
        <f>+' (1) Cap Res.2009-2010'!O558</f>
        <v>0</v>
      </c>
      <c r="P558" s="42">
        <f>+' (1) Cap Res.2009-2010'!P558</f>
        <v>0</v>
      </c>
      <c r="Q558" s="42">
        <f>+' (1) Cap Res.2009-2010'!Q558</f>
        <v>0</v>
      </c>
      <c r="R558" s="42">
        <f>+' (1) Cap Res.2009-2010'!R558</f>
        <v>0</v>
      </c>
      <c r="S558" s="42">
        <f>+' (1) Cap Res.2009-2010'!S558</f>
        <v>0</v>
      </c>
      <c r="T558" s="42">
        <f>+' (1) Cap Res.2009-2010'!T558</f>
        <v>0</v>
      </c>
      <c r="U558" s="42">
        <f>+' (1) Cap Res.2009-2010'!U558</f>
        <v>0</v>
      </c>
      <c r="V558" s="42">
        <f>+' (1) Cap Res.2009-2010'!V558</f>
        <v>0</v>
      </c>
      <c r="W558" s="42">
        <f>+' (1) Cap Res.2009-2010'!W558</f>
        <v>0</v>
      </c>
      <c r="X558" s="42">
        <f>+' (1) Cap Res.2009-2010'!X558</f>
        <v>0</v>
      </c>
      <c r="Y558" s="42">
        <f>+' (1) Cap Res.2009-2010'!Y558</f>
        <v>0</v>
      </c>
      <c r="Z558" s="42">
        <f>+' (1) Cap Res.2009-2010'!Z558</f>
        <v>0</v>
      </c>
      <c r="AA558" s="42">
        <f>+' (1) Cap Res.2009-2010'!AA558</f>
        <v>0</v>
      </c>
      <c r="AB558" s="42">
        <f>+' (1) Cap Res.2009-2010'!AB558</f>
        <v>0</v>
      </c>
      <c r="AC558" s="42">
        <f>+' (1) Cap Res.2009-2010'!AC558</f>
        <v>0</v>
      </c>
      <c r="AD558" s="42">
        <f>+' (1) Cap Res.2009-2010'!AD558</f>
        <v>0</v>
      </c>
      <c r="AE558" s="42">
        <f>+' (1) Cap Res.2009-2010'!AE558</f>
        <v>0</v>
      </c>
      <c r="AF558" s="42">
        <f>+' (1) Cap Res.2009-2010'!AF558</f>
        <v>0</v>
      </c>
      <c r="AG558" s="42">
        <f>+' (1) Cap Res.2009-2010'!AG558</f>
        <v>0</v>
      </c>
      <c r="AH558" s="42">
        <f>+' (1) Cap Res.2009-2010'!AH558</f>
        <v>0</v>
      </c>
      <c r="AI558" s="42">
        <f>+' (1) Cap Res.2009-2010'!AI558</f>
        <v>0</v>
      </c>
      <c r="AJ558" s="42">
        <f>+' (1) Cap Res.2009-2010'!AJ558</f>
        <v>0</v>
      </c>
      <c r="AK558" s="42">
        <f>+' (1) Cap Res.2009-2010'!AK558</f>
        <v>0</v>
      </c>
      <c r="AL558" s="42">
        <f>+' (1) Cap Res.2009-2010'!AL558</f>
        <v>0</v>
      </c>
      <c r="AM558" s="42">
        <f>+' (1) Cap Res.2009-2010'!AM558</f>
        <v>0</v>
      </c>
      <c r="AN558" s="42">
        <f>+' (1) Cap Res.2009-2010'!AN558</f>
        <v>0</v>
      </c>
      <c r="AO558" s="42">
        <f>+' (1) Cap Res.2009-2010'!AO558</f>
        <v>0</v>
      </c>
      <c r="AP558" s="42">
        <f>+' (1) Cap Res.2009-2010'!AP558</f>
        <v>0</v>
      </c>
      <c r="AQ558" s="42">
        <f>+' (1) Cap Res.2009-2010'!AQ558</f>
        <v>0</v>
      </c>
      <c r="AR558" s="42">
        <f>+' (1) Cap Res.2009-2010'!AR558</f>
        <v>0</v>
      </c>
      <c r="AS558" s="42">
        <f>+' (1) Cap Res.2009-2010'!AS558</f>
        <v>0</v>
      </c>
      <c r="AT558" s="42">
        <f>+' (1) Cap Res.2009-2010'!AT558</f>
        <v>0</v>
      </c>
      <c r="AU558" s="42">
        <f>+' (1) Cap Res.2009-2010'!AU558</f>
        <v>0</v>
      </c>
      <c r="AV558" s="42">
        <f>+' (1) Cap Res.2009-2010'!AV558</f>
        <v>-1696.77</v>
      </c>
      <c r="AW558" s="42">
        <f>+' (1) Cap Res.2009-2010'!AW558</f>
        <v>0</v>
      </c>
      <c r="AX558" s="42">
        <f>+' (1) Cap Res.2009-2010'!AX558</f>
        <v>0</v>
      </c>
      <c r="AY558" s="42">
        <f>+' (1) Cap Res.2009-2010'!AY558</f>
        <v>0</v>
      </c>
      <c r="AZ558" s="42">
        <f>+' (1) Cap Res.2009-2010'!AZ558</f>
        <v>0</v>
      </c>
      <c r="BA558" s="42">
        <f>+' (1) Cap Res.2009-2010'!BA558</f>
        <v>0</v>
      </c>
      <c r="BB558" s="42">
        <f>+' (1) Cap Res.2009-2010'!BB558</f>
        <v>0</v>
      </c>
    </row>
    <row r="559" spans="1:54" ht="13.5">
      <c r="A559" s="177">
        <f>+' (1) Cap Res.2009-2010'!BF559</f>
        <v>39232</v>
      </c>
      <c r="B559" s="42">
        <f>+' (1) Cap Res.2009-2010'!B559</f>
        <v>0</v>
      </c>
      <c r="C559" s="42">
        <f>+' (1) Cap Res.2009-2010'!C559</f>
        <v>0</v>
      </c>
      <c r="D559" s="42">
        <f>+' (1) Cap Res.2009-2010'!D559</f>
        <v>0</v>
      </c>
      <c r="E559" s="42">
        <f>+' (1) Cap Res.2009-2010'!E559</f>
        <v>0</v>
      </c>
      <c r="F559" s="42">
        <f>+' (1) Cap Res.2009-2010'!F559</f>
        <v>0</v>
      </c>
      <c r="G559" s="42">
        <f>+' (1) Cap Res.2009-2010'!G559</f>
        <v>0</v>
      </c>
      <c r="H559" s="42">
        <f>+' (1) Cap Res.2009-2010'!H559</f>
        <v>0</v>
      </c>
      <c r="I559" s="42">
        <f>+' (1) Cap Res.2009-2010'!I559</f>
        <v>0</v>
      </c>
      <c r="J559" s="42">
        <f>+' (1) Cap Res.2009-2010'!J559</f>
        <v>0</v>
      </c>
      <c r="K559" s="42">
        <f>+' (1) Cap Res.2009-2010'!K559</f>
        <v>0</v>
      </c>
      <c r="L559" s="42">
        <f>+' (1) Cap Res.2009-2010'!L559</f>
        <v>0</v>
      </c>
      <c r="M559" s="42">
        <f>+' (1) Cap Res.2009-2010'!M559</f>
        <v>0</v>
      </c>
      <c r="N559" s="42">
        <f>+' (1) Cap Res.2009-2010'!N559</f>
        <v>0</v>
      </c>
      <c r="O559" s="42">
        <f>+' (1) Cap Res.2009-2010'!O559</f>
        <v>0</v>
      </c>
      <c r="P559" s="42">
        <f>+' (1) Cap Res.2009-2010'!P559</f>
        <v>0</v>
      </c>
      <c r="Q559" s="42">
        <f>+' (1) Cap Res.2009-2010'!Q559</f>
        <v>0</v>
      </c>
      <c r="R559" s="42">
        <f>+' (1) Cap Res.2009-2010'!R559</f>
        <v>0</v>
      </c>
      <c r="S559" s="42">
        <f>+' (1) Cap Res.2009-2010'!S559</f>
        <v>0</v>
      </c>
      <c r="T559" s="42">
        <f>+' (1) Cap Res.2009-2010'!T559</f>
        <v>0</v>
      </c>
      <c r="U559" s="42">
        <f>+' (1) Cap Res.2009-2010'!U559</f>
        <v>0</v>
      </c>
      <c r="V559" s="42">
        <f>+' (1) Cap Res.2009-2010'!V559</f>
        <v>0</v>
      </c>
      <c r="W559" s="42">
        <f>+' (1) Cap Res.2009-2010'!W559</f>
        <v>0</v>
      </c>
      <c r="X559" s="42">
        <f>+' (1) Cap Res.2009-2010'!X559</f>
        <v>0</v>
      </c>
      <c r="Y559" s="42">
        <f>+' (1) Cap Res.2009-2010'!Y559</f>
        <v>0</v>
      </c>
      <c r="Z559" s="42">
        <f>+' (1) Cap Res.2009-2010'!Z559</f>
        <v>0</v>
      </c>
      <c r="AA559" s="42">
        <f>+' (1) Cap Res.2009-2010'!AA559</f>
        <v>0</v>
      </c>
      <c r="AB559" s="42">
        <f>+' (1) Cap Res.2009-2010'!AB559</f>
        <v>0</v>
      </c>
      <c r="AC559" s="42">
        <f>+' (1) Cap Res.2009-2010'!AC559</f>
        <v>0</v>
      </c>
      <c r="AD559" s="42">
        <f>+' (1) Cap Res.2009-2010'!AD559</f>
        <v>0</v>
      </c>
      <c r="AE559" s="42">
        <f>+' (1) Cap Res.2009-2010'!AE559</f>
        <v>0</v>
      </c>
      <c r="AF559" s="42">
        <f>+' (1) Cap Res.2009-2010'!AF559</f>
        <v>0</v>
      </c>
      <c r="AG559" s="42">
        <f>+' (1) Cap Res.2009-2010'!AG559</f>
        <v>0</v>
      </c>
      <c r="AH559" s="42">
        <f>+' (1) Cap Res.2009-2010'!AH559</f>
        <v>0</v>
      </c>
      <c r="AI559" s="42">
        <f>+' (1) Cap Res.2009-2010'!AI559</f>
        <v>0</v>
      </c>
      <c r="AJ559" s="42">
        <f>+' (1) Cap Res.2009-2010'!AJ559</f>
        <v>0</v>
      </c>
      <c r="AK559" s="42">
        <f>+' (1) Cap Res.2009-2010'!AK559</f>
        <v>0</v>
      </c>
      <c r="AL559" s="42">
        <f>+' (1) Cap Res.2009-2010'!AL559</f>
        <v>0</v>
      </c>
      <c r="AM559" s="42">
        <f>+' (1) Cap Res.2009-2010'!AM559</f>
        <v>0</v>
      </c>
      <c r="AN559" s="42">
        <f>+' (1) Cap Res.2009-2010'!AN559</f>
        <v>0</v>
      </c>
      <c r="AO559" s="42">
        <f>+' (1) Cap Res.2009-2010'!AO559</f>
        <v>0</v>
      </c>
      <c r="AP559" s="42">
        <f>+' (1) Cap Res.2009-2010'!AP559</f>
        <v>0</v>
      </c>
      <c r="AQ559" s="42">
        <f>+' (1) Cap Res.2009-2010'!AQ559</f>
        <v>0</v>
      </c>
      <c r="AR559" s="42">
        <f>+' (1) Cap Res.2009-2010'!AR559</f>
        <v>0</v>
      </c>
      <c r="AS559" s="42">
        <f>+' (1) Cap Res.2009-2010'!AS559</f>
        <v>0</v>
      </c>
      <c r="AT559" s="42">
        <f>+' (1) Cap Res.2009-2010'!AT559</f>
        <v>0</v>
      </c>
      <c r="AU559" s="42">
        <f>+' (1) Cap Res.2009-2010'!AU559</f>
        <v>0</v>
      </c>
      <c r="AV559" s="42">
        <f>+' (1) Cap Res.2009-2010'!AV559</f>
        <v>0</v>
      </c>
      <c r="AW559" s="42">
        <f>+' (1) Cap Res.2009-2010'!AW559</f>
        <v>0</v>
      </c>
      <c r="AX559" s="42">
        <f>+' (1) Cap Res.2009-2010'!AX559</f>
        <v>0</v>
      </c>
      <c r="AY559" s="42">
        <f>+' (1) Cap Res.2009-2010'!AY559</f>
        <v>0</v>
      </c>
      <c r="AZ559" s="42">
        <f>+' (1) Cap Res.2009-2010'!AZ559</f>
        <v>0</v>
      </c>
      <c r="BA559" s="42">
        <f>+' (1) Cap Res.2009-2010'!BA559</f>
        <v>0</v>
      </c>
      <c r="BB559" s="42">
        <f>+' (1) Cap Res.2009-2010'!BB559</f>
        <v>0</v>
      </c>
    </row>
    <row r="560" spans="1:54" ht="13.5">
      <c r="A560" s="177">
        <f>+' (1) Cap Res.2009-2010'!BF560</f>
        <v>39232</v>
      </c>
      <c r="B560" s="42">
        <f>+' (1) Cap Res.2009-2010'!B560</f>
        <v>0</v>
      </c>
      <c r="C560" s="42">
        <f>+' (1) Cap Res.2009-2010'!C560</f>
        <v>0</v>
      </c>
      <c r="D560" s="42">
        <f>+' (1) Cap Res.2009-2010'!D560</f>
        <v>0</v>
      </c>
      <c r="E560" s="42">
        <f>+' (1) Cap Res.2009-2010'!E560</f>
        <v>0</v>
      </c>
      <c r="F560" s="42">
        <f>+' (1) Cap Res.2009-2010'!F560</f>
        <v>0</v>
      </c>
      <c r="G560" s="42">
        <f>+' (1) Cap Res.2009-2010'!G560</f>
        <v>0</v>
      </c>
      <c r="H560" s="42">
        <f>+' (1) Cap Res.2009-2010'!H560</f>
        <v>0</v>
      </c>
      <c r="I560" s="42">
        <f>+' (1) Cap Res.2009-2010'!I560</f>
        <v>0</v>
      </c>
      <c r="J560" s="42">
        <f>+' (1) Cap Res.2009-2010'!J560</f>
        <v>0</v>
      </c>
      <c r="K560" s="42">
        <f>+' (1) Cap Res.2009-2010'!K560</f>
        <v>0</v>
      </c>
      <c r="L560" s="42">
        <f>+' (1) Cap Res.2009-2010'!L560</f>
        <v>0</v>
      </c>
      <c r="M560" s="42">
        <f>+' (1) Cap Res.2009-2010'!M560</f>
        <v>0</v>
      </c>
      <c r="N560" s="42">
        <f>+' (1) Cap Res.2009-2010'!N560</f>
        <v>0</v>
      </c>
      <c r="O560" s="42">
        <f>+' (1) Cap Res.2009-2010'!O560</f>
        <v>0</v>
      </c>
      <c r="P560" s="42">
        <f>+' (1) Cap Res.2009-2010'!P560</f>
        <v>0</v>
      </c>
      <c r="Q560" s="42">
        <f>+' (1) Cap Res.2009-2010'!Q560</f>
        <v>0</v>
      </c>
      <c r="R560" s="42">
        <f>+' (1) Cap Res.2009-2010'!R560</f>
        <v>0</v>
      </c>
      <c r="S560" s="42">
        <f>+' (1) Cap Res.2009-2010'!S560</f>
        <v>0</v>
      </c>
      <c r="T560" s="42">
        <f>+' (1) Cap Res.2009-2010'!T560</f>
        <v>0</v>
      </c>
      <c r="U560" s="42">
        <f>+' (1) Cap Res.2009-2010'!U560</f>
        <v>0</v>
      </c>
      <c r="V560" s="42">
        <f>+' (1) Cap Res.2009-2010'!V560</f>
        <v>0</v>
      </c>
      <c r="W560" s="42">
        <f>+' (1) Cap Res.2009-2010'!W560</f>
        <v>0</v>
      </c>
      <c r="X560" s="42">
        <f>+' (1) Cap Res.2009-2010'!X560</f>
        <v>0</v>
      </c>
      <c r="Y560" s="42">
        <f>+' (1) Cap Res.2009-2010'!Y560</f>
        <v>0</v>
      </c>
      <c r="Z560" s="42">
        <f>+' (1) Cap Res.2009-2010'!Z560</f>
        <v>0</v>
      </c>
      <c r="AA560" s="42">
        <f>+' (1) Cap Res.2009-2010'!AA560</f>
        <v>0</v>
      </c>
      <c r="AB560" s="42">
        <f>+' (1) Cap Res.2009-2010'!AB560</f>
        <v>0</v>
      </c>
      <c r="AC560" s="42">
        <f>+' (1) Cap Res.2009-2010'!AC560</f>
        <v>0</v>
      </c>
      <c r="AD560" s="42">
        <f>+' (1) Cap Res.2009-2010'!AD560</f>
        <v>0</v>
      </c>
      <c r="AE560" s="42">
        <f>+' (1) Cap Res.2009-2010'!AE560</f>
        <v>0</v>
      </c>
      <c r="AF560" s="42">
        <f>+' (1) Cap Res.2009-2010'!AF560</f>
        <v>0</v>
      </c>
      <c r="AG560" s="42">
        <f>+' (1) Cap Res.2009-2010'!AG560</f>
        <v>0</v>
      </c>
      <c r="AH560" s="42">
        <f>+' (1) Cap Res.2009-2010'!AH560</f>
        <v>0</v>
      </c>
      <c r="AI560" s="42">
        <f>+' (1) Cap Res.2009-2010'!AI560</f>
        <v>0</v>
      </c>
      <c r="AJ560" s="42">
        <f>+' (1) Cap Res.2009-2010'!AJ560</f>
        <v>0</v>
      </c>
      <c r="AK560" s="42">
        <f>+' (1) Cap Res.2009-2010'!AK560</f>
        <v>0</v>
      </c>
      <c r="AL560" s="42">
        <f>+' (1) Cap Res.2009-2010'!AL560</f>
        <v>0</v>
      </c>
      <c r="AM560" s="42">
        <f>+' (1) Cap Res.2009-2010'!AM560</f>
        <v>0</v>
      </c>
      <c r="AN560" s="42">
        <f>+' (1) Cap Res.2009-2010'!AN560</f>
        <v>0</v>
      </c>
      <c r="AO560" s="42">
        <f>+' (1) Cap Res.2009-2010'!AO560</f>
        <v>0</v>
      </c>
      <c r="AP560" s="42">
        <f>+' (1) Cap Res.2009-2010'!AP560</f>
        <v>0</v>
      </c>
      <c r="AQ560" s="42">
        <f>+' (1) Cap Res.2009-2010'!AQ560</f>
        <v>0</v>
      </c>
      <c r="AR560" s="42">
        <f>+' (1) Cap Res.2009-2010'!AR560</f>
        <v>0</v>
      </c>
      <c r="AS560" s="42">
        <f>+' (1) Cap Res.2009-2010'!AS560</f>
        <v>0</v>
      </c>
      <c r="AT560" s="42">
        <f>+' (1) Cap Res.2009-2010'!AT560</f>
        <v>0</v>
      </c>
      <c r="AU560" s="42">
        <f>+' (1) Cap Res.2009-2010'!AU560</f>
        <v>0</v>
      </c>
      <c r="AV560" s="42">
        <f>+' (1) Cap Res.2009-2010'!AV560</f>
        <v>0</v>
      </c>
      <c r="AW560" s="42">
        <f>+' (1) Cap Res.2009-2010'!AW560</f>
        <v>0</v>
      </c>
      <c r="AX560" s="42">
        <f>+' (1) Cap Res.2009-2010'!AX560</f>
        <v>0</v>
      </c>
      <c r="AY560" s="42">
        <f>+' (1) Cap Res.2009-2010'!AY560</f>
        <v>0</v>
      </c>
      <c r="AZ560" s="42">
        <f>+' (1) Cap Res.2009-2010'!AZ560</f>
        <v>0</v>
      </c>
      <c r="BA560" s="42">
        <f>+' (1) Cap Res.2009-2010'!BA560</f>
        <v>0</v>
      </c>
      <c r="BB560" s="42">
        <f>+' (1) Cap Res.2009-2010'!BB560</f>
        <v>0</v>
      </c>
    </row>
    <row r="561" spans="1:54" ht="13.5">
      <c r="A561" s="177">
        <f>+' (1) Cap Res.2009-2010'!BF561</f>
        <v>39241</v>
      </c>
      <c r="B561" s="42">
        <f>+' (1) Cap Res.2009-2010'!B561</f>
        <v>0</v>
      </c>
      <c r="C561" s="42">
        <f>+' (1) Cap Res.2009-2010'!C561</f>
        <v>0</v>
      </c>
      <c r="D561" s="42">
        <f>+' (1) Cap Res.2009-2010'!D561</f>
        <v>0</v>
      </c>
      <c r="E561" s="42">
        <f>+' (1) Cap Res.2009-2010'!E561</f>
        <v>0</v>
      </c>
      <c r="F561" s="42">
        <f>+' (1) Cap Res.2009-2010'!F561</f>
        <v>0</v>
      </c>
      <c r="G561" s="42">
        <f>+' (1) Cap Res.2009-2010'!G561</f>
        <v>0</v>
      </c>
      <c r="H561" s="42">
        <f>+' (1) Cap Res.2009-2010'!H561</f>
        <v>0</v>
      </c>
      <c r="I561" s="42">
        <f>+' (1) Cap Res.2009-2010'!I561</f>
        <v>0</v>
      </c>
      <c r="J561" s="42">
        <f>+' (1) Cap Res.2009-2010'!J561</f>
        <v>0</v>
      </c>
      <c r="K561" s="42">
        <f>+' (1) Cap Res.2009-2010'!K561</f>
        <v>0</v>
      </c>
      <c r="L561" s="42">
        <f>+' (1) Cap Res.2009-2010'!L561</f>
        <v>0</v>
      </c>
      <c r="M561" s="42">
        <f>+' (1) Cap Res.2009-2010'!M561</f>
        <v>0</v>
      </c>
      <c r="N561" s="42">
        <f>+' (1) Cap Res.2009-2010'!N561</f>
        <v>0</v>
      </c>
      <c r="O561" s="42">
        <f>+' (1) Cap Res.2009-2010'!O561</f>
        <v>0</v>
      </c>
      <c r="P561" s="42">
        <f>+' (1) Cap Res.2009-2010'!P561</f>
        <v>0</v>
      </c>
      <c r="Q561" s="42">
        <f>+' (1) Cap Res.2009-2010'!Q561</f>
        <v>0</v>
      </c>
      <c r="R561" s="42">
        <f>+' (1) Cap Res.2009-2010'!R561</f>
        <v>0</v>
      </c>
      <c r="S561" s="42">
        <f>+' (1) Cap Res.2009-2010'!S561</f>
        <v>0</v>
      </c>
      <c r="T561" s="42">
        <f>+' (1) Cap Res.2009-2010'!T561</f>
        <v>0</v>
      </c>
      <c r="U561" s="42">
        <f>+' (1) Cap Res.2009-2010'!U561</f>
        <v>0</v>
      </c>
      <c r="V561" s="42">
        <f>+' (1) Cap Res.2009-2010'!V561</f>
        <v>0</v>
      </c>
      <c r="W561" s="42">
        <f>+' (1) Cap Res.2009-2010'!W561</f>
        <v>0</v>
      </c>
      <c r="X561" s="42">
        <f>+' (1) Cap Res.2009-2010'!X561</f>
        <v>0</v>
      </c>
      <c r="Y561" s="42">
        <f>+' (1) Cap Res.2009-2010'!Y561</f>
        <v>0</v>
      </c>
      <c r="Z561" s="42">
        <f>+' (1) Cap Res.2009-2010'!Z561</f>
        <v>0</v>
      </c>
      <c r="AA561" s="42">
        <f>+' (1) Cap Res.2009-2010'!AA561</f>
        <v>0</v>
      </c>
      <c r="AB561" s="42">
        <f>+' (1) Cap Res.2009-2010'!AB561</f>
        <v>0</v>
      </c>
      <c r="AC561" s="42">
        <f>+' (1) Cap Res.2009-2010'!AC561</f>
        <v>0</v>
      </c>
      <c r="AD561" s="42">
        <f>+' (1) Cap Res.2009-2010'!AD561</f>
        <v>0</v>
      </c>
      <c r="AE561" s="42">
        <f>+' (1) Cap Res.2009-2010'!AE561</f>
        <v>0</v>
      </c>
      <c r="AF561" s="42">
        <f>+' (1) Cap Res.2009-2010'!AF561</f>
        <v>0</v>
      </c>
      <c r="AG561" s="42">
        <f>+' (1) Cap Res.2009-2010'!AG561</f>
        <v>0</v>
      </c>
      <c r="AH561" s="42">
        <f>+' (1) Cap Res.2009-2010'!AH561</f>
        <v>0</v>
      </c>
      <c r="AI561" s="42">
        <f>+' (1) Cap Res.2009-2010'!AI561</f>
        <v>0</v>
      </c>
      <c r="AJ561" s="42">
        <f>+' (1) Cap Res.2009-2010'!AJ561</f>
        <v>0</v>
      </c>
      <c r="AK561" s="42">
        <f>+' (1) Cap Res.2009-2010'!AK561</f>
        <v>0</v>
      </c>
      <c r="AL561" s="42">
        <f>+' (1) Cap Res.2009-2010'!AL561</f>
        <v>0</v>
      </c>
      <c r="AM561" s="42">
        <f>+' (1) Cap Res.2009-2010'!AM561</f>
        <v>0</v>
      </c>
      <c r="AN561" s="42">
        <f>+' (1) Cap Res.2009-2010'!AN561</f>
        <v>0</v>
      </c>
      <c r="AO561" s="42">
        <f>+' (1) Cap Res.2009-2010'!AO561</f>
        <v>0</v>
      </c>
      <c r="AP561" s="42">
        <f>+' (1) Cap Res.2009-2010'!AP561</f>
        <v>-21600</v>
      </c>
      <c r="AQ561" s="42">
        <f>+' (1) Cap Res.2009-2010'!AQ561</f>
        <v>0</v>
      </c>
      <c r="AR561" s="42">
        <f>+' (1) Cap Res.2009-2010'!AR561</f>
        <v>0</v>
      </c>
      <c r="AS561" s="42">
        <f>+' (1) Cap Res.2009-2010'!AS561</f>
        <v>0</v>
      </c>
      <c r="AT561" s="42">
        <f>+' (1) Cap Res.2009-2010'!AT561</f>
        <v>0</v>
      </c>
      <c r="AU561" s="42">
        <f>+' (1) Cap Res.2009-2010'!AU561</f>
        <v>0</v>
      </c>
      <c r="AV561" s="42">
        <f>+' (1) Cap Res.2009-2010'!AV561</f>
        <v>0</v>
      </c>
      <c r="AW561" s="42">
        <f>+' (1) Cap Res.2009-2010'!AW561</f>
        <v>0</v>
      </c>
      <c r="AX561" s="42">
        <f>+' (1) Cap Res.2009-2010'!AX561</f>
        <v>0</v>
      </c>
      <c r="AY561" s="42">
        <f>+' (1) Cap Res.2009-2010'!AY561</f>
        <v>0</v>
      </c>
      <c r="AZ561" s="42">
        <f>+' (1) Cap Res.2009-2010'!AZ561</f>
        <v>0</v>
      </c>
      <c r="BA561" s="42">
        <f>+' (1) Cap Res.2009-2010'!BA561</f>
        <v>0</v>
      </c>
      <c r="BB561" s="42">
        <f>+' (1) Cap Res.2009-2010'!BB561</f>
        <v>0</v>
      </c>
    </row>
    <row r="562" spans="1:54" ht="13.5">
      <c r="A562" s="177">
        <f>+' (1) Cap Res.2009-2010'!BF562</f>
        <v>39245</v>
      </c>
      <c r="B562" s="42">
        <f>+' (1) Cap Res.2009-2010'!B562</f>
        <v>0</v>
      </c>
      <c r="C562" s="42">
        <f>+' (1) Cap Res.2009-2010'!C562</f>
        <v>0</v>
      </c>
      <c r="D562" s="42">
        <f>+' (1) Cap Res.2009-2010'!D562</f>
        <v>0</v>
      </c>
      <c r="E562" s="42">
        <f>+' (1) Cap Res.2009-2010'!E562</f>
        <v>0</v>
      </c>
      <c r="F562" s="42">
        <f>+' (1) Cap Res.2009-2010'!F562</f>
        <v>0</v>
      </c>
      <c r="G562" s="42">
        <f>+' (1) Cap Res.2009-2010'!G562</f>
        <v>0</v>
      </c>
      <c r="H562" s="42">
        <f>+' (1) Cap Res.2009-2010'!H562</f>
        <v>0</v>
      </c>
      <c r="I562" s="42">
        <f>+' (1) Cap Res.2009-2010'!I562</f>
        <v>0</v>
      </c>
      <c r="J562" s="42">
        <f>+' (1) Cap Res.2009-2010'!J562</f>
        <v>0</v>
      </c>
      <c r="K562" s="42">
        <f>+' (1) Cap Res.2009-2010'!K562</f>
        <v>0</v>
      </c>
      <c r="L562" s="42">
        <f>+' (1) Cap Res.2009-2010'!L562</f>
        <v>0</v>
      </c>
      <c r="M562" s="42">
        <f>+' (1) Cap Res.2009-2010'!M562</f>
        <v>0</v>
      </c>
      <c r="N562" s="42">
        <f>+' (1) Cap Res.2009-2010'!N562</f>
        <v>0</v>
      </c>
      <c r="O562" s="42">
        <f>+' (1) Cap Res.2009-2010'!O562</f>
        <v>0</v>
      </c>
      <c r="P562" s="42">
        <f>+' (1) Cap Res.2009-2010'!P562</f>
        <v>0</v>
      </c>
      <c r="Q562" s="42">
        <f>+' (1) Cap Res.2009-2010'!Q562</f>
        <v>0</v>
      </c>
      <c r="R562" s="42">
        <f>+' (1) Cap Res.2009-2010'!R562</f>
        <v>0</v>
      </c>
      <c r="S562" s="42">
        <f>+' (1) Cap Res.2009-2010'!S562</f>
        <v>0</v>
      </c>
      <c r="T562" s="42">
        <f>+' (1) Cap Res.2009-2010'!T562</f>
        <v>0</v>
      </c>
      <c r="U562" s="42">
        <f>+' (1) Cap Res.2009-2010'!U562</f>
        <v>0</v>
      </c>
      <c r="V562" s="42">
        <f>+' (1) Cap Res.2009-2010'!V562</f>
        <v>0</v>
      </c>
      <c r="W562" s="42">
        <f>+' (1) Cap Res.2009-2010'!W562</f>
        <v>0</v>
      </c>
      <c r="X562" s="42">
        <f>+' (1) Cap Res.2009-2010'!X562</f>
        <v>0</v>
      </c>
      <c r="Y562" s="42">
        <f>+' (1) Cap Res.2009-2010'!Y562</f>
        <v>0</v>
      </c>
      <c r="Z562" s="42">
        <f>+' (1) Cap Res.2009-2010'!Z562</f>
        <v>0</v>
      </c>
      <c r="AA562" s="42">
        <f>+' (1) Cap Res.2009-2010'!AA562</f>
        <v>0</v>
      </c>
      <c r="AB562" s="42">
        <f>+' (1) Cap Res.2009-2010'!AB562</f>
        <v>0</v>
      </c>
      <c r="AC562" s="42">
        <f>+' (1) Cap Res.2009-2010'!AC562</f>
        <v>0</v>
      </c>
      <c r="AD562" s="42">
        <f>+' (1) Cap Res.2009-2010'!AD562</f>
        <v>0</v>
      </c>
      <c r="AE562" s="42">
        <f>+' (1) Cap Res.2009-2010'!AE562</f>
        <v>0</v>
      </c>
      <c r="AF562" s="42">
        <f>+' (1) Cap Res.2009-2010'!AF562</f>
        <v>0</v>
      </c>
      <c r="AG562" s="42">
        <f>+' (1) Cap Res.2009-2010'!AG562</f>
        <v>0</v>
      </c>
      <c r="AH562" s="42">
        <f>+' (1) Cap Res.2009-2010'!AH562</f>
        <v>0</v>
      </c>
      <c r="AI562" s="42">
        <f>+' (1) Cap Res.2009-2010'!AI562</f>
        <v>0</v>
      </c>
      <c r="AJ562" s="42">
        <f>+' (1) Cap Res.2009-2010'!AJ562</f>
        <v>0</v>
      </c>
      <c r="AK562" s="42">
        <f>+' (1) Cap Res.2009-2010'!AK562</f>
        <v>0</v>
      </c>
      <c r="AL562" s="42">
        <f>+' (1) Cap Res.2009-2010'!AL562</f>
        <v>0</v>
      </c>
      <c r="AM562" s="42">
        <f>+' (1) Cap Res.2009-2010'!AM562</f>
        <v>0</v>
      </c>
      <c r="AN562" s="42">
        <f>+' (1) Cap Res.2009-2010'!AN562</f>
        <v>0</v>
      </c>
      <c r="AO562" s="42">
        <f>+' (1) Cap Res.2009-2010'!AO562</f>
        <v>0</v>
      </c>
      <c r="AP562" s="42">
        <f>+' (1) Cap Res.2009-2010'!AP562</f>
        <v>0</v>
      </c>
      <c r="AQ562" s="42">
        <f>+' (1) Cap Res.2009-2010'!AQ562</f>
        <v>0</v>
      </c>
      <c r="AR562" s="42">
        <f>+' (1) Cap Res.2009-2010'!AR562</f>
        <v>0</v>
      </c>
      <c r="AS562" s="42">
        <f>+' (1) Cap Res.2009-2010'!AS562</f>
        <v>-149872</v>
      </c>
      <c r="AT562" s="42">
        <f>+' (1) Cap Res.2009-2010'!AT562</f>
        <v>0</v>
      </c>
      <c r="AU562" s="42">
        <f>+' (1) Cap Res.2009-2010'!AU562</f>
        <v>0</v>
      </c>
      <c r="AV562" s="42">
        <f>+' (1) Cap Res.2009-2010'!AV562</f>
        <v>0</v>
      </c>
      <c r="AW562" s="42">
        <f>+' (1) Cap Res.2009-2010'!AW562</f>
        <v>0</v>
      </c>
      <c r="AX562" s="42">
        <f>+' (1) Cap Res.2009-2010'!AX562</f>
        <v>0</v>
      </c>
      <c r="AY562" s="42">
        <f>+' (1) Cap Res.2009-2010'!AY562</f>
        <v>0</v>
      </c>
      <c r="AZ562" s="42">
        <f>+' (1) Cap Res.2009-2010'!AZ562</f>
        <v>0</v>
      </c>
      <c r="BA562" s="42">
        <f>+' (1) Cap Res.2009-2010'!BA562</f>
        <v>0</v>
      </c>
      <c r="BB562" s="42">
        <f>+' (1) Cap Res.2009-2010'!BB562</f>
        <v>0</v>
      </c>
    </row>
    <row r="563" spans="1:54" ht="13.5">
      <c r="A563" s="177">
        <f>+' (1) Cap Res.2009-2010'!BF563</f>
        <v>39245</v>
      </c>
      <c r="B563" s="42">
        <f>+' (1) Cap Res.2009-2010'!B563</f>
        <v>0</v>
      </c>
      <c r="C563" s="42">
        <f>+' (1) Cap Res.2009-2010'!C563</f>
        <v>0</v>
      </c>
      <c r="D563" s="42">
        <f>+' (1) Cap Res.2009-2010'!D563</f>
        <v>0</v>
      </c>
      <c r="E563" s="42">
        <f>+' (1) Cap Res.2009-2010'!E563</f>
        <v>0</v>
      </c>
      <c r="F563" s="42">
        <f>+' (1) Cap Res.2009-2010'!F563</f>
        <v>0</v>
      </c>
      <c r="G563" s="42">
        <f>+' (1) Cap Res.2009-2010'!G563</f>
        <v>0</v>
      </c>
      <c r="H563" s="42">
        <f>+' (1) Cap Res.2009-2010'!H563</f>
        <v>0</v>
      </c>
      <c r="I563" s="42">
        <f>+' (1) Cap Res.2009-2010'!I563</f>
        <v>0</v>
      </c>
      <c r="J563" s="42">
        <f>+' (1) Cap Res.2009-2010'!J563</f>
        <v>0</v>
      </c>
      <c r="K563" s="42">
        <f>+' (1) Cap Res.2009-2010'!K563</f>
        <v>0</v>
      </c>
      <c r="L563" s="42">
        <f>+' (1) Cap Res.2009-2010'!L563</f>
        <v>0</v>
      </c>
      <c r="M563" s="42">
        <f>+' (1) Cap Res.2009-2010'!M563</f>
        <v>0</v>
      </c>
      <c r="N563" s="42">
        <f>+' (1) Cap Res.2009-2010'!N563</f>
        <v>0</v>
      </c>
      <c r="O563" s="42">
        <f>+' (1) Cap Res.2009-2010'!O563</f>
        <v>0</v>
      </c>
      <c r="P563" s="42">
        <f>+' (1) Cap Res.2009-2010'!P563</f>
        <v>0</v>
      </c>
      <c r="Q563" s="42">
        <f>+' (1) Cap Res.2009-2010'!Q563</f>
        <v>0</v>
      </c>
      <c r="R563" s="42">
        <f>+' (1) Cap Res.2009-2010'!R563</f>
        <v>0</v>
      </c>
      <c r="S563" s="42">
        <f>+' (1) Cap Res.2009-2010'!S563</f>
        <v>0</v>
      </c>
      <c r="T563" s="42">
        <f>+' (1) Cap Res.2009-2010'!T563</f>
        <v>0</v>
      </c>
      <c r="U563" s="42">
        <f>+' (1) Cap Res.2009-2010'!U563</f>
        <v>0</v>
      </c>
      <c r="V563" s="42">
        <f>+' (1) Cap Res.2009-2010'!V563</f>
        <v>0</v>
      </c>
      <c r="W563" s="42">
        <f>+' (1) Cap Res.2009-2010'!W563</f>
        <v>0</v>
      </c>
      <c r="X563" s="42">
        <f>+' (1) Cap Res.2009-2010'!X563</f>
        <v>0</v>
      </c>
      <c r="Y563" s="42">
        <f>+' (1) Cap Res.2009-2010'!Y563</f>
        <v>0</v>
      </c>
      <c r="Z563" s="42">
        <f>+' (1) Cap Res.2009-2010'!Z563</f>
        <v>0</v>
      </c>
      <c r="AA563" s="42">
        <f>+' (1) Cap Res.2009-2010'!AA563</f>
        <v>0</v>
      </c>
      <c r="AB563" s="42">
        <f>+' (1) Cap Res.2009-2010'!AB563</f>
        <v>0</v>
      </c>
      <c r="AC563" s="42">
        <f>+' (1) Cap Res.2009-2010'!AC563</f>
        <v>0</v>
      </c>
      <c r="AD563" s="42">
        <f>+' (1) Cap Res.2009-2010'!AD563</f>
        <v>0</v>
      </c>
      <c r="AE563" s="42">
        <f>+' (1) Cap Res.2009-2010'!AE563</f>
        <v>0</v>
      </c>
      <c r="AF563" s="42">
        <f>+' (1) Cap Res.2009-2010'!AF563</f>
        <v>0</v>
      </c>
      <c r="AG563" s="42">
        <f>+' (1) Cap Res.2009-2010'!AG563</f>
        <v>0</v>
      </c>
      <c r="AH563" s="42">
        <f>+' (1) Cap Res.2009-2010'!AH563</f>
        <v>0</v>
      </c>
      <c r="AI563" s="42">
        <f>+' (1) Cap Res.2009-2010'!AI563</f>
        <v>0</v>
      </c>
      <c r="AJ563" s="42">
        <f>+' (1) Cap Res.2009-2010'!AJ563</f>
        <v>0</v>
      </c>
      <c r="AK563" s="42">
        <f>+' (1) Cap Res.2009-2010'!AK563</f>
        <v>0</v>
      </c>
      <c r="AL563" s="42">
        <f>+' (1) Cap Res.2009-2010'!AL563</f>
        <v>0</v>
      </c>
      <c r="AM563" s="42">
        <f>+' (1) Cap Res.2009-2010'!AM563</f>
        <v>0</v>
      </c>
      <c r="AN563" s="42">
        <f>+' (1) Cap Res.2009-2010'!AN563</f>
        <v>0</v>
      </c>
      <c r="AO563" s="42">
        <f>+' (1) Cap Res.2009-2010'!AO563</f>
        <v>0</v>
      </c>
      <c r="AP563" s="42">
        <f>+' (1) Cap Res.2009-2010'!AP563</f>
        <v>0</v>
      </c>
      <c r="AQ563" s="42">
        <f>+' (1) Cap Res.2009-2010'!AQ563</f>
        <v>0</v>
      </c>
      <c r="AR563" s="42">
        <f>+' (1) Cap Res.2009-2010'!AR563</f>
        <v>0</v>
      </c>
      <c r="AS563" s="42">
        <f>+' (1) Cap Res.2009-2010'!AS563</f>
        <v>0</v>
      </c>
      <c r="AT563" s="42">
        <f>+' (1) Cap Res.2009-2010'!AT563</f>
        <v>0</v>
      </c>
      <c r="AU563" s="42">
        <f>+' (1) Cap Res.2009-2010'!AU563</f>
        <v>-4182.3</v>
      </c>
      <c r="AV563" s="42">
        <f>+' (1) Cap Res.2009-2010'!AV563</f>
        <v>0</v>
      </c>
      <c r="AW563" s="42">
        <f>+' (1) Cap Res.2009-2010'!AW563</f>
        <v>0</v>
      </c>
      <c r="AX563" s="42">
        <f>+' (1) Cap Res.2009-2010'!AX563</f>
        <v>0</v>
      </c>
      <c r="AY563" s="42">
        <f>+' (1) Cap Res.2009-2010'!AY563</f>
        <v>0</v>
      </c>
      <c r="AZ563" s="42">
        <f>+' (1) Cap Res.2009-2010'!AZ563</f>
        <v>0</v>
      </c>
      <c r="BA563" s="42">
        <f>+' (1) Cap Res.2009-2010'!BA563</f>
        <v>0</v>
      </c>
      <c r="BB563" s="42">
        <f>+' (1) Cap Res.2009-2010'!BB563</f>
        <v>0</v>
      </c>
    </row>
    <row r="564" spans="1:54" ht="13.5">
      <c r="A564" s="177">
        <f>+' (1) Cap Res.2009-2010'!BF564</f>
        <v>39247</v>
      </c>
      <c r="B564" s="42">
        <f>+' (1) Cap Res.2009-2010'!B564</f>
        <v>0</v>
      </c>
      <c r="C564" s="42">
        <f>+' (1) Cap Res.2009-2010'!C564</f>
        <v>0</v>
      </c>
      <c r="D564" s="42">
        <f>+' (1) Cap Res.2009-2010'!D564</f>
        <v>0</v>
      </c>
      <c r="E564" s="42">
        <f>+' (1) Cap Res.2009-2010'!E564</f>
        <v>0</v>
      </c>
      <c r="F564" s="42">
        <f>+' (1) Cap Res.2009-2010'!F564</f>
        <v>0</v>
      </c>
      <c r="G564" s="42">
        <f>+' (1) Cap Res.2009-2010'!G564</f>
        <v>0</v>
      </c>
      <c r="H564" s="42">
        <f>+' (1) Cap Res.2009-2010'!H564</f>
        <v>0</v>
      </c>
      <c r="I564" s="42">
        <f>+' (1) Cap Res.2009-2010'!I564</f>
        <v>0</v>
      </c>
      <c r="J564" s="42">
        <f>+' (1) Cap Res.2009-2010'!J564</f>
        <v>0</v>
      </c>
      <c r="K564" s="42">
        <f>+' (1) Cap Res.2009-2010'!K564</f>
        <v>0</v>
      </c>
      <c r="L564" s="42">
        <f>+' (1) Cap Res.2009-2010'!L564</f>
        <v>0</v>
      </c>
      <c r="M564" s="42">
        <f>+' (1) Cap Res.2009-2010'!M564</f>
        <v>0</v>
      </c>
      <c r="N564" s="42">
        <f>+' (1) Cap Res.2009-2010'!N564</f>
        <v>0</v>
      </c>
      <c r="O564" s="42">
        <f>+' (1) Cap Res.2009-2010'!O564</f>
        <v>0</v>
      </c>
      <c r="P564" s="42">
        <f>+' (1) Cap Res.2009-2010'!P564</f>
        <v>0</v>
      </c>
      <c r="Q564" s="42">
        <f>+' (1) Cap Res.2009-2010'!Q564</f>
        <v>0</v>
      </c>
      <c r="R564" s="42">
        <f>+' (1) Cap Res.2009-2010'!R564</f>
        <v>0</v>
      </c>
      <c r="S564" s="42">
        <f>+' (1) Cap Res.2009-2010'!S564</f>
        <v>0</v>
      </c>
      <c r="T564" s="42">
        <f>+' (1) Cap Res.2009-2010'!T564</f>
        <v>0</v>
      </c>
      <c r="U564" s="42">
        <f>+' (1) Cap Res.2009-2010'!U564</f>
        <v>0</v>
      </c>
      <c r="V564" s="42">
        <f>+' (1) Cap Res.2009-2010'!V564</f>
        <v>0</v>
      </c>
      <c r="W564" s="42">
        <f>+' (1) Cap Res.2009-2010'!W564</f>
        <v>0</v>
      </c>
      <c r="X564" s="42">
        <f>+' (1) Cap Res.2009-2010'!X564</f>
        <v>0</v>
      </c>
      <c r="Y564" s="42">
        <f>+' (1) Cap Res.2009-2010'!Y564</f>
        <v>0</v>
      </c>
      <c r="Z564" s="42">
        <f>+' (1) Cap Res.2009-2010'!Z564</f>
        <v>0</v>
      </c>
      <c r="AA564" s="42">
        <f>+' (1) Cap Res.2009-2010'!AA564</f>
        <v>0</v>
      </c>
      <c r="AB564" s="42">
        <f>+' (1) Cap Res.2009-2010'!AB564</f>
        <v>0</v>
      </c>
      <c r="AC564" s="42">
        <f>+' (1) Cap Res.2009-2010'!AC564</f>
        <v>0</v>
      </c>
      <c r="AD564" s="42">
        <f>+' (1) Cap Res.2009-2010'!AD564</f>
        <v>0</v>
      </c>
      <c r="AE564" s="42">
        <f>+' (1) Cap Res.2009-2010'!AE564</f>
        <v>0</v>
      </c>
      <c r="AF564" s="42">
        <f>+' (1) Cap Res.2009-2010'!AF564</f>
        <v>0</v>
      </c>
      <c r="AG564" s="42">
        <f>+' (1) Cap Res.2009-2010'!AG564</f>
        <v>0</v>
      </c>
      <c r="AH564" s="42">
        <f>+' (1) Cap Res.2009-2010'!AH564</f>
        <v>0</v>
      </c>
      <c r="AI564" s="42">
        <f>+' (1) Cap Res.2009-2010'!AI564</f>
        <v>0</v>
      </c>
      <c r="AJ564" s="42">
        <f>+' (1) Cap Res.2009-2010'!AJ564</f>
        <v>0</v>
      </c>
      <c r="AK564" s="42">
        <f>+' (1) Cap Res.2009-2010'!AK564</f>
        <v>0</v>
      </c>
      <c r="AL564" s="42">
        <f>+' (1) Cap Res.2009-2010'!AL564</f>
        <v>0</v>
      </c>
      <c r="AM564" s="42">
        <f>+' (1) Cap Res.2009-2010'!AM564</f>
        <v>0</v>
      </c>
      <c r="AN564" s="42">
        <f>+' (1) Cap Res.2009-2010'!AN564</f>
        <v>0</v>
      </c>
      <c r="AO564" s="42">
        <f>+' (1) Cap Res.2009-2010'!AO564</f>
        <v>0</v>
      </c>
      <c r="AP564" s="42">
        <f>+' (1) Cap Res.2009-2010'!AP564</f>
        <v>0</v>
      </c>
      <c r="AQ564" s="42">
        <f>+' (1) Cap Res.2009-2010'!AQ564</f>
        <v>0</v>
      </c>
      <c r="AR564" s="42">
        <f>+' (1) Cap Res.2009-2010'!AR564</f>
        <v>0</v>
      </c>
      <c r="AS564" s="42">
        <f>+' (1) Cap Res.2009-2010'!AS564</f>
        <v>0</v>
      </c>
      <c r="AT564" s="42">
        <f>+' (1) Cap Res.2009-2010'!AT564</f>
        <v>0</v>
      </c>
      <c r="AU564" s="42">
        <f>+' (1) Cap Res.2009-2010'!AU564</f>
        <v>0</v>
      </c>
      <c r="AV564" s="42">
        <f>+' (1) Cap Res.2009-2010'!AV564</f>
        <v>0</v>
      </c>
      <c r="AW564" s="42">
        <f>+' (1) Cap Res.2009-2010'!AW564</f>
        <v>0</v>
      </c>
      <c r="AX564" s="42">
        <f>+' (1) Cap Res.2009-2010'!AX564</f>
        <v>-40010</v>
      </c>
      <c r="AY564" s="42">
        <f>+' (1) Cap Res.2009-2010'!AY564</f>
        <v>0</v>
      </c>
      <c r="AZ564" s="42">
        <f>+' (1) Cap Res.2009-2010'!AZ564</f>
        <v>0</v>
      </c>
      <c r="BA564" s="42">
        <f>+' (1) Cap Res.2009-2010'!BA564</f>
        <v>0</v>
      </c>
      <c r="BB564" s="42">
        <f>+' (1) Cap Res.2009-2010'!BB564</f>
        <v>0</v>
      </c>
    </row>
    <row r="565" spans="1:54" ht="13.5">
      <c r="A565" s="177">
        <f>+' (1) Cap Res.2009-2010'!BF565</f>
        <v>39261</v>
      </c>
      <c r="B565" s="42">
        <f>+' (1) Cap Res.2009-2010'!B565</f>
        <v>0</v>
      </c>
      <c r="C565" s="42">
        <f>+' (1) Cap Res.2009-2010'!C565</f>
        <v>0</v>
      </c>
      <c r="D565" s="42">
        <f>+' (1) Cap Res.2009-2010'!D565</f>
        <v>0</v>
      </c>
      <c r="E565" s="42">
        <f>+' (1) Cap Res.2009-2010'!E565</f>
        <v>0</v>
      </c>
      <c r="F565" s="42">
        <f>+' (1) Cap Res.2009-2010'!F565</f>
        <v>0</v>
      </c>
      <c r="G565" s="42">
        <f>+' (1) Cap Res.2009-2010'!G565</f>
        <v>0</v>
      </c>
      <c r="H565" s="42">
        <f>+' (1) Cap Res.2009-2010'!H565</f>
        <v>0</v>
      </c>
      <c r="I565" s="42">
        <f>+' (1) Cap Res.2009-2010'!I565</f>
        <v>0</v>
      </c>
      <c r="J565" s="42">
        <f>+' (1) Cap Res.2009-2010'!J565</f>
        <v>0</v>
      </c>
      <c r="K565" s="42">
        <f>+' (1) Cap Res.2009-2010'!K565</f>
        <v>0</v>
      </c>
      <c r="L565" s="42">
        <f>+' (1) Cap Res.2009-2010'!L565</f>
        <v>0</v>
      </c>
      <c r="M565" s="42">
        <f>+' (1) Cap Res.2009-2010'!M565</f>
        <v>0</v>
      </c>
      <c r="N565" s="42">
        <f>+' (1) Cap Res.2009-2010'!N565</f>
        <v>0</v>
      </c>
      <c r="O565" s="42">
        <f>+' (1) Cap Res.2009-2010'!O565</f>
        <v>0</v>
      </c>
      <c r="P565" s="42">
        <f>+' (1) Cap Res.2009-2010'!P565</f>
        <v>0</v>
      </c>
      <c r="Q565" s="42">
        <f>+' (1) Cap Res.2009-2010'!Q565</f>
        <v>0</v>
      </c>
      <c r="R565" s="42">
        <f>+' (1) Cap Res.2009-2010'!R565</f>
        <v>0</v>
      </c>
      <c r="S565" s="42">
        <f>+' (1) Cap Res.2009-2010'!S565</f>
        <v>0</v>
      </c>
      <c r="T565" s="42">
        <f>+' (1) Cap Res.2009-2010'!T565</f>
        <v>0</v>
      </c>
      <c r="U565" s="42">
        <f>+' (1) Cap Res.2009-2010'!U565</f>
        <v>0</v>
      </c>
      <c r="V565" s="42">
        <f>+' (1) Cap Res.2009-2010'!V565</f>
        <v>0</v>
      </c>
      <c r="W565" s="42">
        <f>+' (1) Cap Res.2009-2010'!W565</f>
        <v>0</v>
      </c>
      <c r="X565" s="42">
        <f>+' (1) Cap Res.2009-2010'!X565</f>
        <v>0</v>
      </c>
      <c r="Y565" s="42">
        <f>+' (1) Cap Res.2009-2010'!Y565</f>
        <v>0</v>
      </c>
      <c r="Z565" s="42">
        <f>+' (1) Cap Res.2009-2010'!Z565</f>
        <v>0</v>
      </c>
      <c r="AA565" s="42">
        <f>+' (1) Cap Res.2009-2010'!AA565</f>
        <v>0</v>
      </c>
      <c r="AB565" s="42">
        <f>+' (1) Cap Res.2009-2010'!AB565</f>
        <v>0</v>
      </c>
      <c r="AC565" s="42">
        <f>+' (1) Cap Res.2009-2010'!AC565</f>
        <v>0</v>
      </c>
      <c r="AD565" s="42">
        <f>+' (1) Cap Res.2009-2010'!AD565</f>
        <v>0</v>
      </c>
      <c r="AE565" s="42">
        <f>+' (1) Cap Res.2009-2010'!AE565</f>
        <v>0</v>
      </c>
      <c r="AF565" s="42">
        <f>+' (1) Cap Res.2009-2010'!AF565</f>
        <v>0</v>
      </c>
      <c r="AG565" s="42">
        <f>+' (1) Cap Res.2009-2010'!AG565</f>
        <v>0</v>
      </c>
      <c r="AH565" s="42">
        <f>+' (1) Cap Res.2009-2010'!AH565</f>
        <v>0</v>
      </c>
      <c r="AI565" s="42">
        <f>+' (1) Cap Res.2009-2010'!AI565</f>
        <v>0</v>
      </c>
      <c r="AJ565" s="42">
        <f>+' (1) Cap Res.2009-2010'!AJ565</f>
        <v>0</v>
      </c>
      <c r="AK565" s="42">
        <f>+' (1) Cap Res.2009-2010'!AK565</f>
        <v>0</v>
      </c>
      <c r="AL565" s="42">
        <f>+' (1) Cap Res.2009-2010'!AL565</f>
        <v>0</v>
      </c>
      <c r="AM565" s="42">
        <f>+' (1) Cap Res.2009-2010'!AM565</f>
        <v>0</v>
      </c>
      <c r="AN565" s="42">
        <f>+' (1) Cap Res.2009-2010'!AN565</f>
        <v>0</v>
      </c>
      <c r="AO565" s="42">
        <f>+' (1) Cap Res.2009-2010'!AO565</f>
        <v>0</v>
      </c>
      <c r="AP565" s="42">
        <f>+' (1) Cap Res.2009-2010'!AP565</f>
        <v>0</v>
      </c>
      <c r="AQ565" s="42">
        <f>+' (1) Cap Res.2009-2010'!AQ565</f>
        <v>0</v>
      </c>
      <c r="AR565" s="42">
        <f>+' (1) Cap Res.2009-2010'!AR565</f>
        <v>0</v>
      </c>
      <c r="AS565" s="42">
        <f>+' (1) Cap Res.2009-2010'!AS565</f>
        <v>0</v>
      </c>
      <c r="AT565" s="42">
        <f>+' (1) Cap Res.2009-2010'!AT565</f>
        <v>0</v>
      </c>
      <c r="AU565" s="42">
        <f>+' (1) Cap Res.2009-2010'!AU565</f>
        <v>0</v>
      </c>
      <c r="AV565" s="42">
        <f>+' (1) Cap Res.2009-2010'!AV565</f>
        <v>0</v>
      </c>
      <c r="AW565" s="42">
        <f>+' (1) Cap Res.2009-2010'!AW565</f>
        <v>0</v>
      </c>
      <c r="AX565" s="42">
        <f>+' (1) Cap Res.2009-2010'!AX565</f>
        <v>0</v>
      </c>
      <c r="AY565" s="42">
        <f>+' (1) Cap Res.2009-2010'!AY565</f>
        <v>0</v>
      </c>
      <c r="AZ565" s="42">
        <f>+' (1) Cap Res.2009-2010'!AZ565</f>
        <v>0</v>
      </c>
      <c r="BA565" s="42">
        <f>+' (1) Cap Res.2009-2010'!BA565</f>
        <v>0</v>
      </c>
      <c r="BB565" s="42">
        <f>+' (1) Cap Res.2009-2010'!BB565</f>
        <v>0</v>
      </c>
    </row>
    <row r="566" spans="1:54" ht="13.5">
      <c r="A566" s="177">
        <f>+' (1) Cap Res.2009-2010'!BF566</f>
        <v>39262</v>
      </c>
      <c r="B566" s="42">
        <f>+' (1) Cap Res.2009-2010'!B566</f>
        <v>0</v>
      </c>
      <c r="C566" s="42">
        <f>+' (1) Cap Res.2009-2010'!C566</f>
        <v>0</v>
      </c>
      <c r="D566" s="42">
        <f>+' (1) Cap Res.2009-2010'!D566</f>
        <v>0</v>
      </c>
      <c r="E566" s="42">
        <f>+' (1) Cap Res.2009-2010'!E566</f>
        <v>0</v>
      </c>
      <c r="F566" s="42">
        <f>+' (1) Cap Res.2009-2010'!F566</f>
        <v>0</v>
      </c>
      <c r="G566" s="42">
        <f>+' (1) Cap Res.2009-2010'!G566</f>
        <v>0</v>
      </c>
      <c r="H566" s="42">
        <f>+' (1) Cap Res.2009-2010'!H566</f>
        <v>0</v>
      </c>
      <c r="I566" s="42">
        <f>+' (1) Cap Res.2009-2010'!I566</f>
        <v>0</v>
      </c>
      <c r="J566" s="42">
        <f>+' (1) Cap Res.2009-2010'!J566</f>
        <v>0</v>
      </c>
      <c r="K566" s="42">
        <f>+' (1) Cap Res.2009-2010'!K566</f>
        <v>0</v>
      </c>
      <c r="L566" s="42">
        <f>+' (1) Cap Res.2009-2010'!L566</f>
        <v>0</v>
      </c>
      <c r="M566" s="42">
        <f>+' (1) Cap Res.2009-2010'!M566</f>
        <v>0</v>
      </c>
      <c r="N566" s="42">
        <f>+' (1) Cap Res.2009-2010'!N566</f>
        <v>0</v>
      </c>
      <c r="O566" s="42">
        <f>+' (1) Cap Res.2009-2010'!O566</f>
        <v>0</v>
      </c>
      <c r="P566" s="42">
        <f>+' (1) Cap Res.2009-2010'!P566</f>
        <v>0</v>
      </c>
      <c r="Q566" s="42">
        <f>+' (1) Cap Res.2009-2010'!Q566</f>
        <v>0</v>
      </c>
      <c r="R566" s="42">
        <f>+' (1) Cap Res.2009-2010'!R566</f>
        <v>0</v>
      </c>
      <c r="S566" s="42">
        <f>+' (1) Cap Res.2009-2010'!S566</f>
        <v>0</v>
      </c>
      <c r="T566" s="42">
        <f>+' (1) Cap Res.2009-2010'!T566</f>
        <v>0</v>
      </c>
      <c r="U566" s="42">
        <f>+' (1) Cap Res.2009-2010'!U566</f>
        <v>0</v>
      </c>
      <c r="V566" s="42">
        <f>+' (1) Cap Res.2009-2010'!V566</f>
        <v>0</v>
      </c>
      <c r="W566" s="42">
        <f>+' (1) Cap Res.2009-2010'!W566</f>
        <v>0</v>
      </c>
      <c r="X566" s="42">
        <f>+' (1) Cap Res.2009-2010'!X566</f>
        <v>0</v>
      </c>
      <c r="Y566" s="42">
        <f>+' (1) Cap Res.2009-2010'!Y566</f>
        <v>0</v>
      </c>
      <c r="Z566" s="42">
        <f>+' (1) Cap Res.2009-2010'!Z566</f>
        <v>0</v>
      </c>
      <c r="AA566" s="42">
        <f>+' (1) Cap Res.2009-2010'!AA566</f>
        <v>0</v>
      </c>
      <c r="AB566" s="42">
        <f>+' (1) Cap Res.2009-2010'!AB566</f>
        <v>0</v>
      </c>
      <c r="AC566" s="42">
        <f>+' (1) Cap Res.2009-2010'!AC566</f>
        <v>0</v>
      </c>
      <c r="AD566" s="42">
        <f>+' (1) Cap Res.2009-2010'!AD566</f>
        <v>0</v>
      </c>
      <c r="AE566" s="42">
        <f>+' (1) Cap Res.2009-2010'!AE566</f>
        <v>0</v>
      </c>
      <c r="AF566" s="42">
        <f>+' (1) Cap Res.2009-2010'!AF566</f>
        <v>0</v>
      </c>
      <c r="AG566" s="42">
        <f>+' (1) Cap Res.2009-2010'!AG566</f>
        <v>0</v>
      </c>
      <c r="AH566" s="42">
        <f>+' (1) Cap Res.2009-2010'!AH566</f>
        <v>0</v>
      </c>
      <c r="AI566" s="42">
        <f>+' (1) Cap Res.2009-2010'!AI566</f>
        <v>0</v>
      </c>
      <c r="AJ566" s="42">
        <f>+' (1) Cap Res.2009-2010'!AJ566</f>
        <v>0</v>
      </c>
      <c r="AK566" s="42">
        <f>+' (1) Cap Res.2009-2010'!AK566</f>
        <v>0</v>
      </c>
      <c r="AL566" s="42">
        <f>+' (1) Cap Res.2009-2010'!AL566</f>
        <v>0</v>
      </c>
      <c r="AM566" s="42">
        <f>+' (1) Cap Res.2009-2010'!AM566</f>
        <v>0</v>
      </c>
      <c r="AN566" s="42">
        <f>+' (1) Cap Res.2009-2010'!AN566</f>
        <v>0</v>
      </c>
      <c r="AO566" s="42">
        <f>+' (1) Cap Res.2009-2010'!AO566</f>
        <v>0</v>
      </c>
      <c r="AP566" s="42">
        <f>+' (1) Cap Res.2009-2010'!AP566</f>
        <v>0</v>
      </c>
      <c r="AQ566" s="42">
        <f>+' (1) Cap Res.2009-2010'!AQ566</f>
        <v>0</v>
      </c>
      <c r="AR566" s="42">
        <f>+' (1) Cap Res.2009-2010'!AR566</f>
        <v>0</v>
      </c>
      <c r="AS566" s="42">
        <f>+' (1) Cap Res.2009-2010'!AS566</f>
        <v>0</v>
      </c>
      <c r="AT566" s="42">
        <f>+' (1) Cap Res.2009-2010'!AT566</f>
        <v>0</v>
      </c>
      <c r="AU566" s="42">
        <f>+' (1) Cap Res.2009-2010'!AU566</f>
        <v>-42075</v>
      </c>
      <c r="AV566" s="42">
        <f>+' (1) Cap Res.2009-2010'!AV566</f>
        <v>0</v>
      </c>
      <c r="AW566" s="42">
        <f>+' (1) Cap Res.2009-2010'!AW566</f>
        <v>0</v>
      </c>
      <c r="AX566" s="42">
        <f>+' (1) Cap Res.2009-2010'!AX566</f>
        <v>0</v>
      </c>
      <c r="AY566" s="42">
        <f>+' (1) Cap Res.2009-2010'!AY566</f>
        <v>0</v>
      </c>
      <c r="AZ566" s="42">
        <f>+' (1) Cap Res.2009-2010'!AZ566</f>
        <v>0</v>
      </c>
      <c r="BA566" s="42">
        <f>+' (1) Cap Res.2009-2010'!BA566</f>
        <v>0</v>
      </c>
      <c r="BB566" s="42">
        <f>+' (1) Cap Res.2009-2010'!BB566</f>
        <v>0</v>
      </c>
    </row>
    <row r="567" spans="1:54" ht="13.5">
      <c r="A567" s="177">
        <f>+' (1) Cap Res.2009-2010'!BF567</f>
        <v>39262</v>
      </c>
      <c r="B567" s="42">
        <f>+' (1) Cap Res.2009-2010'!B567</f>
        <v>0</v>
      </c>
      <c r="C567" s="42">
        <f>+' (1) Cap Res.2009-2010'!C567</f>
        <v>0</v>
      </c>
      <c r="D567" s="42">
        <f>+' (1) Cap Res.2009-2010'!D567</f>
        <v>0</v>
      </c>
      <c r="E567" s="42">
        <f>+' (1) Cap Res.2009-2010'!E567</f>
        <v>0</v>
      </c>
      <c r="F567" s="42">
        <f>+' (1) Cap Res.2009-2010'!F567</f>
        <v>0</v>
      </c>
      <c r="G567" s="42">
        <f>+' (1) Cap Res.2009-2010'!G567</f>
        <v>0</v>
      </c>
      <c r="H567" s="42">
        <f>+' (1) Cap Res.2009-2010'!H567</f>
        <v>0</v>
      </c>
      <c r="I567" s="42">
        <f>+' (1) Cap Res.2009-2010'!I567</f>
        <v>0</v>
      </c>
      <c r="J567" s="42">
        <f>+' (1) Cap Res.2009-2010'!J567</f>
        <v>0</v>
      </c>
      <c r="K567" s="42">
        <f>+' (1) Cap Res.2009-2010'!K567</f>
        <v>0</v>
      </c>
      <c r="L567" s="42">
        <f>+' (1) Cap Res.2009-2010'!L567</f>
        <v>0</v>
      </c>
      <c r="M567" s="42">
        <f>+' (1) Cap Res.2009-2010'!M567</f>
        <v>0</v>
      </c>
      <c r="N567" s="42">
        <f>+' (1) Cap Res.2009-2010'!N567</f>
        <v>0</v>
      </c>
      <c r="O567" s="42">
        <f>+' (1) Cap Res.2009-2010'!O567</f>
        <v>0</v>
      </c>
      <c r="P567" s="42">
        <f>+' (1) Cap Res.2009-2010'!P567</f>
        <v>0</v>
      </c>
      <c r="Q567" s="42">
        <f>+' (1) Cap Res.2009-2010'!Q567</f>
        <v>0</v>
      </c>
      <c r="R567" s="42">
        <f>+' (1) Cap Res.2009-2010'!R567</f>
        <v>0</v>
      </c>
      <c r="S567" s="42">
        <f>+' (1) Cap Res.2009-2010'!S567</f>
        <v>0</v>
      </c>
      <c r="T567" s="42">
        <f>+' (1) Cap Res.2009-2010'!T567</f>
        <v>0</v>
      </c>
      <c r="U567" s="42">
        <f>+' (1) Cap Res.2009-2010'!U567</f>
        <v>0</v>
      </c>
      <c r="V567" s="42">
        <f>+' (1) Cap Res.2009-2010'!V567</f>
        <v>0</v>
      </c>
      <c r="W567" s="42">
        <f>+' (1) Cap Res.2009-2010'!W567</f>
        <v>0</v>
      </c>
      <c r="X567" s="42">
        <f>+' (1) Cap Res.2009-2010'!X567</f>
        <v>0</v>
      </c>
      <c r="Y567" s="42">
        <f>+' (1) Cap Res.2009-2010'!Y567</f>
        <v>0</v>
      </c>
      <c r="Z567" s="42">
        <f>+' (1) Cap Res.2009-2010'!Z567</f>
        <v>0</v>
      </c>
      <c r="AA567" s="42">
        <f>+' (1) Cap Res.2009-2010'!AA567</f>
        <v>0</v>
      </c>
      <c r="AB567" s="42">
        <f>+' (1) Cap Res.2009-2010'!AB567</f>
        <v>0</v>
      </c>
      <c r="AC567" s="42">
        <f>+' (1) Cap Res.2009-2010'!AC567</f>
        <v>0</v>
      </c>
      <c r="AD567" s="42">
        <f>+' (1) Cap Res.2009-2010'!AD567</f>
        <v>0</v>
      </c>
      <c r="AE567" s="42">
        <f>+' (1) Cap Res.2009-2010'!AE567</f>
        <v>0</v>
      </c>
      <c r="AF567" s="42">
        <f>+' (1) Cap Res.2009-2010'!AF567</f>
        <v>0</v>
      </c>
      <c r="AG567" s="42">
        <f>+' (1) Cap Res.2009-2010'!AG567</f>
        <v>0</v>
      </c>
      <c r="AH567" s="42">
        <f>+' (1) Cap Res.2009-2010'!AH567</f>
        <v>0</v>
      </c>
      <c r="AI567" s="42">
        <f>+' (1) Cap Res.2009-2010'!AI567</f>
        <v>0</v>
      </c>
      <c r="AJ567" s="42">
        <f>+' (1) Cap Res.2009-2010'!AJ567</f>
        <v>0</v>
      </c>
      <c r="AK567" s="42">
        <f>+' (1) Cap Res.2009-2010'!AK567</f>
        <v>0</v>
      </c>
      <c r="AL567" s="42">
        <f>+' (1) Cap Res.2009-2010'!AL567</f>
        <v>0</v>
      </c>
      <c r="AM567" s="42">
        <f>+' (1) Cap Res.2009-2010'!AM567</f>
        <v>0</v>
      </c>
      <c r="AN567" s="42">
        <f>+' (1) Cap Res.2009-2010'!AN567</f>
        <v>0</v>
      </c>
      <c r="AO567" s="42">
        <f>+' (1) Cap Res.2009-2010'!AO567</f>
        <v>0</v>
      </c>
      <c r="AP567" s="42">
        <f>+' (1) Cap Res.2009-2010'!AP567</f>
        <v>0</v>
      </c>
      <c r="AQ567" s="42">
        <f>+' (1) Cap Res.2009-2010'!AQ567</f>
        <v>0</v>
      </c>
      <c r="AR567" s="42">
        <f>+' (1) Cap Res.2009-2010'!AR567</f>
        <v>0</v>
      </c>
      <c r="AS567" s="42">
        <f>+' (1) Cap Res.2009-2010'!AS567</f>
        <v>0</v>
      </c>
      <c r="AT567" s="42">
        <f>+' (1) Cap Res.2009-2010'!AT567</f>
        <v>0</v>
      </c>
      <c r="AU567" s="42">
        <f>+' (1) Cap Res.2009-2010'!AU567</f>
        <v>-360</v>
      </c>
      <c r="AV567" s="42">
        <f>+' (1) Cap Res.2009-2010'!AV567</f>
        <v>0</v>
      </c>
      <c r="AW567" s="42">
        <f>+' (1) Cap Res.2009-2010'!AW567</f>
        <v>0</v>
      </c>
      <c r="AX567" s="42">
        <f>+' (1) Cap Res.2009-2010'!AX567</f>
        <v>0</v>
      </c>
      <c r="AY567" s="42">
        <f>+' (1) Cap Res.2009-2010'!AY567</f>
        <v>0</v>
      </c>
      <c r="AZ567" s="42">
        <f>+' (1) Cap Res.2009-2010'!AZ567</f>
        <v>0</v>
      </c>
      <c r="BA567" s="42">
        <f>+' (1) Cap Res.2009-2010'!BA567</f>
        <v>0</v>
      </c>
      <c r="BB567" s="42">
        <f>+' (1) Cap Res.2009-2010'!BB567</f>
        <v>0</v>
      </c>
    </row>
    <row r="568" spans="1:54" ht="13.5">
      <c r="A568" s="177">
        <f>+' (1) Cap Res.2009-2010'!BF568</f>
        <v>39262</v>
      </c>
      <c r="B568" s="42">
        <f>+' (1) Cap Res.2009-2010'!B568</f>
        <v>0</v>
      </c>
      <c r="C568" s="42">
        <f>+' (1) Cap Res.2009-2010'!C568</f>
        <v>0</v>
      </c>
      <c r="D568" s="42">
        <f>+' (1) Cap Res.2009-2010'!D568</f>
        <v>0</v>
      </c>
      <c r="E568" s="42">
        <f>+' (1) Cap Res.2009-2010'!E568</f>
        <v>0</v>
      </c>
      <c r="F568" s="42">
        <f>+' (1) Cap Res.2009-2010'!F568</f>
        <v>0</v>
      </c>
      <c r="G568" s="42">
        <f>+' (1) Cap Res.2009-2010'!G568</f>
        <v>0</v>
      </c>
      <c r="H568" s="42">
        <f>+' (1) Cap Res.2009-2010'!H568</f>
        <v>0</v>
      </c>
      <c r="I568" s="42">
        <f>+' (1) Cap Res.2009-2010'!I568</f>
        <v>0</v>
      </c>
      <c r="J568" s="42">
        <f>+' (1) Cap Res.2009-2010'!J568</f>
        <v>0</v>
      </c>
      <c r="K568" s="42">
        <f>+' (1) Cap Res.2009-2010'!K568</f>
        <v>0</v>
      </c>
      <c r="L568" s="42">
        <f>+' (1) Cap Res.2009-2010'!L568</f>
        <v>0</v>
      </c>
      <c r="M568" s="42">
        <f>+' (1) Cap Res.2009-2010'!M568</f>
        <v>0</v>
      </c>
      <c r="N568" s="42">
        <f>+' (1) Cap Res.2009-2010'!N568</f>
        <v>0</v>
      </c>
      <c r="O568" s="42">
        <f>+' (1) Cap Res.2009-2010'!O568</f>
        <v>0</v>
      </c>
      <c r="P568" s="42">
        <f>+' (1) Cap Res.2009-2010'!P568</f>
        <v>0</v>
      </c>
      <c r="Q568" s="42">
        <f>+' (1) Cap Res.2009-2010'!Q568</f>
        <v>0</v>
      </c>
      <c r="R568" s="42">
        <f>+' (1) Cap Res.2009-2010'!R568</f>
        <v>0</v>
      </c>
      <c r="S568" s="42">
        <f>+' (1) Cap Res.2009-2010'!S568</f>
        <v>0</v>
      </c>
      <c r="T568" s="42">
        <f>+' (1) Cap Res.2009-2010'!T568</f>
        <v>0</v>
      </c>
      <c r="U568" s="42">
        <f>+' (1) Cap Res.2009-2010'!U568</f>
        <v>0</v>
      </c>
      <c r="V568" s="42">
        <f>+' (1) Cap Res.2009-2010'!V568</f>
        <v>0</v>
      </c>
      <c r="W568" s="42">
        <f>+' (1) Cap Res.2009-2010'!W568</f>
        <v>0</v>
      </c>
      <c r="X568" s="42">
        <f>+' (1) Cap Res.2009-2010'!X568</f>
        <v>0</v>
      </c>
      <c r="Y568" s="42">
        <f>+' (1) Cap Res.2009-2010'!Y568</f>
        <v>0</v>
      </c>
      <c r="Z568" s="42">
        <f>+' (1) Cap Res.2009-2010'!Z568</f>
        <v>0</v>
      </c>
      <c r="AA568" s="42">
        <f>+' (1) Cap Res.2009-2010'!AA568</f>
        <v>0</v>
      </c>
      <c r="AB568" s="42">
        <f>+' (1) Cap Res.2009-2010'!AB568</f>
        <v>0</v>
      </c>
      <c r="AC568" s="42">
        <f>+' (1) Cap Res.2009-2010'!AC568</f>
        <v>0</v>
      </c>
      <c r="AD568" s="42">
        <f>+' (1) Cap Res.2009-2010'!AD568</f>
        <v>0</v>
      </c>
      <c r="AE568" s="42">
        <f>+' (1) Cap Res.2009-2010'!AE568</f>
        <v>0</v>
      </c>
      <c r="AF568" s="42">
        <f>+' (1) Cap Res.2009-2010'!AF568</f>
        <v>0</v>
      </c>
      <c r="AG568" s="42">
        <f>+' (1) Cap Res.2009-2010'!AG568</f>
        <v>0</v>
      </c>
      <c r="AH568" s="42">
        <f>+' (1) Cap Res.2009-2010'!AH568</f>
        <v>0</v>
      </c>
      <c r="AI568" s="42">
        <f>+' (1) Cap Res.2009-2010'!AI568</f>
        <v>0</v>
      </c>
      <c r="AJ568" s="42">
        <f>+' (1) Cap Res.2009-2010'!AJ568</f>
        <v>0</v>
      </c>
      <c r="AK568" s="42">
        <f>+' (1) Cap Res.2009-2010'!AK568</f>
        <v>0</v>
      </c>
      <c r="AL568" s="42">
        <f>+' (1) Cap Res.2009-2010'!AL568</f>
        <v>0</v>
      </c>
      <c r="AM568" s="42">
        <f>+' (1) Cap Res.2009-2010'!AM568</f>
        <v>0</v>
      </c>
      <c r="AN568" s="42">
        <f>+' (1) Cap Res.2009-2010'!AN568</f>
        <v>0</v>
      </c>
      <c r="AO568" s="42">
        <f>+' (1) Cap Res.2009-2010'!AO568</f>
        <v>0</v>
      </c>
      <c r="AP568" s="42">
        <f>+' (1) Cap Res.2009-2010'!AP568</f>
        <v>0</v>
      </c>
      <c r="AQ568" s="42">
        <f>+' (1) Cap Res.2009-2010'!AQ568</f>
        <v>0</v>
      </c>
      <c r="AR568" s="42">
        <f>+' (1) Cap Res.2009-2010'!AR568</f>
        <v>0</v>
      </c>
      <c r="AS568" s="42">
        <f>+' (1) Cap Res.2009-2010'!AS568</f>
        <v>0</v>
      </c>
      <c r="AT568" s="42">
        <f>+' (1) Cap Res.2009-2010'!AT568</f>
        <v>0</v>
      </c>
      <c r="AU568" s="42">
        <f>+' (1) Cap Res.2009-2010'!AU568</f>
        <v>0</v>
      </c>
      <c r="AV568" s="42">
        <f>+' (1) Cap Res.2009-2010'!AV568</f>
        <v>0</v>
      </c>
      <c r="AW568" s="42">
        <f>+' (1) Cap Res.2009-2010'!AW568</f>
        <v>0</v>
      </c>
      <c r="AX568" s="42">
        <f>+' (1) Cap Res.2009-2010'!AX568</f>
        <v>0</v>
      </c>
      <c r="AY568" s="42">
        <f>+' (1) Cap Res.2009-2010'!AY568</f>
        <v>0</v>
      </c>
      <c r="AZ568" s="42">
        <f>+' (1) Cap Res.2009-2010'!AZ568</f>
        <v>0</v>
      </c>
      <c r="BA568" s="42">
        <f>+' (1) Cap Res.2009-2010'!BA568</f>
        <v>0</v>
      </c>
      <c r="BB568" s="42">
        <f>+' (1) Cap Res.2009-2010'!BB568</f>
        <v>0</v>
      </c>
    </row>
    <row r="569" spans="1:54" ht="13.5">
      <c r="A569" s="177">
        <f>+' (1) Cap Res.2009-2010'!BF569</f>
        <v>39262</v>
      </c>
      <c r="B569" s="42">
        <f>+' (1) Cap Res.2009-2010'!B569</f>
        <v>0</v>
      </c>
      <c r="C569" s="42">
        <f>+' (1) Cap Res.2009-2010'!C569</f>
        <v>0</v>
      </c>
      <c r="D569" s="42">
        <f>+' (1) Cap Res.2009-2010'!D569</f>
        <v>0</v>
      </c>
      <c r="E569" s="42">
        <f>+' (1) Cap Res.2009-2010'!E569</f>
        <v>0</v>
      </c>
      <c r="F569" s="42">
        <f>+' (1) Cap Res.2009-2010'!F569</f>
        <v>0</v>
      </c>
      <c r="G569" s="42">
        <f>+' (1) Cap Res.2009-2010'!G569</f>
        <v>0</v>
      </c>
      <c r="H569" s="42">
        <f>+' (1) Cap Res.2009-2010'!H569</f>
        <v>0</v>
      </c>
      <c r="I569" s="42">
        <f>+' (1) Cap Res.2009-2010'!I569</f>
        <v>0</v>
      </c>
      <c r="J569" s="42">
        <f>+' (1) Cap Res.2009-2010'!J569</f>
        <v>0</v>
      </c>
      <c r="K569" s="42">
        <f>+' (1) Cap Res.2009-2010'!K569</f>
        <v>0</v>
      </c>
      <c r="L569" s="42">
        <f>+' (1) Cap Res.2009-2010'!L569</f>
        <v>0</v>
      </c>
      <c r="M569" s="42">
        <f>+' (1) Cap Res.2009-2010'!M569</f>
        <v>0</v>
      </c>
      <c r="N569" s="42">
        <f>+' (1) Cap Res.2009-2010'!N569</f>
        <v>0</v>
      </c>
      <c r="O569" s="42">
        <f>+' (1) Cap Res.2009-2010'!O569</f>
        <v>0</v>
      </c>
      <c r="P569" s="42">
        <f>+' (1) Cap Res.2009-2010'!P569</f>
        <v>0</v>
      </c>
      <c r="Q569" s="42">
        <f>+' (1) Cap Res.2009-2010'!Q569</f>
        <v>0</v>
      </c>
      <c r="R569" s="42">
        <f>+' (1) Cap Res.2009-2010'!R569</f>
        <v>0</v>
      </c>
      <c r="S569" s="42">
        <f>+' (1) Cap Res.2009-2010'!S569</f>
        <v>0</v>
      </c>
      <c r="T569" s="42">
        <f>+' (1) Cap Res.2009-2010'!T569</f>
        <v>0</v>
      </c>
      <c r="U569" s="42">
        <f>+' (1) Cap Res.2009-2010'!U569</f>
        <v>0</v>
      </c>
      <c r="V569" s="42">
        <f>+' (1) Cap Res.2009-2010'!V569</f>
        <v>0</v>
      </c>
      <c r="W569" s="42">
        <f>+' (1) Cap Res.2009-2010'!W569</f>
        <v>0</v>
      </c>
      <c r="X569" s="42">
        <f>+' (1) Cap Res.2009-2010'!X569</f>
        <v>0</v>
      </c>
      <c r="Y569" s="42">
        <f>+' (1) Cap Res.2009-2010'!Y569</f>
        <v>0</v>
      </c>
      <c r="Z569" s="42">
        <f>+' (1) Cap Res.2009-2010'!Z569</f>
        <v>0</v>
      </c>
      <c r="AA569" s="42">
        <f>+' (1) Cap Res.2009-2010'!AA569</f>
        <v>0</v>
      </c>
      <c r="AB569" s="42">
        <f>+' (1) Cap Res.2009-2010'!AB569</f>
        <v>0</v>
      </c>
      <c r="AC569" s="42">
        <f>+' (1) Cap Res.2009-2010'!AC569</f>
        <v>0</v>
      </c>
      <c r="AD569" s="42">
        <f>+' (1) Cap Res.2009-2010'!AD569</f>
        <v>0</v>
      </c>
      <c r="AE569" s="42">
        <f>+' (1) Cap Res.2009-2010'!AE569</f>
        <v>0</v>
      </c>
      <c r="AF569" s="42">
        <f>+' (1) Cap Res.2009-2010'!AF569</f>
        <v>0</v>
      </c>
      <c r="AG569" s="42">
        <f>+' (1) Cap Res.2009-2010'!AG569</f>
        <v>0</v>
      </c>
      <c r="AH569" s="42">
        <f>+' (1) Cap Res.2009-2010'!AH569</f>
        <v>0</v>
      </c>
      <c r="AI569" s="42">
        <f>+' (1) Cap Res.2009-2010'!AI569</f>
        <v>0</v>
      </c>
      <c r="AJ569" s="42">
        <f>+' (1) Cap Res.2009-2010'!AJ569</f>
        <v>0</v>
      </c>
      <c r="AK569" s="42">
        <f>+' (1) Cap Res.2009-2010'!AK569</f>
        <v>0</v>
      </c>
      <c r="AL569" s="42">
        <f>+' (1) Cap Res.2009-2010'!AL569</f>
        <v>0</v>
      </c>
      <c r="AM569" s="42">
        <f>+' (1) Cap Res.2009-2010'!AM569</f>
        <v>0</v>
      </c>
      <c r="AN569" s="42">
        <f>+' (1) Cap Res.2009-2010'!AN569</f>
        <v>0</v>
      </c>
      <c r="AO569" s="42">
        <f>+' (1) Cap Res.2009-2010'!AO569</f>
        <v>0</v>
      </c>
      <c r="AP569" s="42">
        <f>+' (1) Cap Res.2009-2010'!AP569</f>
        <v>0</v>
      </c>
      <c r="AQ569" s="42">
        <f>+' (1) Cap Res.2009-2010'!AQ569</f>
        <v>0</v>
      </c>
      <c r="AR569" s="42">
        <f>+' (1) Cap Res.2009-2010'!AR569</f>
        <v>0</v>
      </c>
      <c r="AS569" s="42">
        <f>+' (1) Cap Res.2009-2010'!AS569</f>
        <v>0</v>
      </c>
      <c r="AT569" s="42">
        <f>+' (1) Cap Res.2009-2010'!AT569</f>
        <v>0</v>
      </c>
      <c r="AU569" s="42">
        <f>+' (1) Cap Res.2009-2010'!AU569</f>
        <v>0</v>
      </c>
      <c r="AV569" s="42">
        <f>+' (1) Cap Res.2009-2010'!AV569</f>
        <v>0</v>
      </c>
      <c r="AW569" s="42">
        <f>+' (1) Cap Res.2009-2010'!AW569</f>
        <v>0</v>
      </c>
      <c r="AX569" s="42">
        <f>+' (1) Cap Res.2009-2010'!AX569</f>
        <v>0</v>
      </c>
      <c r="AY569" s="42">
        <f>+' (1) Cap Res.2009-2010'!AY569</f>
        <v>0</v>
      </c>
      <c r="AZ569" s="42">
        <f>+' (1) Cap Res.2009-2010'!AZ569</f>
        <v>0</v>
      </c>
      <c r="BA569" s="42">
        <f>+' (1) Cap Res.2009-2010'!BA569</f>
        <v>0</v>
      </c>
      <c r="BB569" s="42">
        <f>+' (1) Cap Res.2009-2010'!BB569</f>
        <v>0</v>
      </c>
    </row>
    <row r="570" spans="1:54" ht="13.5">
      <c r="A570" s="177">
        <f>+' (1) Cap Res.2009-2010'!BF570</f>
        <v>39277</v>
      </c>
      <c r="B570" s="42">
        <f>+' (1) Cap Res.2009-2010'!B570</f>
        <v>0</v>
      </c>
      <c r="C570" s="42">
        <f>+' (1) Cap Res.2009-2010'!C570</f>
        <v>0</v>
      </c>
      <c r="D570" s="42">
        <f>+' (1) Cap Res.2009-2010'!D570</f>
        <v>0</v>
      </c>
      <c r="E570" s="42">
        <f>+' (1) Cap Res.2009-2010'!E570</f>
        <v>0</v>
      </c>
      <c r="F570" s="42">
        <f>+' (1) Cap Res.2009-2010'!F570</f>
        <v>0</v>
      </c>
      <c r="G570" s="42">
        <f>+' (1) Cap Res.2009-2010'!G570</f>
        <v>0</v>
      </c>
      <c r="H570" s="42">
        <f>+' (1) Cap Res.2009-2010'!H570</f>
        <v>0</v>
      </c>
      <c r="I570" s="42">
        <f>+' (1) Cap Res.2009-2010'!I570</f>
        <v>0</v>
      </c>
      <c r="J570" s="42">
        <f>+' (1) Cap Res.2009-2010'!J570</f>
        <v>0</v>
      </c>
      <c r="K570" s="42">
        <f>+' (1) Cap Res.2009-2010'!K570</f>
        <v>0</v>
      </c>
      <c r="L570" s="42">
        <f>+' (1) Cap Res.2009-2010'!L570</f>
        <v>0</v>
      </c>
      <c r="M570" s="42">
        <f>+' (1) Cap Res.2009-2010'!M570</f>
        <v>0</v>
      </c>
      <c r="N570" s="42">
        <f>+' (1) Cap Res.2009-2010'!N570</f>
        <v>0</v>
      </c>
      <c r="O570" s="42">
        <f>+' (1) Cap Res.2009-2010'!O570</f>
        <v>0</v>
      </c>
      <c r="P570" s="42">
        <f>+' (1) Cap Res.2009-2010'!P570</f>
        <v>0</v>
      </c>
      <c r="Q570" s="42">
        <f>+' (1) Cap Res.2009-2010'!Q570</f>
        <v>0</v>
      </c>
      <c r="R570" s="42">
        <f>+' (1) Cap Res.2009-2010'!R570</f>
        <v>0</v>
      </c>
      <c r="S570" s="42">
        <f>+' (1) Cap Res.2009-2010'!S570</f>
        <v>0</v>
      </c>
      <c r="T570" s="42">
        <f>+' (1) Cap Res.2009-2010'!T570</f>
        <v>0</v>
      </c>
      <c r="U570" s="42">
        <f>+' (1) Cap Res.2009-2010'!U570</f>
        <v>0</v>
      </c>
      <c r="V570" s="42">
        <f>+' (1) Cap Res.2009-2010'!V570</f>
        <v>0</v>
      </c>
      <c r="W570" s="42">
        <f>+' (1) Cap Res.2009-2010'!W570</f>
        <v>0</v>
      </c>
      <c r="X570" s="42">
        <f>+' (1) Cap Res.2009-2010'!X570</f>
        <v>0</v>
      </c>
      <c r="Y570" s="42">
        <f>+' (1) Cap Res.2009-2010'!Y570</f>
        <v>0</v>
      </c>
      <c r="Z570" s="42">
        <f>+' (1) Cap Res.2009-2010'!Z570</f>
        <v>0</v>
      </c>
      <c r="AA570" s="42">
        <f>+' (1) Cap Res.2009-2010'!AA570</f>
        <v>0</v>
      </c>
      <c r="AB570" s="42">
        <f>+' (1) Cap Res.2009-2010'!AB570</f>
        <v>0</v>
      </c>
      <c r="AC570" s="42">
        <f>+' (1) Cap Res.2009-2010'!AC570</f>
        <v>0</v>
      </c>
      <c r="AD570" s="42">
        <f>+' (1) Cap Res.2009-2010'!AD570</f>
        <v>0</v>
      </c>
      <c r="AE570" s="42">
        <f>+' (1) Cap Res.2009-2010'!AE570</f>
        <v>0</v>
      </c>
      <c r="AF570" s="42">
        <f>+' (1) Cap Res.2009-2010'!AF570</f>
        <v>0</v>
      </c>
      <c r="AG570" s="42">
        <f>+' (1) Cap Res.2009-2010'!AG570</f>
        <v>0</v>
      </c>
      <c r="AH570" s="42">
        <f>+' (1) Cap Res.2009-2010'!AH570</f>
        <v>0</v>
      </c>
      <c r="AI570" s="42">
        <f>+' (1) Cap Res.2009-2010'!AI570</f>
        <v>0</v>
      </c>
      <c r="AJ570" s="42">
        <f>+' (1) Cap Res.2009-2010'!AJ570</f>
        <v>0</v>
      </c>
      <c r="AK570" s="42">
        <f>+' (1) Cap Res.2009-2010'!AK570</f>
        <v>0</v>
      </c>
      <c r="AL570" s="42">
        <f>+' (1) Cap Res.2009-2010'!AL570</f>
        <v>0</v>
      </c>
      <c r="AM570" s="42">
        <f>+' (1) Cap Res.2009-2010'!AM570</f>
        <v>0</v>
      </c>
      <c r="AN570" s="42">
        <f>+' (1) Cap Res.2009-2010'!AN570</f>
        <v>0</v>
      </c>
      <c r="AO570" s="42">
        <f>+' (1) Cap Res.2009-2010'!AO570</f>
        <v>0</v>
      </c>
      <c r="AP570" s="42">
        <f>+' (1) Cap Res.2009-2010'!AP570</f>
        <v>0</v>
      </c>
      <c r="AQ570" s="42">
        <f>+' (1) Cap Res.2009-2010'!AQ570</f>
        <v>0</v>
      </c>
      <c r="AR570" s="42">
        <f>+' (1) Cap Res.2009-2010'!AR570</f>
        <v>0</v>
      </c>
      <c r="AS570" s="42">
        <f>+' (1) Cap Res.2009-2010'!AS570</f>
        <v>-52725</v>
      </c>
      <c r="AT570" s="42">
        <f>+' (1) Cap Res.2009-2010'!AT570</f>
        <v>0</v>
      </c>
      <c r="AU570" s="42">
        <f>+' (1) Cap Res.2009-2010'!AU570</f>
        <v>0</v>
      </c>
      <c r="AV570" s="42">
        <f>+' (1) Cap Res.2009-2010'!AV570</f>
        <v>0</v>
      </c>
      <c r="AW570" s="42">
        <f>+' (1) Cap Res.2009-2010'!AW570</f>
        <v>0</v>
      </c>
      <c r="AX570" s="42">
        <f>+' (1) Cap Res.2009-2010'!AX570</f>
        <v>0</v>
      </c>
      <c r="AY570" s="42">
        <f>+' (1) Cap Res.2009-2010'!AY570</f>
        <v>0</v>
      </c>
      <c r="AZ570" s="42">
        <f>+' (1) Cap Res.2009-2010'!AZ570</f>
        <v>0</v>
      </c>
      <c r="BA570" s="42">
        <f>+' (1) Cap Res.2009-2010'!BA570</f>
        <v>0</v>
      </c>
      <c r="BB570" s="42">
        <f>+' (1) Cap Res.2009-2010'!BB570</f>
        <v>0</v>
      </c>
    </row>
    <row r="571" spans="1:54" ht="13.5">
      <c r="A571" s="177">
        <f>+' (1) Cap Res.2009-2010'!BF571</f>
        <v>39277</v>
      </c>
      <c r="B571" s="42">
        <f>+' (1) Cap Res.2009-2010'!B571</f>
        <v>0</v>
      </c>
      <c r="C571" s="42">
        <f>+' (1) Cap Res.2009-2010'!C571</f>
        <v>0</v>
      </c>
      <c r="D571" s="42">
        <f>+' (1) Cap Res.2009-2010'!D571</f>
        <v>0</v>
      </c>
      <c r="E571" s="42">
        <f>+' (1) Cap Res.2009-2010'!E571</f>
        <v>0</v>
      </c>
      <c r="F571" s="42">
        <f>+' (1) Cap Res.2009-2010'!F571</f>
        <v>0</v>
      </c>
      <c r="G571" s="42">
        <f>+' (1) Cap Res.2009-2010'!G571</f>
        <v>0</v>
      </c>
      <c r="H571" s="42">
        <f>+' (1) Cap Res.2009-2010'!H571</f>
        <v>0</v>
      </c>
      <c r="I571" s="42">
        <f>+' (1) Cap Res.2009-2010'!I571</f>
        <v>0</v>
      </c>
      <c r="J571" s="42">
        <f>+' (1) Cap Res.2009-2010'!J571</f>
        <v>0</v>
      </c>
      <c r="K571" s="42">
        <f>+' (1) Cap Res.2009-2010'!K571</f>
        <v>0</v>
      </c>
      <c r="L571" s="42">
        <f>+' (1) Cap Res.2009-2010'!L571</f>
        <v>0</v>
      </c>
      <c r="M571" s="42">
        <f>+' (1) Cap Res.2009-2010'!M571</f>
        <v>0</v>
      </c>
      <c r="N571" s="42">
        <f>+' (1) Cap Res.2009-2010'!N571</f>
        <v>0</v>
      </c>
      <c r="O571" s="42">
        <f>+' (1) Cap Res.2009-2010'!O571</f>
        <v>0</v>
      </c>
      <c r="P571" s="42">
        <f>+' (1) Cap Res.2009-2010'!P571</f>
        <v>0</v>
      </c>
      <c r="Q571" s="42">
        <f>+' (1) Cap Res.2009-2010'!Q571</f>
        <v>0</v>
      </c>
      <c r="R571" s="42">
        <f>+' (1) Cap Res.2009-2010'!R571</f>
        <v>0</v>
      </c>
      <c r="S571" s="42">
        <f>+' (1) Cap Res.2009-2010'!S571</f>
        <v>0</v>
      </c>
      <c r="T571" s="42">
        <f>+' (1) Cap Res.2009-2010'!T571</f>
        <v>0</v>
      </c>
      <c r="U571" s="42">
        <f>+' (1) Cap Res.2009-2010'!U571</f>
        <v>0</v>
      </c>
      <c r="V571" s="42">
        <f>+' (1) Cap Res.2009-2010'!V571</f>
        <v>0</v>
      </c>
      <c r="W571" s="42">
        <f>+' (1) Cap Res.2009-2010'!W571</f>
        <v>0</v>
      </c>
      <c r="X571" s="42">
        <f>+' (1) Cap Res.2009-2010'!X571</f>
        <v>0</v>
      </c>
      <c r="Y571" s="42">
        <f>+' (1) Cap Res.2009-2010'!Y571</f>
        <v>0</v>
      </c>
      <c r="Z571" s="42">
        <f>+' (1) Cap Res.2009-2010'!Z571</f>
        <v>0</v>
      </c>
      <c r="AA571" s="42">
        <f>+' (1) Cap Res.2009-2010'!AA571</f>
        <v>0</v>
      </c>
      <c r="AB571" s="42">
        <f>+' (1) Cap Res.2009-2010'!AB571</f>
        <v>0</v>
      </c>
      <c r="AC571" s="42">
        <f>+' (1) Cap Res.2009-2010'!AC571</f>
        <v>0</v>
      </c>
      <c r="AD571" s="42">
        <f>+' (1) Cap Res.2009-2010'!AD571</f>
        <v>0</v>
      </c>
      <c r="AE571" s="42">
        <f>+' (1) Cap Res.2009-2010'!AE571</f>
        <v>0</v>
      </c>
      <c r="AF571" s="42">
        <f>+' (1) Cap Res.2009-2010'!AF571</f>
        <v>0</v>
      </c>
      <c r="AG571" s="42">
        <f>+' (1) Cap Res.2009-2010'!AG571</f>
        <v>0</v>
      </c>
      <c r="AH571" s="42">
        <f>+' (1) Cap Res.2009-2010'!AH571</f>
        <v>0</v>
      </c>
      <c r="AI571" s="42">
        <f>+' (1) Cap Res.2009-2010'!AI571</f>
        <v>0</v>
      </c>
      <c r="AJ571" s="42">
        <f>+' (1) Cap Res.2009-2010'!AJ571</f>
        <v>0</v>
      </c>
      <c r="AK571" s="42">
        <f>+' (1) Cap Res.2009-2010'!AK571</f>
        <v>0</v>
      </c>
      <c r="AL571" s="42">
        <f>+' (1) Cap Res.2009-2010'!AL571</f>
        <v>0</v>
      </c>
      <c r="AM571" s="42">
        <f>+' (1) Cap Res.2009-2010'!AM571</f>
        <v>0</v>
      </c>
      <c r="AN571" s="42">
        <f>+' (1) Cap Res.2009-2010'!AN571</f>
        <v>0</v>
      </c>
      <c r="AO571" s="42">
        <f>+' (1) Cap Res.2009-2010'!AO571</f>
        <v>0</v>
      </c>
      <c r="AP571" s="42">
        <f>+' (1) Cap Res.2009-2010'!AP571</f>
        <v>0</v>
      </c>
      <c r="AQ571" s="42">
        <f>+' (1) Cap Res.2009-2010'!AQ571</f>
        <v>0</v>
      </c>
      <c r="AR571" s="42">
        <f>+' (1) Cap Res.2009-2010'!AR571</f>
        <v>0</v>
      </c>
      <c r="AS571" s="42">
        <f>+' (1) Cap Res.2009-2010'!AS571</f>
        <v>0</v>
      </c>
      <c r="AT571" s="42">
        <f>+' (1) Cap Res.2009-2010'!AT571</f>
        <v>0</v>
      </c>
      <c r="AU571" s="42">
        <f>+' (1) Cap Res.2009-2010'!AU571</f>
        <v>0</v>
      </c>
      <c r="AV571" s="42">
        <f>+' (1) Cap Res.2009-2010'!AV571</f>
        <v>0</v>
      </c>
      <c r="AW571" s="42">
        <f>+' (1) Cap Res.2009-2010'!AW571</f>
        <v>0</v>
      </c>
      <c r="AX571" s="42">
        <f>+' (1) Cap Res.2009-2010'!AX571</f>
        <v>-1500</v>
      </c>
      <c r="AY571" s="42">
        <f>+' (1) Cap Res.2009-2010'!AY571</f>
        <v>0</v>
      </c>
      <c r="AZ571" s="42">
        <f>+' (1) Cap Res.2009-2010'!AZ571</f>
        <v>0</v>
      </c>
      <c r="BA571" s="42">
        <f>+' (1) Cap Res.2009-2010'!BA571</f>
        <v>0</v>
      </c>
      <c r="BB571" s="42">
        <f>+' (1) Cap Res.2009-2010'!BB571</f>
        <v>0</v>
      </c>
    </row>
    <row r="572" spans="1:54" ht="13.5">
      <c r="A572" s="177">
        <f>+' (1) Cap Res.2009-2010'!BF572</f>
        <v>39284</v>
      </c>
      <c r="B572" s="42">
        <f>+' (1) Cap Res.2009-2010'!B572</f>
        <v>0</v>
      </c>
      <c r="C572" s="42">
        <f>+' (1) Cap Res.2009-2010'!C572</f>
        <v>0</v>
      </c>
      <c r="D572" s="42">
        <f>+' (1) Cap Res.2009-2010'!D572</f>
        <v>0</v>
      </c>
      <c r="E572" s="42">
        <f>+' (1) Cap Res.2009-2010'!E572</f>
        <v>0</v>
      </c>
      <c r="F572" s="42">
        <f>+' (1) Cap Res.2009-2010'!F572</f>
        <v>0</v>
      </c>
      <c r="G572" s="42">
        <f>+' (1) Cap Res.2009-2010'!G572</f>
        <v>0</v>
      </c>
      <c r="H572" s="42">
        <f>+' (1) Cap Res.2009-2010'!H572</f>
        <v>0</v>
      </c>
      <c r="I572" s="42">
        <f>+' (1) Cap Res.2009-2010'!I572</f>
        <v>0</v>
      </c>
      <c r="J572" s="42">
        <f>+' (1) Cap Res.2009-2010'!J572</f>
        <v>0</v>
      </c>
      <c r="K572" s="42">
        <f>+' (1) Cap Res.2009-2010'!K572</f>
        <v>0</v>
      </c>
      <c r="L572" s="42">
        <f>+' (1) Cap Res.2009-2010'!L572</f>
        <v>0</v>
      </c>
      <c r="M572" s="42">
        <f>+' (1) Cap Res.2009-2010'!M572</f>
        <v>0</v>
      </c>
      <c r="N572" s="42">
        <f>+' (1) Cap Res.2009-2010'!N572</f>
        <v>0</v>
      </c>
      <c r="O572" s="42">
        <f>+' (1) Cap Res.2009-2010'!O572</f>
        <v>0</v>
      </c>
      <c r="P572" s="42">
        <f>+' (1) Cap Res.2009-2010'!P572</f>
        <v>0</v>
      </c>
      <c r="Q572" s="42">
        <f>+' (1) Cap Res.2009-2010'!Q572</f>
        <v>0</v>
      </c>
      <c r="R572" s="42">
        <f>+' (1) Cap Res.2009-2010'!R572</f>
        <v>0</v>
      </c>
      <c r="S572" s="42">
        <f>+' (1) Cap Res.2009-2010'!S572</f>
        <v>0</v>
      </c>
      <c r="T572" s="42">
        <f>+' (1) Cap Res.2009-2010'!T572</f>
        <v>0</v>
      </c>
      <c r="U572" s="42">
        <f>+' (1) Cap Res.2009-2010'!U572</f>
        <v>0</v>
      </c>
      <c r="V572" s="42">
        <f>+' (1) Cap Res.2009-2010'!V572</f>
        <v>0</v>
      </c>
      <c r="W572" s="42">
        <f>+' (1) Cap Res.2009-2010'!W572</f>
        <v>0</v>
      </c>
      <c r="X572" s="42">
        <f>+' (1) Cap Res.2009-2010'!X572</f>
        <v>0</v>
      </c>
      <c r="Y572" s="42">
        <f>+' (1) Cap Res.2009-2010'!Y572</f>
        <v>0</v>
      </c>
      <c r="Z572" s="42">
        <f>+' (1) Cap Res.2009-2010'!Z572</f>
        <v>0</v>
      </c>
      <c r="AA572" s="42">
        <f>+' (1) Cap Res.2009-2010'!AA572</f>
        <v>0</v>
      </c>
      <c r="AB572" s="42">
        <f>+' (1) Cap Res.2009-2010'!AB572</f>
        <v>0</v>
      </c>
      <c r="AC572" s="42">
        <f>+' (1) Cap Res.2009-2010'!AC572</f>
        <v>0</v>
      </c>
      <c r="AD572" s="42">
        <f>+' (1) Cap Res.2009-2010'!AD572</f>
        <v>0</v>
      </c>
      <c r="AE572" s="42">
        <f>+' (1) Cap Res.2009-2010'!AE572</f>
        <v>0</v>
      </c>
      <c r="AF572" s="42">
        <f>+' (1) Cap Res.2009-2010'!AF572</f>
        <v>0</v>
      </c>
      <c r="AG572" s="42">
        <f>+' (1) Cap Res.2009-2010'!AG572</f>
        <v>0</v>
      </c>
      <c r="AH572" s="42">
        <f>+' (1) Cap Res.2009-2010'!AH572</f>
        <v>0</v>
      </c>
      <c r="AI572" s="42">
        <f>+' (1) Cap Res.2009-2010'!AI572</f>
        <v>0</v>
      </c>
      <c r="AJ572" s="42">
        <f>+' (1) Cap Res.2009-2010'!AJ572</f>
        <v>0</v>
      </c>
      <c r="AK572" s="42">
        <f>+' (1) Cap Res.2009-2010'!AK572</f>
        <v>0</v>
      </c>
      <c r="AL572" s="42">
        <f>+' (1) Cap Res.2009-2010'!AL572</f>
        <v>0</v>
      </c>
      <c r="AM572" s="42">
        <f>+' (1) Cap Res.2009-2010'!AM572</f>
        <v>0</v>
      </c>
      <c r="AN572" s="42">
        <f>+' (1) Cap Res.2009-2010'!AN572</f>
        <v>0</v>
      </c>
      <c r="AO572" s="42">
        <f>+' (1) Cap Res.2009-2010'!AO572</f>
        <v>0</v>
      </c>
      <c r="AP572" s="42">
        <f>+' (1) Cap Res.2009-2010'!AP572</f>
        <v>0</v>
      </c>
      <c r="AQ572" s="42">
        <f>+' (1) Cap Res.2009-2010'!AQ572</f>
        <v>0</v>
      </c>
      <c r="AR572" s="42">
        <f>+' (1) Cap Res.2009-2010'!AR572</f>
        <v>0</v>
      </c>
      <c r="AS572" s="42">
        <f>+' (1) Cap Res.2009-2010'!AS572</f>
        <v>0</v>
      </c>
      <c r="AT572" s="42">
        <f>+' (1) Cap Res.2009-2010'!AT572</f>
        <v>0</v>
      </c>
      <c r="AU572" s="42">
        <f>+' (1) Cap Res.2009-2010'!AU572</f>
        <v>0</v>
      </c>
      <c r="AV572" s="42">
        <f>+' (1) Cap Res.2009-2010'!AV572</f>
        <v>0</v>
      </c>
      <c r="AW572" s="42">
        <f>+' (1) Cap Res.2009-2010'!AW572</f>
        <v>0</v>
      </c>
      <c r="AX572" s="42">
        <f>+' (1) Cap Res.2009-2010'!AX572</f>
        <v>-67475</v>
      </c>
      <c r="AY572" s="42">
        <f>+' (1) Cap Res.2009-2010'!AY572</f>
        <v>0</v>
      </c>
      <c r="AZ572" s="42">
        <f>+' (1) Cap Res.2009-2010'!AZ572</f>
        <v>0</v>
      </c>
      <c r="BA572" s="42">
        <f>+' (1) Cap Res.2009-2010'!BA572</f>
        <v>0</v>
      </c>
      <c r="BB572" s="42">
        <f>+' (1) Cap Res.2009-2010'!BB572</f>
        <v>0</v>
      </c>
    </row>
    <row r="573" spans="1:54" ht="13.5">
      <c r="A573" s="177">
        <f>+' (1) Cap Res.2009-2010'!BF573</f>
        <v>39290</v>
      </c>
      <c r="B573" s="42">
        <f>+' (1) Cap Res.2009-2010'!B573</f>
        <v>0</v>
      </c>
      <c r="C573" s="42">
        <f>+' (1) Cap Res.2009-2010'!C573</f>
        <v>0</v>
      </c>
      <c r="D573" s="42">
        <f>+' (1) Cap Res.2009-2010'!D573</f>
        <v>0</v>
      </c>
      <c r="E573" s="42">
        <f>+' (1) Cap Res.2009-2010'!E573</f>
        <v>0</v>
      </c>
      <c r="F573" s="42">
        <f>+' (1) Cap Res.2009-2010'!F573</f>
        <v>0</v>
      </c>
      <c r="G573" s="42">
        <f>+' (1) Cap Res.2009-2010'!G573</f>
        <v>0</v>
      </c>
      <c r="H573" s="42">
        <f>+' (1) Cap Res.2009-2010'!H573</f>
        <v>0</v>
      </c>
      <c r="I573" s="42">
        <f>+' (1) Cap Res.2009-2010'!I573</f>
        <v>0</v>
      </c>
      <c r="J573" s="42">
        <f>+' (1) Cap Res.2009-2010'!J573</f>
        <v>0</v>
      </c>
      <c r="K573" s="42">
        <f>+' (1) Cap Res.2009-2010'!K573</f>
        <v>0</v>
      </c>
      <c r="L573" s="42">
        <f>+' (1) Cap Res.2009-2010'!L573</f>
        <v>0</v>
      </c>
      <c r="M573" s="42">
        <f>+' (1) Cap Res.2009-2010'!M573</f>
        <v>0</v>
      </c>
      <c r="N573" s="42">
        <f>+' (1) Cap Res.2009-2010'!N573</f>
        <v>0</v>
      </c>
      <c r="O573" s="42">
        <f>+' (1) Cap Res.2009-2010'!O573</f>
        <v>0</v>
      </c>
      <c r="P573" s="42">
        <f>+' (1) Cap Res.2009-2010'!P573</f>
        <v>0</v>
      </c>
      <c r="Q573" s="42">
        <f>+' (1) Cap Res.2009-2010'!Q573</f>
        <v>0</v>
      </c>
      <c r="R573" s="42">
        <f>+' (1) Cap Res.2009-2010'!R573</f>
        <v>0</v>
      </c>
      <c r="S573" s="42">
        <f>+' (1) Cap Res.2009-2010'!S573</f>
        <v>0</v>
      </c>
      <c r="T573" s="42">
        <f>+' (1) Cap Res.2009-2010'!T573</f>
        <v>0</v>
      </c>
      <c r="U573" s="42">
        <f>+' (1) Cap Res.2009-2010'!U573</f>
        <v>0</v>
      </c>
      <c r="V573" s="42">
        <f>+' (1) Cap Res.2009-2010'!V573</f>
        <v>0</v>
      </c>
      <c r="W573" s="42">
        <f>+' (1) Cap Res.2009-2010'!W573</f>
        <v>0</v>
      </c>
      <c r="X573" s="42">
        <f>+' (1) Cap Res.2009-2010'!X573</f>
        <v>0</v>
      </c>
      <c r="Y573" s="42">
        <f>+' (1) Cap Res.2009-2010'!Y573</f>
        <v>0</v>
      </c>
      <c r="Z573" s="42">
        <f>+' (1) Cap Res.2009-2010'!Z573</f>
        <v>0</v>
      </c>
      <c r="AA573" s="42">
        <f>+' (1) Cap Res.2009-2010'!AA573</f>
        <v>0</v>
      </c>
      <c r="AB573" s="42">
        <f>+' (1) Cap Res.2009-2010'!AB573</f>
        <v>0</v>
      </c>
      <c r="AC573" s="42">
        <f>+' (1) Cap Res.2009-2010'!AC573</f>
        <v>0</v>
      </c>
      <c r="AD573" s="42">
        <f>+' (1) Cap Res.2009-2010'!AD573</f>
        <v>0</v>
      </c>
      <c r="AE573" s="42">
        <f>+' (1) Cap Res.2009-2010'!AE573</f>
        <v>0</v>
      </c>
      <c r="AF573" s="42">
        <f>+' (1) Cap Res.2009-2010'!AF573</f>
        <v>0</v>
      </c>
      <c r="AG573" s="42">
        <f>+' (1) Cap Res.2009-2010'!AG573</f>
        <v>0</v>
      </c>
      <c r="AH573" s="42">
        <f>+' (1) Cap Res.2009-2010'!AH573</f>
        <v>0</v>
      </c>
      <c r="AI573" s="42">
        <f>+' (1) Cap Res.2009-2010'!AI573</f>
        <v>0</v>
      </c>
      <c r="AJ573" s="42">
        <f>+' (1) Cap Res.2009-2010'!AJ573</f>
        <v>0</v>
      </c>
      <c r="AK573" s="42">
        <f>+' (1) Cap Res.2009-2010'!AK573</f>
        <v>0</v>
      </c>
      <c r="AL573" s="42">
        <f>+' (1) Cap Res.2009-2010'!AL573</f>
        <v>0</v>
      </c>
      <c r="AM573" s="42">
        <f>+' (1) Cap Res.2009-2010'!AM573</f>
        <v>0</v>
      </c>
      <c r="AN573" s="42">
        <f>+' (1) Cap Res.2009-2010'!AN573</f>
        <v>0</v>
      </c>
      <c r="AO573" s="42">
        <f>+' (1) Cap Res.2009-2010'!AO573</f>
        <v>0</v>
      </c>
      <c r="AP573" s="42">
        <f>+' (1) Cap Res.2009-2010'!AP573</f>
        <v>0</v>
      </c>
      <c r="AQ573" s="42">
        <f>+' (1) Cap Res.2009-2010'!AQ573</f>
        <v>0</v>
      </c>
      <c r="AR573" s="42">
        <f>+' (1) Cap Res.2009-2010'!AR573</f>
        <v>0</v>
      </c>
      <c r="AS573" s="42">
        <f>+' (1) Cap Res.2009-2010'!AS573</f>
        <v>0</v>
      </c>
      <c r="AT573" s="42">
        <f>+' (1) Cap Res.2009-2010'!AT573</f>
        <v>0</v>
      </c>
      <c r="AU573" s="42">
        <f>+' (1) Cap Res.2009-2010'!AU573</f>
        <v>0</v>
      </c>
      <c r="AV573" s="42">
        <f>+' (1) Cap Res.2009-2010'!AV573</f>
        <v>-7200</v>
      </c>
      <c r="AW573" s="42">
        <f>+' (1) Cap Res.2009-2010'!AW573</f>
        <v>0</v>
      </c>
      <c r="AX573" s="42">
        <f>+' (1) Cap Res.2009-2010'!AX573</f>
        <v>0</v>
      </c>
      <c r="AY573" s="42">
        <f>+' (1) Cap Res.2009-2010'!AY573</f>
        <v>0</v>
      </c>
      <c r="AZ573" s="42">
        <f>+' (1) Cap Res.2009-2010'!AZ573</f>
        <v>0</v>
      </c>
      <c r="BA573" s="42">
        <f>+' (1) Cap Res.2009-2010'!BA573</f>
        <v>0</v>
      </c>
      <c r="BB573" s="42">
        <f>+' (1) Cap Res.2009-2010'!BB573</f>
        <v>0</v>
      </c>
    </row>
    <row r="574" spans="1:54" ht="13.5">
      <c r="A574" s="177">
        <f>+' (1) Cap Res.2009-2010'!BF574</f>
        <v>39290</v>
      </c>
      <c r="B574" s="42">
        <f>+' (1) Cap Res.2009-2010'!B574</f>
        <v>0</v>
      </c>
      <c r="C574" s="42">
        <f>+' (1) Cap Res.2009-2010'!C574</f>
        <v>0</v>
      </c>
      <c r="D574" s="42">
        <f>+' (1) Cap Res.2009-2010'!D574</f>
        <v>0</v>
      </c>
      <c r="E574" s="42">
        <f>+' (1) Cap Res.2009-2010'!E574</f>
        <v>0</v>
      </c>
      <c r="F574" s="42">
        <f>+' (1) Cap Res.2009-2010'!F574</f>
        <v>0</v>
      </c>
      <c r="G574" s="42">
        <f>+' (1) Cap Res.2009-2010'!G574</f>
        <v>0</v>
      </c>
      <c r="H574" s="42">
        <f>+' (1) Cap Res.2009-2010'!H574</f>
        <v>0</v>
      </c>
      <c r="I574" s="42">
        <f>+' (1) Cap Res.2009-2010'!I574</f>
        <v>0</v>
      </c>
      <c r="J574" s="42">
        <f>+' (1) Cap Res.2009-2010'!J574</f>
        <v>0</v>
      </c>
      <c r="K574" s="42">
        <f>+' (1) Cap Res.2009-2010'!K574</f>
        <v>0</v>
      </c>
      <c r="L574" s="42">
        <f>+' (1) Cap Res.2009-2010'!L574</f>
        <v>0</v>
      </c>
      <c r="M574" s="42">
        <f>+' (1) Cap Res.2009-2010'!M574</f>
        <v>0</v>
      </c>
      <c r="N574" s="42">
        <f>+' (1) Cap Res.2009-2010'!N574</f>
        <v>0</v>
      </c>
      <c r="O574" s="42">
        <f>+' (1) Cap Res.2009-2010'!O574</f>
        <v>0</v>
      </c>
      <c r="P574" s="42">
        <f>+' (1) Cap Res.2009-2010'!P574</f>
        <v>0</v>
      </c>
      <c r="Q574" s="42">
        <f>+' (1) Cap Res.2009-2010'!Q574</f>
        <v>0</v>
      </c>
      <c r="R574" s="42">
        <f>+' (1) Cap Res.2009-2010'!R574</f>
        <v>0</v>
      </c>
      <c r="S574" s="42">
        <f>+' (1) Cap Res.2009-2010'!S574</f>
        <v>0</v>
      </c>
      <c r="T574" s="42">
        <f>+' (1) Cap Res.2009-2010'!T574</f>
        <v>0</v>
      </c>
      <c r="U574" s="42">
        <f>+' (1) Cap Res.2009-2010'!U574</f>
        <v>0</v>
      </c>
      <c r="V574" s="42">
        <f>+' (1) Cap Res.2009-2010'!V574</f>
        <v>0</v>
      </c>
      <c r="W574" s="42">
        <f>+' (1) Cap Res.2009-2010'!W574</f>
        <v>0</v>
      </c>
      <c r="X574" s="42">
        <f>+' (1) Cap Res.2009-2010'!X574</f>
        <v>0</v>
      </c>
      <c r="Y574" s="42">
        <f>+' (1) Cap Res.2009-2010'!Y574</f>
        <v>0</v>
      </c>
      <c r="Z574" s="42">
        <f>+' (1) Cap Res.2009-2010'!Z574</f>
        <v>0</v>
      </c>
      <c r="AA574" s="42">
        <f>+' (1) Cap Res.2009-2010'!AA574</f>
        <v>0</v>
      </c>
      <c r="AB574" s="42">
        <f>+' (1) Cap Res.2009-2010'!AB574</f>
        <v>0</v>
      </c>
      <c r="AC574" s="42">
        <f>+' (1) Cap Res.2009-2010'!AC574</f>
        <v>0</v>
      </c>
      <c r="AD574" s="42">
        <f>+' (1) Cap Res.2009-2010'!AD574</f>
        <v>0</v>
      </c>
      <c r="AE574" s="42">
        <f>+' (1) Cap Res.2009-2010'!AE574</f>
        <v>0</v>
      </c>
      <c r="AF574" s="42">
        <f>+' (1) Cap Res.2009-2010'!AF574</f>
        <v>0</v>
      </c>
      <c r="AG574" s="42">
        <f>+' (1) Cap Res.2009-2010'!AG574</f>
        <v>0</v>
      </c>
      <c r="AH574" s="42">
        <f>+' (1) Cap Res.2009-2010'!AH574</f>
        <v>0</v>
      </c>
      <c r="AI574" s="42">
        <f>+' (1) Cap Res.2009-2010'!AI574</f>
        <v>0</v>
      </c>
      <c r="AJ574" s="42">
        <f>+' (1) Cap Res.2009-2010'!AJ574</f>
        <v>0</v>
      </c>
      <c r="AK574" s="42">
        <f>+' (1) Cap Res.2009-2010'!AK574</f>
        <v>0</v>
      </c>
      <c r="AL574" s="42">
        <f>+' (1) Cap Res.2009-2010'!AL574</f>
        <v>0</v>
      </c>
      <c r="AM574" s="42">
        <f>+' (1) Cap Res.2009-2010'!AM574</f>
        <v>0</v>
      </c>
      <c r="AN574" s="42">
        <f>+' (1) Cap Res.2009-2010'!AN574</f>
        <v>0</v>
      </c>
      <c r="AO574" s="42">
        <f>+' (1) Cap Res.2009-2010'!AO574</f>
        <v>0</v>
      </c>
      <c r="AP574" s="42">
        <f>+' (1) Cap Res.2009-2010'!AP574</f>
        <v>0</v>
      </c>
      <c r="AQ574" s="42">
        <f>+' (1) Cap Res.2009-2010'!AQ574</f>
        <v>0</v>
      </c>
      <c r="AR574" s="42">
        <f>+' (1) Cap Res.2009-2010'!AR574</f>
        <v>0</v>
      </c>
      <c r="AS574" s="42">
        <f>+' (1) Cap Res.2009-2010'!AS574</f>
        <v>0</v>
      </c>
      <c r="AT574" s="42">
        <f>+' (1) Cap Res.2009-2010'!AT574</f>
        <v>0</v>
      </c>
      <c r="AU574" s="42">
        <f>+' (1) Cap Res.2009-2010'!AU574</f>
        <v>0</v>
      </c>
      <c r="AV574" s="42">
        <f>+' (1) Cap Res.2009-2010'!AV574</f>
        <v>0</v>
      </c>
      <c r="AW574" s="42">
        <f>+' (1) Cap Res.2009-2010'!AW574</f>
        <v>0</v>
      </c>
      <c r="AX574" s="42">
        <f>+' (1) Cap Res.2009-2010'!AX574</f>
        <v>-18972.14</v>
      </c>
      <c r="AY574" s="42">
        <f>+' (1) Cap Res.2009-2010'!AY574</f>
        <v>0</v>
      </c>
      <c r="AZ574" s="42">
        <f>+' (1) Cap Res.2009-2010'!AZ574</f>
        <v>0</v>
      </c>
      <c r="BA574" s="42">
        <f>+' (1) Cap Res.2009-2010'!BA574</f>
        <v>0</v>
      </c>
      <c r="BB574" s="42">
        <f>+' (1) Cap Res.2009-2010'!BB574</f>
        <v>0</v>
      </c>
    </row>
    <row r="575" spans="1:54" ht="13.5">
      <c r="A575" s="177">
        <f>+' (1) Cap Res.2009-2010'!BF575</f>
        <v>39291</v>
      </c>
      <c r="B575" s="42">
        <f>+' (1) Cap Res.2009-2010'!B575</f>
        <v>0</v>
      </c>
      <c r="C575" s="42">
        <f>+' (1) Cap Res.2009-2010'!C575</f>
        <v>0</v>
      </c>
      <c r="D575" s="42">
        <f>+' (1) Cap Res.2009-2010'!D575</f>
        <v>0</v>
      </c>
      <c r="E575" s="42">
        <f>+' (1) Cap Res.2009-2010'!E575</f>
        <v>0</v>
      </c>
      <c r="F575" s="42">
        <f>+' (1) Cap Res.2009-2010'!F575</f>
        <v>0</v>
      </c>
      <c r="G575" s="42">
        <f>+' (1) Cap Res.2009-2010'!G575</f>
        <v>0</v>
      </c>
      <c r="H575" s="42">
        <f>+' (1) Cap Res.2009-2010'!H575</f>
        <v>0</v>
      </c>
      <c r="I575" s="42">
        <f>+' (1) Cap Res.2009-2010'!I575</f>
        <v>0</v>
      </c>
      <c r="J575" s="42">
        <f>+' (1) Cap Res.2009-2010'!J575</f>
        <v>0</v>
      </c>
      <c r="K575" s="42">
        <f>+' (1) Cap Res.2009-2010'!K575</f>
        <v>0</v>
      </c>
      <c r="L575" s="42">
        <f>+' (1) Cap Res.2009-2010'!L575</f>
        <v>0</v>
      </c>
      <c r="M575" s="42">
        <f>+' (1) Cap Res.2009-2010'!M575</f>
        <v>0</v>
      </c>
      <c r="N575" s="42">
        <f>+' (1) Cap Res.2009-2010'!N575</f>
        <v>0</v>
      </c>
      <c r="O575" s="42">
        <f>+' (1) Cap Res.2009-2010'!O575</f>
        <v>0</v>
      </c>
      <c r="P575" s="42">
        <f>+' (1) Cap Res.2009-2010'!P575</f>
        <v>0</v>
      </c>
      <c r="Q575" s="42">
        <f>+' (1) Cap Res.2009-2010'!Q575</f>
        <v>0</v>
      </c>
      <c r="R575" s="42">
        <f>+' (1) Cap Res.2009-2010'!R575</f>
        <v>0</v>
      </c>
      <c r="S575" s="42">
        <f>+' (1) Cap Res.2009-2010'!S575</f>
        <v>0</v>
      </c>
      <c r="T575" s="42">
        <f>+' (1) Cap Res.2009-2010'!T575</f>
        <v>0</v>
      </c>
      <c r="U575" s="42">
        <f>+' (1) Cap Res.2009-2010'!U575</f>
        <v>0</v>
      </c>
      <c r="V575" s="42">
        <f>+' (1) Cap Res.2009-2010'!V575</f>
        <v>0</v>
      </c>
      <c r="W575" s="42">
        <f>+' (1) Cap Res.2009-2010'!W575</f>
        <v>0</v>
      </c>
      <c r="X575" s="42">
        <f>+' (1) Cap Res.2009-2010'!X575</f>
        <v>0</v>
      </c>
      <c r="Y575" s="42">
        <f>+' (1) Cap Res.2009-2010'!Y575</f>
        <v>0</v>
      </c>
      <c r="Z575" s="42">
        <f>+' (1) Cap Res.2009-2010'!Z575</f>
        <v>0</v>
      </c>
      <c r="AA575" s="42">
        <f>+' (1) Cap Res.2009-2010'!AA575</f>
        <v>0</v>
      </c>
      <c r="AB575" s="42">
        <f>+' (1) Cap Res.2009-2010'!AB575</f>
        <v>0</v>
      </c>
      <c r="AC575" s="42">
        <f>+' (1) Cap Res.2009-2010'!AC575</f>
        <v>0</v>
      </c>
      <c r="AD575" s="42">
        <f>+' (1) Cap Res.2009-2010'!AD575</f>
        <v>0</v>
      </c>
      <c r="AE575" s="42">
        <f>+' (1) Cap Res.2009-2010'!AE575</f>
        <v>0</v>
      </c>
      <c r="AF575" s="42">
        <f>+' (1) Cap Res.2009-2010'!AF575</f>
        <v>0</v>
      </c>
      <c r="AG575" s="42">
        <f>+' (1) Cap Res.2009-2010'!AG575</f>
        <v>0</v>
      </c>
      <c r="AH575" s="42">
        <f>+' (1) Cap Res.2009-2010'!AH575</f>
        <v>0</v>
      </c>
      <c r="AI575" s="42">
        <f>+' (1) Cap Res.2009-2010'!AI575</f>
        <v>0</v>
      </c>
      <c r="AJ575" s="42">
        <f>+' (1) Cap Res.2009-2010'!AJ575</f>
        <v>0</v>
      </c>
      <c r="AK575" s="42">
        <f>+' (1) Cap Res.2009-2010'!AK575</f>
        <v>0</v>
      </c>
      <c r="AL575" s="42">
        <f>+' (1) Cap Res.2009-2010'!AL575</f>
        <v>0</v>
      </c>
      <c r="AM575" s="42">
        <f>+' (1) Cap Res.2009-2010'!AM575</f>
        <v>0</v>
      </c>
      <c r="AN575" s="42">
        <f>+' (1) Cap Res.2009-2010'!AN575</f>
        <v>0</v>
      </c>
      <c r="AO575" s="42">
        <f>+' (1) Cap Res.2009-2010'!AO575</f>
        <v>0</v>
      </c>
      <c r="AP575" s="42">
        <f>+' (1) Cap Res.2009-2010'!AP575</f>
        <v>0</v>
      </c>
      <c r="AQ575" s="42">
        <f>+' (1) Cap Res.2009-2010'!AQ575</f>
        <v>0</v>
      </c>
      <c r="AR575" s="42">
        <f>+' (1) Cap Res.2009-2010'!AR575</f>
        <v>0</v>
      </c>
      <c r="AS575" s="42">
        <f>+' (1) Cap Res.2009-2010'!AS575</f>
        <v>0</v>
      </c>
      <c r="AT575" s="42">
        <f>+' (1) Cap Res.2009-2010'!AT575</f>
        <v>0</v>
      </c>
      <c r="AU575" s="42">
        <f>+' (1) Cap Res.2009-2010'!AU575</f>
        <v>0</v>
      </c>
      <c r="AV575" s="42">
        <f>+' (1) Cap Res.2009-2010'!AV575</f>
        <v>0</v>
      </c>
      <c r="AW575" s="42">
        <f>+' (1) Cap Res.2009-2010'!AW575</f>
        <v>0</v>
      </c>
      <c r="AX575" s="42">
        <f>+' (1) Cap Res.2009-2010'!AX575</f>
        <v>0</v>
      </c>
      <c r="AY575" s="42">
        <f>+' (1) Cap Res.2009-2010'!AY575</f>
        <v>0</v>
      </c>
      <c r="AZ575" s="42">
        <f>+' (1) Cap Res.2009-2010'!AZ575</f>
        <v>0</v>
      </c>
      <c r="BA575" s="42">
        <f>+' (1) Cap Res.2009-2010'!BA575</f>
        <v>0</v>
      </c>
      <c r="BB575" s="42">
        <f>+' (1) Cap Res.2009-2010'!BB575</f>
        <v>0</v>
      </c>
    </row>
    <row r="576" spans="1:54" ht="13.5">
      <c r="A576" s="177">
        <f>+' (1) Cap Res.2009-2010'!BF576</f>
        <v>39293</v>
      </c>
      <c r="B576" s="42">
        <f>+' (1) Cap Res.2009-2010'!B576</f>
        <v>0</v>
      </c>
      <c r="C576" s="42">
        <f>+' (1) Cap Res.2009-2010'!C576</f>
        <v>0</v>
      </c>
      <c r="D576" s="42">
        <f>+' (1) Cap Res.2009-2010'!D576</f>
        <v>0</v>
      </c>
      <c r="E576" s="42">
        <f>+' (1) Cap Res.2009-2010'!E576</f>
        <v>0</v>
      </c>
      <c r="F576" s="42">
        <f>+' (1) Cap Res.2009-2010'!F576</f>
        <v>0</v>
      </c>
      <c r="G576" s="42">
        <f>+' (1) Cap Res.2009-2010'!G576</f>
        <v>0</v>
      </c>
      <c r="H576" s="42">
        <f>+' (1) Cap Res.2009-2010'!H576</f>
        <v>0</v>
      </c>
      <c r="I576" s="42">
        <f>+' (1) Cap Res.2009-2010'!I576</f>
        <v>0</v>
      </c>
      <c r="J576" s="42">
        <f>+' (1) Cap Res.2009-2010'!J576</f>
        <v>0</v>
      </c>
      <c r="K576" s="42">
        <f>+' (1) Cap Res.2009-2010'!K576</f>
        <v>0</v>
      </c>
      <c r="L576" s="42">
        <f>+' (1) Cap Res.2009-2010'!L576</f>
        <v>0</v>
      </c>
      <c r="M576" s="42">
        <f>+' (1) Cap Res.2009-2010'!M576</f>
        <v>0</v>
      </c>
      <c r="N576" s="42">
        <f>+' (1) Cap Res.2009-2010'!N576</f>
        <v>0</v>
      </c>
      <c r="O576" s="42">
        <f>+' (1) Cap Res.2009-2010'!O576</f>
        <v>0</v>
      </c>
      <c r="P576" s="42">
        <f>+' (1) Cap Res.2009-2010'!P576</f>
        <v>0</v>
      </c>
      <c r="Q576" s="42">
        <f>+' (1) Cap Res.2009-2010'!Q576</f>
        <v>0</v>
      </c>
      <c r="R576" s="42">
        <f>+' (1) Cap Res.2009-2010'!R576</f>
        <v>0</v>
      </c>
      <c r="S576" s="42">
        <f>+' (1) Cap Res.2009-2010'!S576</f>
        <v>0</v>
      </c>
      <c r="T576" s="42">
        <f>+' (1) Cap Res.2009-2010'!T576</f>
        <v>0</v>
      </c>
      <c r="U576" s="42">
        <f>+' (1) Cap Res.2009-2010'!U576</f>
        <v>0</v>
      </c>
      <c r="V576" s="42">
        <f>+' (1) Cap Res.2009-2010'!V576</f>
        <v>0</v>
      </c>
      <c r="W576" s="42">
        <f>+' (1) Cap Res.2009-2010'!W576</f>
        <v>0</v>
      </c>
      <c r="X576" s="42">
        <f>+' (1) Cap Res.2009-2010'!X576</f>
        <v>0</v>
      </c>
      <c r="Y576" s="42">
        <f>+' (1) Cap Res.2009-2010'!Y576</f>
        <v>0</v>
      </c>
      <c r="Z576" s="42">
        <f>+' (1) Cap Res.2009-2010'!Z576</f>
        <v>0</v>
      </c>
      <c r="AA576" s="42">
        <f>+' (1) Cap Res.2009-2010'!AA576</f>
        <v>0</v>
      </c>
      <c r="AB576" s="42">
        <f>+' (1) Cap Res.2009-2010'!AB576</f>
        <v>0</v>
      </c>
      <c r="AC576" s="42">
        <f>+' (1) Cap Res.2009-2010'!AC576</f>
        <v>0</v>
      </c>
      <c r="AD576" s="42">
        <f>+' (1) Cap Res.2009-2010'!AD576</f>
        <v>0</v>
      </c>
      <c r="AE576" s="42">
        <f>+' (1) Cap Res.2009-2010'!AE576</f>
        <v>0</v>
      </c>
      <c r="AF576" s="42">
        <f>+' (1) Cap Res.2009-2010'!AF576</f>
        <v>0</v>
      </c>
      <c r="AG576" s="42">
        <f>+' (1) Cap Res.2009-2010'!AG576</f>
        <v>0</v>
      </c>
      <c r="AH576" s="42">
        <f>+' (1) Cap Res.2009-2010'!AH576</f>
        <v>0</v>
      </c>
      <c r="AI576" s="42">
        <f>+' (1) Cap Res.2009-2010'!AI576</f>
        <v>0</v>
      </c>
      <c r="AJ576" s="42">
        <f>+' (1) Cap Res.2009-2010'!AJ576</f>
        <v>0</v>
      </c>
      <c r="AK576" s="42">
        <f>+' (1) Cap Res.2009-2010'!AK576</f>
        <v>0</v>
      </c>
      <c r="AL576" s="42">
        <f>+' (1) Cap Res.2009-2010'!AL576</f>
        <v>0</v>
      </c>
      <c r="AM576" s="42">
        <f>+' (1) Cap Res.2009-2010'!AM576</f>
        <v>0</v>
      </c>
      <c r="AN576" s="42">
        <f>+' (1) Cap Res.2009-2010'!AN576</f>
        <v>0</v>
      </c>
      <c r="AO576" s="42">
        <f>+' (1) Cap Res.2009-2010'!AO576</f>
        <v>0</v>
      </c>
      <c r="AP576" s="42">
        <f>+' (1) Cap Res.2009-2010'!AP576</f>
        <v>0</v>
      </c>
      <c r="AQ576" s="42">
        <f>+' (1) Cap Res.2009-2010'!AQ576</f>
        <v>0</v>
      </c>
      <c r="AR576" s="42">
        <f>+' (1) Cap Res.2009-2010'!AR576</f>
        <v>0</v>
      </c>
      <c r="AS576" s="42">
        <f>+' (1) Cap Res.2009-2010'!AS576</f>
        <v>0</v>
      </c>
      <c r="AT576" s="42">
        <f>+' (1) Cap Res.2009-2010'!AT576</f>
        <v>0</v>
      </c>
      <c r="AU576" s="42">
        <f>+' (1) Cap Res.2009-2010'!AU576</f>
        <v>0</v>
      </c>
      <c r="AV576" s="42">
        <f>+' (1) Cap Res.2009-2010'!AV576</f>
        <v>0</v>
      </c>
      <c r="AW576" s="42">
        <f>+' (1) Cap Res.2009-2010'!AW576</f>
        <v>0</v>
      </c>
      <c r="AX576" s="42">
        <f>+' (1) Cap Res.2009-2010'!AX576</f>
        <v>0</v>
      </c>
      <c r="AY576" s="42">
        <f>+' (1) Cap Res.2009-2010'!AY576</f>
        <v>0</v>
      </c>
      <c r="AZ576" s="42">
        <f>+' (1) Cap Res.2009-2010'!AZ576</f>
        <v>0</v>
      </c>
      <c r="BA576" s="42">
        <f>+' (1) Cap Res.2009-2010'!BA576</f>
        <v>0</v>
      </c>
      <c r="BB576" s="42">
        <f>+' (1) Cap Res.2009-2010'!BB576</f>
        <v>0</v>
      </c>
    </row>
    <row r="577" spans="1:54" ht="13.5">
      <c r="A577" s="177">
        <f>+' (1) Cap Res.2009-2010'!BF577</f>
        <v>39293</v>
      </c>
      <c r="B577" s="42">
        <f>+' (1) Cap Res.2009-2010'!B577</f>
        <v>0</v>
      </c>
      <c r="C577" s="42">
        <f>+' (1) Cap Res.2009-2010'!C577</f>
        <v>0</v>
      </c>
      <c r="D577" s="42">
        <f>+' (1) Cap Res.2009-2010'!D577</f>
        <v>0</v>
      </c>
      <c r="E577" s="42">
        <f>+' (1) Cap Res.2009-2010'!E577</f>
        <v>0</v>
      </c>
      <c r="F577" s="42">
        <f>+' (1) Cap Res.2009-2010'!F577</f>
        <v>0</v>
      </c>
      <c r="G577" s="42">
        <f>+' (1) Cap Res.2009-2010'!G577</f>
        <v>0</v>
      </c>
      <c r="H577" s="42">
        <f>+' (1) Cap Res.2009-2010'!H577</f>
        <v>0</v>
      </c>
      <c r="I577" s="42">
        <f>+' (1) Cap Res.2009-2010'!I577</f>
        <v>0</v>
      </c>
      <c r="J577" s="42">
        <f>+' (1) Cap Res.2009-2010'!J577</f>
        <v>0</v>
      </c>
      <c r="K577" s="42">
        <f>+' (1) Cap Res.2009-2010'!K577</f>
        <v>0</v>
      </c>
      <c r="L577" s="42">
        <f>+' (1) Cap Res.2009-2010'!L577</f>
        <v>0</v>
      </c>
      <c r="M577" s="42">
        <f>+' (1) Cap Res.2009-2010'!M577</f>
        <v>0</v>
      </c>
      <c r="N577" s="42">
        <f>+' (1) Cap Res.2009-2010'!N577</f>
        <v>0</v>
      </c>
      <c r="O577" s="42">
        <f>+' (1) Cap Res.2009-2010'!O577</f>
        <v>0</v>
      </c>
      <c r="P577" s="42">
        <f>+' (1) Cap Res.2009-2010'!P577</f>
        <v>0</v>
      </c>
      <c r="Q577" s="42">
        <f>+' (1) Cap Res.2009-2010'!Q577</f>
        <v>0</v>
      </c>
      <c r="R577" s="42">
        <f>+' (1) Cap Res.2009-2010'!R577</f>
        <v>0</v>
      </c>
      <c r="S577" s="42">
        <f>+' (1) Cap Res.2009-2010'!S577</f>
        <v>0</v>
      </c>
      <c r="T577" s="42">
        <f>+' (1) Cap Res.2009-2010'!T577</f>
        <v>0</v>
      </c>
      <c r="U577" s="42">
        <f>+' (1) Cap Res.2009-2010'!U577</f>
        <v>0</v>
      </c>
      <c r="V577" s="42">
        <f>+' (1) Cap Res.2009-2010'!V577</f>
        <v>0</v>
      </c>
      <c r="W577" s="42">
        <f>+' (1) Cap Res.2009-2010'!W577</f>
        <v>0</v>
      </c>
      <c r="X577" s="42">
        <f>+' (1) Cap Res.2009-2010'!X577</f>
        <v>0</v>
      </c>
      <c r="Y577" s="42">
        <f>+' (1) Cap Res.2009-2010'!Y577</f>
        <v>0</v>
      </c>
      <c r="Z577" s="42">
        <f>+' (1) Cap Res.2009-2010'!Z577</f>
        <v>0</v>
      </c>
      <c r="AA577" s="42">
        <f>+' (1) Cap Res.2009-2010'!AA577</f>
        <v>0</v>
      </c>
      <c r="AB577" s="42">
        <f>+' (1) Cap Res.2009-2010'!AB577</f>
        <v>0</v>
      </c>
      <c r="AC577" s="42">
        <f>+' (1) Cap Res.2009-2010'!AC577</f>
        <v>0</v>
      </c>
      <c r="AD577" s="42">
        <f>+' (1) Cap Res.2009-2010'!AD577</f>
        <v>0</v>
      </c>
      <c r="AE577" s="42">
        <f>+' (1) Cap Res.2009-2010'!AE577</f>
        <v>0</v>
      </c>
      <c r="AF577" s="42">
        <f>+' (1) Cap Res.2009-2010'!AF577</f>
        <v>0</v>
      </c>
      <c r="AG577" s="42">
        <f>+' (1) Cap Res.2009-2010'!AG577</f>
        <v>0</v>
      </c>
      <c r="AH577" s="42">
        <f>+' (1) Cap Res.2009-2010'!AH577</f>
        <v>0</v>
      </c>
      <c r="AI577" s="42">
        <f>+' (1) Cap Res.2009-2010'!AI577</f>
        <v>0</v>
      </c>
      <c r="AJ577" s="42">
        <f>+' (1) Cap Res.2009-2010'!AJ577</f>
        <v>0</v>
      </c>
      <c r="AK577" s="42">
        <f>+' (1) Cap Res.2009-2010'!AK577</f>
        <v>0</v>
      </c>
      <c r="AL577" s="42">
        <f>+' (1) Cap Res.2009-2010'!AL577</f>
        <v>0</v>
      </c>
      <c r="AM577" s="42">
        <f>+' (1) Cap Res.2009-2010'!AM577</f>
        <v>0</v>
      </c>
      <c r="AN577" s="42">
        <f>+' (1) Cap Res.2009-2010'!AN577</f>
        <v>0</v>
      </c>
      <c r="AO577" s="42">
        <f>+' (1) Cap Res.2009-2010'!AO577</f>
        <v>0</v>
      </c>
      <c r="AP577" s="42">
        <f>+' (1) Cap Res.2009-2010'!AP577</f>
        <v>0</v>
      </c>
      <c r="AQ577" s="42">
        <f>+' (1) Cap Res.2009-2010'!AQ577</f>
        <v>0</v>
      </c>
      <c r="AR577" s="42">
        <f>+' (1) Cap Res.2009-2010'!AR577</f>
        <v>0</v>
      </c>
      <c r="AS577" s="42">
        <f>+' (1) Cap Res.2009-2010'!AS577</f>
        <v>0</v>
      </c>
      <c r="AT577" s="42">
        <f>+' (1) Cap Res.2009-2010'!AT577</f>
        <v>0</v>
      </c>
      <c r="AU577" s="42">
        <f>+' (1) Cap Res.2009-2010'!AU577</f>
        <v>0</v>
      </c>
      <c r="AV577" s="42">
        <f>+' (1) Cap Res.2009-2010'!AV577</f>
        <v>0</v>
      </c>
      <c r="AW577" s="42">
        <f>+' (1) Cap Res.2009-2010'!AW577</f>
        <v>0</v>
      </c>
      <c r="AX577" s="42">
        <f>+' (1) Cap Res.2009-2010'!AX577</f>
        <v>0</v>
      </c>
      <c r="AY577" s="42">
        <f>+' (1) Cap Res.2009-2010'!AY577</f>
        <v>0</v>
      </c>
      <c r="AZ577" s="42">
        <f>+' (1) Cap Res.2009-2010'!AZ577</f>
        <v>0</v>
      </c>
      <c r="BA577" s="42">
        <f>+' (1) Cap Res.2009-2010'!BA577</f>
        <v>0</v>
      </c>
      <c r="BB577" s="42">
        <f>+' (1) Cap Res.2009-2010'!BB577</f>
        <v>0</v>
      </c>
    </row>
    <row r="578" spans="1:54" ht="13.5">
      <c r="A578" s="177">
        <f>+' (1) Cap Res.2009-2010'!BF578</f>
        <v>39303</v>
      </c>
      <c r="B578" s="42">
        <f>+' (1) Cap Res.2009-2010'!B578</f>
        <v>0</v>
      </c>
      <c r="C578" s="42">
        <f>+' (1) Cap Res.2009-2010'!C578</f>
        <v>0</v>
      </c>
      <c r="D578" s="42">
        <f>+' (1) Cap Res.2009-2010'!D578</f>
        <v>0</v>
      </c>
      <c r="E578" s="42">
        <f>+' (1) Cap Res.2009-2010'!E578</f>
        <v>0</v>
      </c>
      <c r="F578" s="42">
        <f>+' (1) Cap Res.2009-2010'!F578</f>
        <v>0</v>
      </c>
      <c r="G578" s="42">
        <f>+' (1) Cap Res.2009-2010'!G578</f>
        <v>0</v>
      </c>
      <c r="H578" s="42">
        <f>+' (1) Cap Res.2009-2010'!H578</f>
        <v>0</v>
      </c>
      <c r="I578" s="42">
        <f>+' (1) Cap Res.2009-2010'!I578</f>
        <v>0</v>
      </c>
      <c r="J578" s="42">
        <f>+' (1) Cap Res.2009-2010'!J578</f>
        <v>0</v>
      </c>
      <c r="K578" s="42">
        <f>+' (1) Cap Res.2009-2010'!K578</f>
        <v>0</v>
      </c>
      <c r="L578" s="42">
        <f>+' (1) Cap Res.2009-2010'!L578</f>
        <v>0</v>
      </c>
      <c r="M578" s="42">
        <f>+' (1) Cap Res.2009-2010'!M578</f>
        <v>0</v>
      </c>
      <c r="N578" s="42">
        <f>+' (1) Cap Res.2009-2010'!N578</f>
        <v>0</v>
      </c>
      <c r="O578" s="42">
        <f>+' (1) Cap Res.2009-2010'!O578</f>
        <v>0</v>
      </c>
      <c r="P578" s="42">
        <f>+' (1) Cap Res.2009-2010'!P578</f>
        <v>0</v>
      </c>
      <c r="Q578" s="42">
        <f>+' (1) Cap Res.2009-2010'!Q578</f>
        <v>0</v>
      </c>
      <c r="R578" s="42">
        <f>+' (1) Cap Res.2009-2010'!R578</f>
        <v>0</v>
      </c>
      <c r="S578" s="42">
        <f>+' (1) Cap Res.2009-2010'!S578</f>
        <v>0</v>
      </c>
      <c r="T578" s="42">
        <f>+' (1) Cap Res.2009-2010'!T578</f>
        <v>0</v>
      </c>
      <c r="U578" s="42">
        <f>+' (1) Cap Res.2009-2010'!U578</f>
        <v>0</v>
      </c>
      <c r="V578" s="42">
        <f>+' (1) Cap Res.2009-2010'!V578</f>
        <v>0</v>
      </c>
      <c r="W578" s="42">
        <f>+' (1) Cap Res.2009-2010'!W578</f>
        <v>0</v>
      </c>
      <c r="X578" s="42">
        <f>+' (1) Cap Res.2009-2010'!X578</f>
        <v>0</v>
      </c>
      <c r="Y578" s="42">
        <f>+' (1) Cap Res.2009-2010'!Y578</f>
        <v>0</v>
      </c>
      <c r="Z578" s="42">
        <f>+' (1) Cap Res.2009-2010'!Z578</f>
        <v>0</v>
      </c>
      <c r="AA578" s="42">
        <f>+' (1) Cap Res.2009-2010'!AA578</f>
        <v>0</v>
      </c>
      <c r="AB578" s="42">
        <f>+' (1) Cap Res.2009-2010'!AB578</f>
        <v>0</v>
      </c>
      <c r="AC578" s="42">
        <f>+' (1) Cap Res.2009-2010'!AC578</f>
        <v>0</v>
      </c>
      <c r="AD578" s="42">
        <f>+' (1) Cap Res.2009-2010'!AD578</f>
        <v>0</v>
      </c>
      <c r="AE578" s="42">
        <f>+' (1) Cap Res.2009-2010'!AE578</f>
        <v>0</v>
      </c>
      <c r="AF578" s="42">
        <f>+' (1) Cap Res.2009-2010'!AF578</f>
        <v>0</v>
      </c>
      <c r="AG578" s="42">
        <f>+' (1) Cap Res.2009-2010'!AG578</f>
        <v>0</v>
      </c>
      <c r="AH578" s="42">
        <f>+' (1) Cap Res.2009-2010'!AH578</f>
        <v>0</v>
      </c>
      <c r="AI578" s="42">
        <f>+' (1) Cap Res.2009-2010'!AI578</f>
        <v>0</v>
      </c>
      <c r="AJ578" s="42">
        <f>+' (1) Cap Res.2009-2010'!AJ578</f>
        <v>0</v>
      </c>
      <c r="AK578" s="42">
        <f>+' (1) Cap Res.2009-2010'!AK578</f>
        <v>0</v>
      </c>
      <c r="AL578" s="42">
        <f>+' (1) Cap Res.2009-2010'!AL578</f>
        <v>0</v>
      </c>
      <c r="AM578" s="42">
        <f>+' (1) Cap Res.2009-2010'!AM578</f>
        <v>0</v>
      </c>
      <c r="AN578" s="42">
        <f>+' (1) Cap Res.2009-2010'!AN578</f>
        <v>0</v>
      </c>
      <c r="AO578" s="42">
        <f>+' (1) Cap Res.2009-2010'!AO578</f>
        <v>0</v>
      </c>
      <c r="AP578" s="42">
        <f>+' (1) Cap Res.2009-2010'!AP578</f>
        <v>0</v>
      </c>
      <c r="AQ578" s="42">
        <f>+' (1) Cap Res.2009-2010'!AQ578</f>
        <v>0</v>
      </c>
      <c r="AR578" s="42">
        <f>+' (1) Cap Res.2009-2010'!AR578</f>
        <v>0</v>
      </c>
      <c r="AS578" s="42">
        <f>+' (1) Cap Res.2009-2010'!AS578</f>
        <v>0</v>
      </c>
      <c r="AT578" s="42">
        <f>+' (1) Cap Res.2009-2010'!AT578</f>
        <v>0</v>
      </c>
      <c r="AU578" s="42">
        <f>+' (1) Cap Res.2009-2010'!AU578</f>
        <v>0</v>
      </c>
      <c r="AV578" s="42">
        <f>+' (1) Cap Res.2009-2010'!AV578</f>
        <v>0</v>
      </c>
      <c r="AW578" s="42">
        <f>+' (1) Cap Res.2009-2010'!AW578</f>
        <v>0</v>
      </c>
      <c r="AX578" s="42">
        <f>+' (1) Cap Res.2009-2010'!AX578</f>
        <v>-44284.7</v>
      </c>
      <c r="AY578" s="42">
        <f>+' (1) Cap Res.2009-2010'!AY578</f>
        <v>0</v>
      </c>
      <c r="AZ578" s="42">
        <f>+' (1) Cap Res.2009-2010'!AZ578</f>
        <v>0</v>
      </c>
      <c r="BA578" s="42">
        <f>+' (1) Cap Res.2009-2010'!BA578</f>
        <v>0</v>
      </c>
      <c r="BB578" s="42">
        <f>+' (1) Cap Res.2009-2010'!BB578</f>
        <v>0</v>
      </c>
    </row>
    <row r="579" spans="1:54" ht="13.5">
      <c r="A579" s="177">
        <f>+' (1) Cap Res.2009-2010'!BF579</f>
        <v>39305</v>
      </c>
      <c r="B579" s="42">
        <f>+' (1) Cap Res.2009-2010'!B579</f>
        <v>0</v>
      </c>
      <c r="C579" s="42">
        <f>+' (1) Cap Res.2009-2010'!C579</f>
        <v>0</v>
      </c>
      <c r="D579" s="42">
        <f>+' (1) Cap Res.2009-2010'!D579</f>
        <v>0</v>
      </c>
      <c r="E579" s="42">
        <f>+' (1) Cap Res.2009-2010'!E579</f>
        <v>0</v>
      </c>
      <c r="F579" s="42">
        <f>+' (1) Cap Res.2009-2010'!F579</f>
        <v>0</v>
      </c>
      <c r="G579" s="42">
        <f>+' (1) Cap Res.2009-2010'!G579</f>
        <v>0</v>
      </c>
      <c r="H579" s="42">
        <f>+' (1) Cap Res.2009-2010'!H579</f>
        <v>0</v>
      </c>
      <c r="I579" s="42">
        <f>+' (1) Cap Res.2009-2010'!I579</f>
        <v>0</v>
      </c>
      <c r="J579" s="42">
        <f>+' (1) Cap Res.2009-2010'!J579</f>
        <v>0</v>
      </c>
      <c r="K579" s="42">
        <f>+' (1) Cap Res.2009-2010'!K579</f>
        <v>0</v>
      </c>
      <c r="L579" s="42">
        <f>+' (1) Cap Res.2009-2010'!L579</f>
        <v>0</v>
      </c>
      <c r="M579" s="42">
        <f>+' (1) Cap Res.2009-2010'!M579</f>
        <v>0</v>
      </c>
      <c r="N579" s="42">
        <f>+' (1) Cap Res.2009-2010'!N579</f>
        <v>0</v>
      </c>
      <c r="O579" s="42">
        <f>+' (1) Cap Res.2009-2010'!O579</f>
        <v>0</v>
      </c>
      <c r="P579" s="42">
        <f>+' (1) Cap Res.2009-2010'!P579</f>
        <v>0</v>
      </c>
      <c r="Q579" s="42">
        <f>+' (1) Cap Res.2009-2010'!Q579</f>
        <v>0</v>
      </c>
      <c r="R579" s="42">
        <f>+' (1) Cap Res.2009-2010'!R579</f>
        <v>0</v>
      </c>
      <c r="S579" s="42">
        <f>+' (1) Cap Res.2009-2010'!S579</f>
        <v>0</v>
      </c>
      <c r="T579" s="42">
        <f>+' (1) Cap Res.2009-2010'!T579</f>
        <v>0</v>
      </c>
      <c r="U579" s="42">
        <f>+' (1) Cap Res.2009-2010'!U579</f>
        <v>0</v>
      </c>
      <c r="V579" s="42">
        <f>+' (1) Cap Res.2009-2010'!V579</f>
        <v>0</v>
      </c>
      <c r="W579" s="42">
        <f>+' (1) Cap Res.2009-2010'!W579</f>
        <v>0</v>
      </c>
      <c r="X579" s="42">
        <f>+' (1) Cap Res.2009-2010'!X579</f>
        <v>0</v>
      </c>
      <c r="Y579" s="42">
        <f>+' (1) Cap Res.2009-2010'!Y579</f>
        <v>0</v>
      </c>
      <c r="Z579" s="42">
        <f>+' (1) Cap Res.2009-2010'!Z579</f>
        <v>0</v>
      </c>
      <c r="AA579" s="42">
        <f>+' (1) Cap Res.2009-2010'!AA579</f>
        <v>0</v>
      </c>
      <c r="AB579" s="42">
        <f>+' (1) Cap Res.2009-2010'!AB579</f>
        <v>0</v>
      </c>
      <c r="AC579" s="42">
        <f>+' (1) Cap Res.2009-2010'!AC579</f>
        <v>0</v>
      </c>
      <c r="AD579" s="42">
        <f>+' (1) Cap Res.2009-2010'!AD579</f>
        <v>0</v>
      </c>
      <c r="AE579" s="42">
        <f>+' (1) Cap Res.2009-2010'!AE579</f>
        <v>0</v>
      </c>
      <c r="AF579" s="42">
        <f>+' (1) Cap Res.2009-2010'!AF579</f>
        <v>0</v>
      </c>
      <c r="AG579" s="42">
        <f>+' (1) Cap Res.2009-2010'!AG579</f>
        <v>0</v>
      </c>
      <c r="AH579" s="42">
        <f>+' (1) Cap Res.2009-2010'!AH579</f>
        <v>0</v>
      </c>
      <c r="AI579" s="42">
        <f>+' (1) Cap Res.2009-2010'!AI579</f>
        <v>0</v>
      </c>
      <c r="AJ579" s="42">
        <f>+' (1) Cap Res.2009-2010'!AJ579</f>
        <v>0</v>
      </c>
      <c r="AK579" s="42">
        <f>+' (1) Cap Res.2009-2010'!AK579</f>
        <v>0</v>
      </c>
      <c r="AL579" s="42">
        <f>+' (1) Cap Res.2009-2010'!AL579</f>
        <v>0</v>
      </c>
      <c r="AM579" s="42">
        <f>+' (1) Cap Res.2009-2010'!AM579</f>
        <v>0</v>
      </c>
      <c r="AN579" s="42">
        <f>+' (1) Cap Res.2009-2010'!AN579</f>
        <v>0</v>
      </c>
      <c r="AO579" s="42">
        <f>+' (1) Cap Res.2009-2010'!AO579</f>
        <v>0</v>
      </c>
      <c r="AP579" s="42">
        <f>+' (1) Cap Res.2009-2010'!AP579</f>
        <v>0</v>
      </c>
      <c r="AQ579" s="42">
        <f>+' (1) Cap Res.2009-2010'!AQ579</f>
        <v>0</v>
      </c>
      <c r="AR579" s="42">
        <f>+' (1) Cap Res.2009-2010'!AR579</f>
        <v>0</v>
      </c>
      <c r="AS579" s="42">
        <f>+' (1) Cap Res.2009-2010'!AS579</f>
        <v>0</v>
      </c>
      <c r="AT579" s="42">
        <f>+' (1) Cap Res.2009-2010'!AT579</f>
        <v>0</v>
      </c>
      <c r="AU579" s="42">
        <f>+' (1) Cap Res.2009-2010'!AU579</f>
        <v>0</v>
      </c>
      <c r="AV579" s="42">
        <f>+' (1) Cap Res.2009-2010'!AV579</f>
        <v>0</v>
      </c>
      <c r="AW579" s="42">
        <f>+' (1) Cap Res.2009-2010'!AW579</f>
        <v>0</v>
      </c>
      <c r="AX579" s="42">
        <f>+' (1) Cap Res.2009-2010'!AX579</f>
        <v>-2560</v>
      </c>
      <c r="AY579" s="42">
        <f>+' (1) Cap Res.2009-2010'!AY579</f>
        <v>0</v>
      </c>
      <c r="AZ579" s="42">
        <f>+' (1) Cap Res.2009-2010'!AZ579</f>
        <v>0</v>
      </c>
      <c r="BA579" s="42">
        <f>+' (1) Cap Res.2009-2010'!BA579</f>
        <v>0</v>
      </c>
      <c r="BB579" s="42">
        <f>+' (1) Cap Res.2009-2010'!BB579</f>
        <v>0</v>
      </c>
    </row>
    <row r="580" spans="1:54" ht="13.5">
      <c r="A580" s="177">
        <f>+' (1) Cap Res.2009-2010'!BF580</f>
        <v>39323</v>
      </c>
      <c r="B580" s="42">
        <f>+' (1) Cap Res.2009-2010'!B580</f>
        <v>0</v>
      </c>
      <c r="C580" s="42">
        <f>+' (1) Cap Res.2009-2010'!C580</f>
        <v>0</v>
      </c>
      <c r="D580" s="42">
        <f>+' (1) Cap Res.2009-2010'!D580</f>
        <v>0</v>
      </c>
      <c r="E580" s="42">
        <f>+' (1) Cap Res.2009-2010'!E580</f>
        <v>0</v>
      </c>
      <c r="F580" s="42">
        <f>+' (1) Cap Res.2009-2010'!F580</f>
        <v>0</v>
      </c>
      <c r="G580" s="42">
        <f>+' (1) Cap Res.2009-2010'!G580</f>
        <v>0</v>
      </c>
      <c r="H580" s="42">
        <f>+' (1) Cap Res.2009-2010'!H580</f>
        <v>0</v>
      </c>
      <c r="I580" s="42">
        <f>+' (1) Cap Res.2009-2010'!I580</f>
        <v>0</v>
      </c>
      <c r="J580" s="42">
        <f>+' (1) Cap Res.2009-2010'!J580</f>
        <v>0</v>
      </c>
      <c r="K580" s="42">
        <f>+' (1) Cap Res.2009-2010'!K580</f>
        <v>0</v>
      </c>
      <c r="L580" s="42">
        <f>+' (1) Cap Res.2009-2010'!L580</f>
        <v>0</v>
      </c>
      <c r="M580" s="42">
        <f>+' (1) Cap Res.2009-2010'!M580</f>
        <v>0</v>
      </c>
      <c r="N580" s="42">
        <f>+' (1) Cap Res.2009-2010'!N580</f>
        <v>0</v>
      </c>
      <c r="O580" s="42">
        <f>+' (1) Cap Res.2009-2010'!O580</f>
        <v>0</v>
      </c>
      <c r="P580" s="42">
        <f>+' (1) Cap Res.2009-2010'!P580</f>
        <v>0</v>
      </c>
      <c r="Q580" s="42">
        <f>+' (1) Cap Res.2009-2010'!Q580</f>
        <v>0</v>
      </c>
      <c r="R580" s="42">
        <f>+' (1) Cap Res.2009-2010'!R580</f>
        <v>0</v>
      </c>
      <c r="S580" s="42">
        <f>+' (1) Cap Res.2009-2010'!S580</f>
        <v>0</v>
      </c>
      <c r="T580" s="42">
        <f>+' (1) Cap Res.2009-2010'!T580</f>
        <v>0</v>
      </c>
      <c r="U580" s="42">
        <f>+' (1) Cap Res.2009-2010'!U580</f>
        <v>0</v>
      </c>
      <c r="V580" s="42">
        <f>+' (1) Cap Res.2009-2010'!V580</f>
        <v>0</v>
      </c>
      <c r="W580" s="42">
        <f>+' (1) Cap Res.2009-2010'!W580</f>
        <v>0</v>
      </c>
      <c r="X580" s="42">
        <f>+' (1) Cap Res.2009-2010'!X580</f>
        <v>0</v>
      </c>
      <c r="Y580" s="42">
        <f>+' (1) Cap Res.2009-2010'!Y580</f>
        <v>0</v>
      </c>
      <c r="Z580" s="42">
        <f>+' (1) Cap Res.2009-2010'!Z580</f>
        <v>0</v>
      </c>
      <c r="AA580" s="42">
        <f>+' (1) Cap Res.2009-2010'!AA580</f>
        <v>0</v>
      </c>
      <c r="AB580" s="42">
        <f>+' (1) Cap Res.2009-2010'!AB580</f>
        <v>0</v>
      </c>
      <c r="AC580" s="42">
        <f>+' (1) Cap Res.2009-2010'!AC580</f>
        <v>0</v>
      </c>
      <c r="AD580" s="42">
        <f>+' (1) Cap Res.2009-2010'!AD580</f>
        <v>0</v>
      </c>
      <c r="AE580" s="42">
        <f>+' (1) Cap Res.2009-2010'!AE580</f>
        <v>0</v>
      </c>
      <c r="AF580" s="42">
        <f>+' (1) Cap Res.2009-2010'!AF580</f>
        <v>0</v>
      </c>
      <c r="AG580" s="42">
        <f>+' (1) Cap Res.2009-2010'!AG580</f>
        <v>0</v>
      </c>
      <c r="AH580" s="42">
        <f>+' (1) Cap Res.2009-2010'!AH580</f>
        <v>0</v>
      </c>
      <c r="AI580" s="42">
        <f>+' (1) Cap Res.2009-2010'!AI580</f>
        <v>0</v>
      </c>
      <c r="AJ580" s="42">
        <f>+' (1) Cap Res.2009-2010'!AJ580</f>
        <v>0</v>
      </c>
      <c r="AK580" s="42">
        <f>+' (1) Cap Res.2009-2010'!AK580</f>
        <v>0</v>
      </c>
      <c r="AL580" s="42">
        <f>+' (1) Cap Res.2009-2010'!AL580</f>
        <v>0</v>
      </c>
      <c r="AM580" s="42">
        <f>+' (1) Cap Res.2009-2010'!AM580</f>
        <v>0</v>
      </c>
      <c r="AN580" s="42">
        <f>+' (1) Cap Res.2009-2010'!AN580</f>
        <v>0</v>
      </c>
      <c r="AO580" s="42">
        <f>+' (1) Cap Res.2009-2010'!AO580</f>
        <v>0</v>
      </c>
      <c r="AP580" s="42">
        <f>+' (1) Cap Res.2009-2010'!AP580</f>
        <v>0</v>
      </c>
      <c r="AQ580" s="42">
        <f>+' (1) Cap Res.2009-2010'!AQ580</f>
        <v>0</v>
      </c>
      <c r="AR580" s="42">
        <f>+' (1) Cap Res.2009-2010'!AR580</f>
        <v>0</v>
      </c>
      <c r="AS580" s="42">
        <f>+' (1) Cap Res.2009-2010'!AS580</f>
        <v>-49444.25</v>
      </c>
      <c r="AT580" s="42">
        <f>+' (1) Cap Res.2009-2010'!AT580</f>
        <v>0</v>
      </c>
      <c r="AU580" s="42">
        <f>+' (1) Cap Res.2009-2010'!AU580</f>
        <v>0</v>
      </c>
      <c r="AV580" s="42">
        <f>+' (1) Cap Res.2009-2010'!AV580</f>
        <v>0</v>
      </c>
      <c r="AW580" s="42">
        <f>+' (1) Cap Res.2009-2010'!AW580</f>
        <v>0</v>
      </c>
      <c r="AX580" s="42">
        <f>+' (1) Cap Res.2009-2010'!AX580</f>
        <v>0</v>
      </c>
      <c r="AY580" s="42">
        <f>+' (1) Cap Res.2009-2010'!AY580</f>
        <v>0</v>
      </c>
      <c r="AZ580" s="42">
        <f>+' (1) Cap Res.2009-2010'!AZ580</f>
        <v>0</v>
      </c>
      <c r="BA580" s="42">
        <f>+' (1) Cap Res.2009-2010'!BA580</f>
        <v>0</v>
      </c>
      <c r="BB580" s="42">
        <f>+' (1) Cap Res.2009-2010'!BB580</f>
        <v>0</v>
      </c>
    </row>
    <row r="581" spans="1:54" ht="13.5">
      <c r="A581" s="177">
        <f>+' (1) Cap Res.2009-2010'!BF581</f>
        <v>39323</v>
      </c>
      <c r="B581" s="42">
        <f>+' (1) Cap Res.2009-2010'!B581</f>
        <v>0</v>
      </c>
      <c r="C581" s="42">
        <f>+' (1) Cap Res.2009-2010'!C581</f>
        <v>0</v>
      </c>
      <c r="D581" s="42">
        <f>+' (1) Cap Res.2009-2010'!D581</f>
        <v>0</v>
      </c>
      <c r="E581" s="42">
        <f>+' (1) Cap Res.2009-2010'!E581</f>
        <v>0</v>
      </c>
      <c r="F581" s="42">
        <f>+' (1) Cap Res.2009-2010'!F581</f>
        <v>0</v>
      </c>
      <c r="G581" s="42">
        <f>+' (1) Cap Res.2009-2010'!G581</f>
        <v>0</v>
      </c>
      <c r="H581" s="42">
        <f>+' (1) Cap Res.2009-2010'!H581</f>
        <v>0</v>
      </c>
      <c r="I581" s="42">
        <f>+' (1) Cap Res.2009-2010'!I581</f>
        <v>0</v>
      </c>
      <c r="J581" s="42">
        <f>+' (1) Cap Res.2009-2010'!J581</f>
        <v>0</v>
      </c>
      <c r="K581" s="42">
        <f>+' (1) Cap Res.2009-2010'!K581</f>
        <v>0</v>
      </c>
      <c r="L581" s="42">
        <f>+' (1) Cap Res.2009-2010'!L581</f>
        <v>0</v>
      </c>
      <c r="M581" s="42">
        <f>+' (1) Cap Res.2009-2010'!M581</f>
        <v>0</v>
      </c>
      <c r="N581" s="42">
        <f>+' (1) Cap Res.2009-2010'!N581</f>
        <v>0</v>
      </c>
      <c r="O581" s="42">
        <f>+' (1) Cap Res.2009-2010'!O581</f>
        <v>0</v>
      </c>
      <c r="P581" s="42">
        <f>+' (1) Cap Res.2009-2010'!P581</f>
        <v>0</v>
      </c>
      <c r="Q581" s="42">
        <f>+' (1) Cap Res.2009-2010'!Q581</f>
        <v>0</v>
      </c>
      <c r="R581" s="42">
        <f>+' (1) Cap Res.2009-2010'!R581</f>
        <v>0</v>
      </c>
      <c r="S581" s="42">
        <f>+' (1) Cap Res.2009-2010'!S581</f>
        <v>0</v>
      </c>
      <c r="T581" s="42">
        <f>+' (1) Cap Res.2009-2010'!T581</f>
        <v>0</v>
      </c>
      <c r="U581" s="42">
        <f>+' (1) Cap Res.2009-2010'!U581</f>
        <v>0</v>
      </c>
      <c r="V581" s="42">
        <f>+' (1) Cap Res.2009-2010'!V581</f>
        <v>0</v>
      </c>
      <c r="W581" s="42">
        <f>+' (1) Cap Res.2009-2010'!W581</f>
        <v>0</v>
      </c>
      <c r="X581" s="42">
        <f>+' (1) Cap Res.2009-2010'!X581</f>
        <v>0</v>
      </c>
      <c r="Y581" s="42">
        <f>+' (1) Cap Res.2009-2010'!Y581</f>
        <v>0</v>
      </c>
      <c r="Z581" s="42">
        <f>+' (1) Cap Res.2009-2010'!Z581</f>
        <v>0</v>
      </c>
      <c r="AA581" s="42">
        <f>+' (1) Cap Res.2009-2010'!AA581</f>
        <v>0</v>
      </c>
      <c r="AB581" s="42">
        <f>+' (1) Cap Res.2009-2010'!AB581</f>
        <v>0</v>
      </c>
      <c r="AC581" s="42">
        <f>+' (1) Cap Res.2009-2010'!AC581</f>
        <v>0</v>
      </c>
      <c r="AD581" s="42">
        <f>+' (1) Cap Res.2009-2010'!AD581</f>
        <v>0</v>
      </c>
      <c r="AE581" s="42">
        <f>+' (1) Cap Res.2009-2010'!AE581</f>
        <v>0</v>
      </c>
      <c r="AF581" s="42">
        <f>+' (1) Cap Res.2009-2010'!AF581</f>
        <v>0</v>
      </c>
      <c r="AG581" s="42">
        <f>+' (1) Cap Res.2009-2010'!AG581</f>
        <v>0</v>
      </c>
      <c r="AH581" s="42">
        <f>+' (1) Cap Res.2009-2010'!AH581</f>
        <v>0</v>
      </c>
      <c r="AI581" s="42">
        <f>+' (1) Cap Res.2009-2010'!AI581</f>
        <v>0</v>
      </c>
      <c r="AJ581" s="42">
        <f>+' (1) Cap Res.2009-2010'!AJ581</f>
        <v>0</v>
      </c>
      <c r="AK581" s="42">
        <f>+' (1) Cap Res.2009-2010'!AK581</f>
        <v>0</v>
      </c>
      <c r="AL581" s="42">
        <f>+' (1) Cap Res.2009-2010'!AL581</f>
        <v>0</v>
      </c>
      <c r="AM581" s="42">
        <f>+' (1) Cap Res.2009-2010'!AM581</f>
        <v>0</v>
      </c>
      <c r="AN581" s="42">
        <f>+' (1) Cap Res.2009-2010'!AN581</f>
        <v>0</v>
      </c>
      <c r="AO581" s="42">
        <f>+' (1) Cap Res.2009-2010'!AO581</f>
        <v>0</v>
      </c>
      <c r="AP581" s="42">
        <f>+' (1) Cap Res.2009-2010'!AP581</f>
        <v>0</v>
      </c>
      <c r="AQ581" s="42">
        <f>+' (1) Cap Res.2009-2010'!AQ581</f>
        <v>0</v>
      </c>
      <c r="AR581" s="42">
        <f>+' (1) Cap Res.2009-2010'!AR581</f>
        <v>0</v>
      </c>
      <c r="AS581" s="42">
        <f>+' (1) Cap Res.2009-2010'!AS581</f>
        <v>0</v>
      </c>
      <c r="AT581" s="42">
        <f>+' (1) Cap Res.2009-2010'!AT581</f>
        <v>0</v>
      </c>
      <c r="AU581" s="42">
        <f>+' (1) Cap Res.2009-2010'!AU581</f>
        <v>-4811.2</v>
      </c>
      <c r="AV581" s="42">
        <f>+' (1) Cap Res.2009-2010'!AV581</f>
        <v>0</v>
      </c>
      <c r="AW581" s="42">
        <f>+' (1) Cap Res.2009-2010'!AW581</f>
        <v>0</v>
      </c>
      <c r="AX581" s="42">
        <f>+' (1) Cap Res.2009-2010'!AX581</f>
        <v>0</v>
      </c>
      <c r="AY581" s="42">
        <f>+' (1) Cap Res.2009-2010'!AY581</f>
        <v>0</v>
      </c>
      <c r="AZ581" s="42">
        <f>+' (1) Cap Res.2009-2010'!AZ581</f>
        <v>0</v>
      </c>
      <c r="BA581" s="42">
        <f>+' (1) Cap Res.2009-2010'!BA581</f>
        <v>0</v>
      </c>
      <c r="BB581" s="42">
        <f>+' (1) Cap Res.2009-2010'!BB581</f>
        <v>0</v>
      </c>
    </row>
    <row r="582" spans="1:54" ht="13.5">
      <c r="A582" s="177">
        <f>+' (1) Cap Res.2009-2010'!BF582</f>
        <v>39323</v>
      </c>
      <c r="B582" s="42">
        <f>+' (1) Cap Res.2009-2010'!B582</f>
        <v>0</v>
      </c>
      <c r="C582" s="42">
        <f>+' (1) Cap Res.2009-2010'!C582</f>
        <v>0</v>
      </c>
      <c r="D582" s="42">
        <f>+' (1) Cap Res.2009-2010'!D582</f>
        <v>0</v>
      </c>
      <c r="E582" s="42">
        <f>+' (1) Cap Res.2009-2010'!E582</f>
        <v>0</v>
      </c>
      <c r="F582" s="42">
        <f>+' (1) Cap Res.2009-2010'!F582</f>
        <v>0</v>
      </c>
      <c r="G582" s="42">
        <f>+' (1) Cap Res.2009-2010'!G582</f>
        <v>0</v>
      </c>
      <c r="H582" s="42">
        <f>+' (1) Cap Res.2009-2010'!H582</f>
        <v>0</v>
      </c>
      <c r="I582" s="42">
        <f>+' (1) Cap Res.2009-2010'!I582</f>
        <v>0</v>
      </c>
      <c r="J582" s="42">
        <f>+' (1) Cap Res.2009-2010'!J582</f>
        <v>0</v>
      </c>
      <c r="K582" s="42">
        <f>+' (1) Cap Res.2009-2010'!K582</f>
        <v>0</v>
      </c>
      <c r="L582" s="42">
        <f>+' (1) Cap Res.2009-2010'!L582</f>
        <v>0</v>
      </c>
      <c r="M582" s="42">
        <f>+' (1) Cap Res.2009-2010'!M582</f>
        <v>0</v>
      </c>
      <c r="N582" s="42">
        <f>+' (1) Cap Res.2009-2010'!N582</f>
        <v>0</v>
      </c>
      <c r="O582" s="42">
        <f>+' (1) Cap Res.2009-2010'!O582</f>
        <v>0</v>
      </c>
      <c r="P582" s="42">
        <f>+' (1) Cap Res.2009-2010'!P582</f>
        <v>0</v>
      </c>
      <c r="Q582" s="42">
        <f>+' (1) Cap Res.2009-2010'!Q582</f>
        <v>0</v>
      </c>
      <c r="R582" s="42">
        <f>+' (1) Cap Res.2009-2010'!R582</f>
        <v>0</v>
      </c>
      <c r="S582" s="42">
        <f>+' (1) Cap Res.2009-2010'!S582</f>
        <v>0</v>
      </c>
      <c r="T582" s="42">
        <f>+' (1) Cap Res.2009-2010'!T582</f>
        <v>0</v>
      </c>
      <c r="U582" s="42">
        <f>+' (1) Cap Res.2009-2010'!U582</f>
        <v>0</v>
      </c>
      <c r="V582" s="42">
        <f>+' (1) Cap Res.2009-2010'!V582</f>
        <v>0</v>
      </c>
      <c r="W582" s="42">
        <f>+' (1) Cap Res.2009-2010'!W582</f>
        <v>0</v>
      </c>
      <c r="X582" s="42">
        <f>+' (1) Cap Res.2009-2010'!X582</f>
        <v>0</v>
      </c>
      <c r="Y582" s="42">
        <f>+' (1) Cap Res.2009-2010'!Y582</f>
        <v>0</v>
      </c>
      <c r="Z582" s="42">
        <f>+' (1) Cap Res.2009-2010'!Z582</f>
        <v>0</v>
      </c>
      <c r="AA582" s="42">
        <f>+' (1) Cap Res.2009-2010'!AA582</f>
        <v>0</v>
      </c>
      <c r="AB582" s="42">
        <f>+' (1) Cap Res.2009-2010'!AB582</f>
        <v>0</v>
      </c>
      <c r="AC582" s="42">
        <f>+' (1) Cap Res.2009-2010'!AC582</f>
        <v>0</v>
      </c>
      <c r="AD582" s="42">
        <f>+' (1) Cap Res.2009-2010'!AD582</f>
        <v>0</v>
      </c>
      <c r="AE582" s="42">
        <f>+' (1) Cap Res.2009-2010'!AE582</f>
        <v>0</v>
      </c>
      <c r="AF582" s="42">
        <f>+' (1) Cap Res.2009-2010'!AF582</f>
        <v>0</v>
      </c>
      <c r="AG582" s="42">
        <f>+' (1) Cap Res.2009-2010'!AG582</f>
        <v>0</v>
      </c>
      <c r="AH582" s="42">
        <f>+' (1) Cap Res.2009-2010'!AH582</f>
        <v>0</v>
      </c>
      <c r="AI582" s="42">
        <f>+' (1) Cap Res.2009-2010'!AI582</f>
        <v>0</v>
      </c>
      <c r="AJ582" s="42">
        <f>+' (1) Cap Res.2009-2010'!AJ582</f>
        <v>0</v>
      </c>
      <c r="AK582" s="42">
        <f>+' (1) Cap Res.2009-2010'!AK582</f>
        <v>0</v>
      </c>
      <c r="AL582" s="42">
        <f>+' (1) Cap Res.2009-2010'!AL582</f>
        <v>0</v>
      </c>
      <c r="AM582" s="42">
        <f>+' (1) Cap Res.2009-2010'!AM582</f>
        <v>0</v>
      </c>
      <c r="AN582" s="42">
        <f>+' (1) Cap Res.2009-2010'!AN582</f>
        <v>0</v>
      </c>
      <c r="AO582" s="42">
        <f>+' (1) Cap Res.2009-2010'!AO582</f>
        <v>0</v>
      </c>
      <c r="AP582" s="42">
        <f>+' (1) Cap Res.2009-2010'!AP582</f>
        <v>0</v>
      </c>
      <c r="AQ582" s="42">
        <f>+' (1) Cap Res.2009-2010'!AQ582</f>
        <v>0</v>
      </c>
      <c r="AR582" s="42">
        <f>+' (1) Cap Res.2009-2010'!AR582</f>
        <v>0</v>
      </c>
      <c r="AS582" s="42">
        <f>+' (1) Cap Res.2009-2010'!AS582</f>
        <v>0</v>
      </c>
      <c r="AT582" s="42">
        <f>+' (1) Cap Res.2009-2010'!AT582</f>
        <v>0</v>
      </c>
      <c r="AU582" s="42">
        <f>+' (1) Cap Res.2009-2010'!AU582</f>
        <v>0</v>
      </c>
      <c r="AV582" s="42">
        <f>+' (1) Cap Res.2009-2010'!AV582</f>
        <v>0</v>
      </c>
      <c r="AW582" s="42">
        <f>+' (1) Cap Res.2009-2010'!AW582</f>
        <v>0</v>
      </c>
      <c r="AX582" s="42">
        <f>+' (1) Cap Res.2009-2010'!AX582</f>
        <v>0</v>
      </c>
      <c r="AY582" s="42">
        <f>+' (1) Cap Res.2009-2010'!AY582</f>
        <v>-22746.1</v>
      </c>
      <c r="AZ582" s="42">
        <f>+' (1) Cap Res.2009-2010'!AZ582</f>
        <v>0</v>
      </c>
      <c r="BA582" s="42">
        <f>+' (1) Cap Res.2009-2010'!BA582</f>
        <v>0</v>
      </c>
      <c r="BB582" s="42">
        <f>+' (1) Cap Res.2009-2010'!BB582</f>
        <v>0</v>
      </c>
    </row>
    <row r="583" spans="1:54" ht="13.5">
      <c r="A583" s="177">
        <f>+' (1) Cap Res.2009-2010'!BF583</f>
        <v>39324</v>
      </c>
      <c r="B583" s="42">
        <f>+' (1) Cap Res.2009-2010'!B583</f>
        <v>0</v>
      </c>
      <c r="C583" s="42">
        <f>+' (1) Cap Res.2009-2010'!C583</f>
        <v>0</v>
      </c>
      <c r="D583" s="42">
        <f>+' (1) Cap Res.2009-2010'!D583</f>
        <v>0</v>
      </c>
      <c r="E583" s="42">
        <f>+' (1) Cap Res.2009-2010'!E583</f>
        <v>0</v>
      </c>
      <c r="F583" s="42">
        <f>+' (1) Cap Res.2009-2010'!F583</f>
        <v>0</v>
      </c>
      <c r="G583" s="42">
        <f>+' (1) Cap Res.2009-2010'!G583</f>
        <v>0</v>
      </c>
      <c r="H583" s="42">
        <f>+' (1) Cap Res.2009-2010'!H583</f>
        <v>0</v>
      </c>
      <c r="I583" s="42">
        <f>+' (1) Cap Res.2009-2010'!I583</f>
        <v>0</v>
      </c>
      <c r="J583" s="42">
        <f>+' (1) Cap Res.2009-2010'!J583</f>
        <v>0</v>
      </c>
      <c r="K583" s="42">
        <f>+' (1) Cap Res.2009-2010'!K583</f>
        <v>0</v>
      </c>
      <c r="L583" s="42">
        <f>+' (1) Cap Res.2009-2010'!L583</f>
        <v>0</v>
      </c>
      <c r="M583" s="42">
        <f>+' (1) Cap Res.2009-2010'!M583</f>
        <v>0</v>
      </c>
      <c r="N583" s="42">
        <f>+' (1) Cap Res.2009-2010'!N583</f>
        <v>0</v>
      </c>
      <c r="O583" s="42">
        <f>+' (1) Cap Res.2009-2010'!O583</f>
        <v>0</v>
      </c>
      <c r="P583" s="42">
        <f>+' (1) Cap Res.2009-2010'!P583</f>
        <v>0</v>
      </c>
      <c r="Q583" s="42">
        <f>+' (1) Cap Res.2009-2010'!Q583</f>
        <v>0</v>
      </c>
      <c r="R583" s="42">
        <f>+' (1) Cap Res.2009-2010'!R583</f>
        <v>0</v>
      </c>
      <c r="S583" s="42">
        <f>+' (1) Cap Res.2009-2010'!S583</f>
        <v>0</v>
      </c>
      <c r="T583" s="42">
        <f>+' (1) Cap Res.2009-2010'!T583</f>
        <v>0</v>
      </c>
      <c r="U583" s="42">
        <f>+' (1) Cap Res.2009-2010'!U583</f>
        <v>0</v>
      </c>
      <c r="V583" s="42">
        <f>+' (1) Cap Res.2009-2010'!V583</f>
        <v>0</v>
      </c>
      <c r="W583" s="42">
        <f>+' (1) Cap Res.2009-2010'!W583</f>
        <v>0</v>
      </c>
      <c r="X583" s="42">
        <f>+' (1) Cap Res.2009-2010'!X583</f>
        <v>0</v>
      </c>
      <c r="Y583" s="42">
        <f>+' (1) Cap Res.2009-2010'!Y583</f>
        <v>0</v>
      </c>
      <c r="Z583" s="42">
        <f>+' (1) Cap Res.2009-2010'!Z583</f>
        <v>0</v>
      </c>
      <c r="AA583" s="42">
        <f>+' (1) Cap Res.2009-2010'!AA583</f>
        <v>0</v>
      </c>
      <c r="AB583" s="42">
        <f>+' (1) Cap Res.2009-2010'!AB583</f>
        <v>0</v>
      </c>
      <c r="AC583" s="42">
        <f>+' (1) Cap Res.2009-2010'!AC583</f>
        <v>0</v>
      </c>
      <c r="AD583" s="42">
        <f>+' (1) Cap Res.2009-2010'!AD583</f>
        <v>0</v>
      </c>
      <c r="AE583" s="42">
        <f>+' (1) Cap Res.2009-2010'!AE583</f>
        <v>0</v>
      </c>
      <c r="AF583" s="42">
        <f>+' (1) Cap Res.2009-2010'!AF583</f>
        <v>0</v>
      </c>
      <c r="AG583" s="42">
        <f>+' (1) Cap Res.2009-2010'!AG583</f>
        <v>0</v>
      </c>
      <c r="AH583" s="42">
        <f>+' (1) Cap Res.2009-2010'!AH583</f>
        <v>0</v>
      </c>
      <c r="AI583" s="42">
        <f>+' (1) Cap Res.2009-2010'!AI583</f>
        <v>0</v>
      </c>
      <c r="AJ583" s="42">
        <f>+' (1) Cap Res.2009-2010'!AJ583</f>
        <v>0</v>
      </c>
      <c r="AK583" s="42">
        <f>+' (1) Cap Res.2009-2010'!AK583</f>
        <v>0</v>
      </c>
      <c r="AL583" s="42">
        <f>+' (1) Cap Res.2009-2010'!AL583</f>
        <v>0</v>
      </c>
      <c r="AM583" s="42">
        <f>+' (1) Cap Res.2009-2010'!AM583</f>
        <v>0</v>
      </c>
      <c r="AN583" s="42">
        <f>+' (1) Cap Res.2009-2010'!AN583</f>
        <v>0</v>
      </c>
      <c r="AO583" s="42">
        <f>+' (1) Cap Res.2009-2010'!AO583</f>
        <v>0</v>
      </c>
      <c r="AP583" s="42">
        <f>+' (1) Cap Res.2009-2010'!AP583</f>
        <v>0</v>
      </c>
      <c r="AQ583" s="42">
        <f>+' (1) Cap Res.2009-2010'!AQ583</f>
        <v>0</v>
      </c>
      <c r="AR583" s="42">
        <f>+' (1) Cap Res.2009-2010'!AR583</f>
        <v>0</v>
      </c>
      <c r="AS583" s="42">
        <f>+' (1) Cap Res.2009-2010'!AS583</f>
        <v>0</v>
      </c>
      <c r="AT583" s="42">
        <f>+' (1) Cap Res.2009-2010'!AT583</f>
        <v>0</v>
      </c>
      <c r="AU583" s="42">
        <f>+' (1) Cap Res.2009-2010'!AU583</f>
        <v>0</v>
      </c>
      <c r="AV583" s="42">
        <f>+' (1) Cap Res.2009-2010'!AV583</f>
        <v>0</v>
      </c>
      <c r="AW583" s="42">
        <f>+' (1) Cap Res.2009-2010'!AW583</f>
        <v>0</v>
      </c>
      <c r="AX583" s="42">
        <f>+' (1) Cap Res.2009-2010'!AX583</f>
        <v>0</v>
      </c>
      <c r="AY583" s="42">
        <f>+' (1) Cap Res.2009-2010'!AY583</f>
        <v>0</v>
      </c>
      <c r="AZ583" s="42">
        <f>+' (1) Cap Res.2009-2010'!AZ583</f>
        <v>0</v>
      </c>
      <c r="BA583" s="42">
        <f>+' (1) Cap Res.2009-2010'!BA583</f>
        <v>0</v>
      </c>
      <c r="BB583" s="42">
        <f>+' (1) Cap Res.2009-2010'!BB583</f>
        <v>0</v>
      </c>
    </row>
    <row r="584" spans="1:54" ht="13.5">
      <c r="A584" s="177">
        <f>+' (1) Cap Res.2009-2010'!BF584</f>
        <v>39324</v>
      </c>
      <c r="B584" s="42">
        <f>+' (1) Cap Res.2009-2010'!B584</f>
        <v>0</v>
      </c>
      <c r="C584" s="42">
        <f>+' (1) Cap Res.2009-2010'!C584</f>
        <v>0</v>
      </c>
      <c r="D584" s="42">
        <f>+' (1) Cap Res.2009-2010'!D584</f>
        <v>0</v>
      </c>
      <c r="E584" s="42">
        <f>+' (1) Cap Res.2009-2010'!E584</f>
        <v>0</v>
      </c>
      <c r="F584" s="42">
        <f>+' (1) Cap Res.2009-2010'!F584</f>
        <v>0</v>
      </c>
      <c r="G584" s="42">
        <f>+' (1) Cap Res.2009-2010'!G584</f>
        <v>0</v>
      </c>
      <c r="H584" s="42">
        <f>+' (1) Cap Res.2009-2010'!H584</f>
        <v>0</v>
      </c>
      <c r="I584" s="42">
        <f>+' (1) Cap Res.2009-2010'!I584</f>
        <v>0</v>
      </c>
      <c r="J584" s="42">
        <f>+' (1) Cap Res.2009-2010'!J584</f>
        <v>0</v>
      </c>
      <c r="K584" s="42">
        <f>+' (1) Cap Res.2009-2010'!K584</f>
        <v>0</v>
      </c>
      <c r="L584" s="42">
        <f>+' (1) Cap Res.2009-2010'!L584</f>
        <v>0</v>
      </c>
      <c r="M584" s="42">
        <f>+' (1) Cap Res.2009-2010'!M584</f>
        <v>0</v>
      </c>
      <c r="N584" s="42">
        <f>+' (1) Cap Res.2009-2010'!N584</f>
        <v>0</v>
      </c>
      <c r="O584" s="42">
        <f>+' (1) Cap Res.2009-2010'!O584</f>
        <v>0</v>
      </c>
      <c r="P584" s="42">
        <f>+' (1) Cap Res.2009-2010'!P584</f>
        <v>0</v>
      </c>
      <c r="Q584" s="42">
        <f>+' (1) Cap Res.2009-2010'!Q584</f>
        <v>0</v>
      </c>
      <c r="R584" s="42">
        <f>+' (1) Cap Res.2009-2010'!R584</f>
        <v>0</v>
      </c>
      <c r="S584" s="42">
        <f>+' (1) Cap Res.2009-2010'!S584</f>
        <v>0</v>
      </c>
      <c r="T584" s="42">
        <f>+' (1) Cap Res.2009-2010'!T584</f>
        <v>0</v>
      </c>
      <c r="U584" s="42">
        <f>+' (1) Cap Res.2009-2010'!U584</f>
        <v>0</v>
      </c>
      <c r="V584" s="42">
        <f>+' (1) Cap Res.2009-2010'!V584</f>
        <v>0</v>
      </c>
      <c r="W584" s="42">
        <f>+' (1) Cap Res.2009-2010'!W584</f>
        <v>0</v>
      </c>
      <c r="X584" s="42">
        <f>+' (1) Cap Res.2009-2010'!X584</f>
        <v>0</v>
      </c>
      <c r="Y584" s="42">
        <f>+' (1) Cap Res.2009-2010'!Y584</f>
        <v>0</v>
      </c>
      <c r="Z584" s="42">
        <f>+' (1) Cap Res.2009-2010'!Z584</f>
        <v>0</v>
      </c>
      <c r="AA584" s="42">
        <f>+' (1) Cap Res.2009-2010'!AA584</f>
        <v>0</v>
      </c>
      <c r="AB584" s="42">
        <f>+' (1) Cap Res.2009-2010'!AB584</f>
        <v>0</v>
      </c>
      <c r="AC584" s="42">
        <f>+' (1) Cap Res.2009-2010'!AC584</f>
        <v>0</v>
      </c>
      <c r="AD584" s="42">
        <f>+' (1) Cap Res.2009-2010'!AD584</f>
        <v>0</v>
      </c>
      <c r="AE584" s="42">
        <f>+' (1) Cap Res.2009-2010'!AE584</f>
        <v>0</v>
      </c>
      <c r="AF584" s="42">
        <f>+' (1) Cap Res.2009-2010'!AF584</f>
        <v>0</v>
      </c>
      <c r="AG584" s="42">
        <f>+' (1) Cap Res.2009-2010'!AG584</f>
        <v>0</v>
      </c>
      <c r="AH584" s="42">
        <f>+' (1) Cap Res.2009-2010'!AH584</f>
        <v>0</v>
      </c>
      <c r="AI584" s="42">
        <f>+' (1) Cap Res.2009-2010'!AI584</f>
        <v>0</v>
      </c>
      <c r="AJ584" s="42">
        <f>+' (1) Cap Res.2009-2010'!AJ584</f>
        <v>0</v>
      </c>
      <c r="AK584" s="42">
        <f>+' (1) Cap Res.2009-2010'!AK584</f>
        <v>0</v>
      </c>
      <c r="AL584" s="42">
        <f>+' (1) Cap Res.2009-2010'!AL584</f>
        <v>0</v>
      </c>
      <c r="AM584" s="42">
        <f>+' (1) Cap Res.2009-2010'!AM584</f>
        <v>0</v>
      </c>
      <c r="AN584" s="42">
        <f>+' (1) Cap Res.2009-2010'!AN584</f>
        <v>0</v>
      </c>
      <c r="AO584" s="42">
        <f>+' (1) Cap Res.2009-2010'!AO584</f>
        <v>0</v>
      </c>
      <c r="AP584" s="42">
        <f>+' (1) Cap Res.2009-2010'!AP584</f>
        <v>0</v>
      </c>
      <c r="AQ584" s="42">
        <f>+' (1) Cap Res.2009-2010'!AQ584</f>
        <v>0</v>
      </c>
      <c r="AR584" s="42">
        <f>+' (1) Cap Res.2009-2010'!AR584</f>
        <v>0</v>
      </c>
      <c r="AS584" s="42">
        <f>+' (1) Cap Res.2009-2010'!AS584</f>
        <v>0</v>
      </c>
      <c r="AT584" s="42">
        <f>+' (1) Cap Res.2009-2010'!AT584</f>
        <v>0</v>
      </c>
      <c r="AU584" s="42">
        <f>+' (1) Cap Res.2009-2010'!AU584</f>
        <v>0</v>
      </c>
      <c r="AV584" s="42">
        <f>+' (1) Cap Res.2009-2010'!AV584</f>
        <v>0</v>
      </c>
      <c r="AW584" s="42">
        <f>+' (1) Cap Res.2009-2010'!AW584</f>
        <v>0</v>
      </c>
      <c r="AX584" s="42">
        <f>+' (1) Cap Res.2009-2010'!AX584</f>
        <v>0</v>
      </c>
      <c r="AY584" s="42">
        <f>+' (1) Cap Res.2009-2010'!AY584</f>
        <v>0</v>
      </c>
      <c r="AZ584" s="42">
        <f>+' (1) Cap Res.2009-2010'!AZ584</f>
        <v>0</v>
      </c>
      <c r="BA584" s="42">
        <f>+' (1) Cap Res.2009-2010'!BA584</f>
        <v>0</v>
      </c>
      <c r="BB584" s="42">
        <f>+' (1) Cap Res.2009-2010'!BB584</f>
        <v>0</v>
      </c>
    </row>
    <row r="585" spans="1:54" ht="13.5">
      <c r="A585" s="177">
        <f>+' (1) Cap Res.2009-2010'!BF585</f>
        <v>39337</v>
      </c>
      <c r="B585" s="42">
        <f>+' (1) Cap Res.2009-2010'!B585</f>
        <v>0</v>
      </c>
      <c r="C585" s="42">
        <f>+' (1) Cap Res.2009-2010'!C585</f>
        <v>0</v>
      </c>
      <c r="D585" s="42">
        <f>+' (1) Cap Res.2009-2010'!D585</f>
        <v>0</v>
      </c>
      <c r="E585" s="42">
        <f>+' (1) Cap Res.2009-2010'!E585</f>
        <v>0</v>
      </c>
      <c r="F585" s="42">
        <f>+' (1) Cap Res.2009-2010'!F585</f>
        <v>0</v>
      </c>
      <c r="G585" s="42">
        <f>+' (1) Cap Res.2009-2010'!G585</f>
        <v>0</v>
      </c>
      <c r="H585" s="42">
        <f>+' (1) Cap Res.2009-2010'!H585</f>
        <v>0</v>
      </c>
      <c r="I585" s="42">
        <f>+' (1) Cap Res.2009-2010'!I585</f>
        <v>0</v>
      </c>
      <c r="J585" s="42">
        <f>+' (1) Cap Res.2009-2010'!J585</f>
        <v>0</v>
      </c>
      <c r="K585" s="42">
        <f>+' (1) Cap Res.2009-2010'!K585</f>
        <v>0</v>
      </c>
      <c r="L585" s="42">
        <f>+' (1) Cap Res.2009-2010'!L585</f>
        <v>0</v>
      </c>
      <c r="M585" s="42">
        <f>+' (1) Cap Res.2009-2010'!M585</f>
        <v>0</v>
      </c>
      <c r="N585" s="42">
        <f>+' (1) Cap Res.2009-2010'!N585</f>
        <v>0</v>
      </c>
      <c r="O585" s="42">
        <f>+' (1) Cap Res.2009-2010'!O585</f>
        <v>0</v>
      </c>
      <c r="P585" s="42">
        <f>+' (1) Cap Res.2009-2010'!P585</f>
        <v>0</v>
      </c>
      <c r="Q585" s="42">
        <f>+' (1) Cap Res.2009-2010'!Q585</f>
        <v>0</v>
      </c>
      <c r="R585" s="42">
        <f>+' (1) Cap Res.2009-2010'!R585</f>
        <v>0</v>
      </c>
      <c r="S585" s="42">
        <f>+' (1) Cap Res.2009-2010'!S585</f>
        <v>0</v>
      </c>
      <c r="T585" s="42">
        <f>+' (1) Cap Res.2009-2010'!T585</f>
        <v>0</v>
      </c>
      <c r="U585" s="42">
        <f>+' (1) Cap Res.2009-2010'!U585</f>
        <v>0</v>
      </c>
      <c r="V585" s="42">
        <f>+' (1) Cap Res.2009-2010'!V585</f>
        <v>0</v>
      </c>
      <c r="W585" s="42">
        <f>+' (1) Cap Res.2009-2010'!W585</f>
        <v>0</v>
      </c>
      <c r="X585" s="42">
        <f>+' (1) Cap Res.2009-2010'!X585</f>
        <v>0</v>
      </c>
      <c r="Y585" s="42">
        <f>+' (1) Cap Res.2009-2010'!Y585</f>
        <v>0</v>
      </c>
      <c r="Z585" s="42">
        <f>+' (1) Cap Res.2009-2010'!Z585</f>
        <v>0</v>
      </c>
      <c r="AA585" s="42">
        <f>+' (1) Cap Res.2009-2010'!AA585</f>
        <v>0</v>
      </c>
      <c r="AB585" s="42">
        <f>+' (1) Cap Res.2009-2010'!AB585</f>
        <v>0</v>
      </c>
      <c r="AC585" s="42">
        <f>+' (1) Cap Res.2009-2010'!AC585</f>
        <v>0</v>
      </c>
      <c r="AD585" s="42">
        <f>+' (1) Cap Res.2009-2010'!AD585</f>
        <v>0</v>
      </c>
      <c r="AE585" s="42">
        <f>+' (1) Cap Res.2009-2010'!AE585</f>
        <v>0</v>
      </c>
      <c r="AF585" s="42">
        <f>+' (1) Cap Res.2009-2010'!AF585</f>
        <v>0</v>
      </c>
      <c r="AG585" s="42">
        <f>+' (1) Cap Res.2009-2010'!AG585</f>
        <v>0</v>
      </c>
      <c r="AH585" s="42">
        <f>+' (1) Cap Res.2009-2010'!AH585</f>
        <v>0</v>
      </c>
      <c r="AI585" s="42">
        <f>+' (1) Cap Res.2009-2010'!AI585</f>
        <v>0</v>
      </c>
      <c r="AJ585" s="42">
        <f>+' (1) Cap Res.2009-2010'!AJ585</f>
        <v>0</v>
      </c>
      <c r="AK585" s="42">
        <f>+' (1) Cap Res.2009-2010'!AK585</f>
        <v>0</v>
      </c>
      <c r="AL585" s="42">
        <f>+' (1) Cap Res.2009-2010'!AL585</f>
        <v>0</v>
      </c>
      <c r="AM585" s="42">
        <f>+' (1) Cap Res.2009-2010'!AM585</f>
        <v>0</v>
      </c>
      <c r="AN585" s="42">
        <f>+' (1) Cap Res.2009-2010'!AN585</f>
        <v>0</v>
      </c>
      <c r="AO585" s="42">
        <f>+' (1) Cap Res.2009-2010'!AO585</f>
        <v>0</v>
      </c>
      <c r="AP585" s="42">
        <f>+' (1) Cap Res.2009-2010'!AP585</f>
        <v>0</v>
      </c>
      <c r="AQ585" s="42">
        <f>+' (1) Cap Res.2009-2010'!AQ585</f>
        <v>0</v>
      </c>
      <c r="AR585" s="42">
        <f>+' (1) Cap Res.2009-2010'!AR585</f>
        <v>0</v>
      </c>
      <c r="AS585" s="42">
        <f>+' (1) Cap Res.2009-2010'!AS585</f>
        <v>0</v>
      </c>
      <c r="AT585" s="42">
        <f>+' (1) Cap Res.2009-2010'!AT585</f>
        <v>0</v>
      </c>
      <c r="AU585" s="42">
        <f>+' (1) Cap Res.2009-2010'!AU585</f>
        <v>0</v>
      </c>
      <c r="AV585" s="42">
        <f>+' (1) Cap Res.2009-2010'!AV585</f>
        <v>0</v>
      </c>
      <c r="AW585" s="42">
        <f>+' (1) Cap Res.2009-2010'!AW585</f>
        <v>0</v>
      </c>
      <c r="AX585" s="42">
        <f>+' (1) Cap Res.2009-2010'!AX585</f>
        <v>0</v>
      </c>
      <c r="AY585" s="42">
        <f>+' (1) Cap Res.2009-2010'!AY585</f>
        <v>-5414.75</v>
      </c>
      <c r="AZ585" s="42">
        <f>+' (1) Cap Res.2009-2010'!AZ585</f>
        <v>0</v>
      </c>
      <c r="BA585" s="42">
        <f>+' (1) Cap Res.2009-2010'!BA585</f>
        <v>0</v>
      </c>
      <c r="BB585" s="42">
        <f>+' (1) Cap Res.2009-2010'!BB585</f>
        <v>0</v>
      </c>
    </row>
    <row r="586" spans="1:54" ht="13.5">
      <c r="A586" s="177">
        <f>+' (1) Cap Res.2009-2010'!BF586</f>
        <v>39340</v>
      </c>
      <c r="B586" s="42">
        <f>+' (1) Cap Res.2009-2010'!B586</f>
        <v>0</v>
      </c>
      <c r="C586" s="42">
        <f>+' (1) Cap Res.2009-2010'!C586</f>
        <v>0</v>
      </c>
      <c r="D586" s="42">
        <f>+' (1) Cap Res.2009-2010'!D586</f>
        <v>0</v>
      </c>
      <c r="E586" s="42">
        <f>+' (1) Cap Res.2009-2010'!E586</f>
        <v>0</v>
      </c>
      <c r="F586" s="42">
        <f>+' (1) Cap Res.2009-2010'!F586</f>
        <v>0</v>
      </c>
      <c r="G586" s="42">
        <f>+' (1) Cap Res.2009-2010'!G586</f>
        <v>0</v>
      </c>
      <c r="H586" s="42">
        <f>+' (1) Cap Res.2009-2010'!H586</f>
        <v>0</v>
      </c>
      <c r="I586" s="42">
        <f>+' (1) Cap Res.2009-2010'!I586</f>
        <v>0</v>
      </c>
      <c r="J586" s="42">
        <f>+' (1) Cap Res.2009-2010'!J586</f>
        <v>0</v>
      </c>
      <c r="K586" s="42">
        <f>+' (1) Cap Res.2009-2010'!K586</f>
        <v>0</v>
      </c>
      <c r="L586" s="42">
        <f>+' (1) Cap Res.2009-2010'!L586</f>
        <v>0</v>
      </c>
      <c r="M586" s="42">
        <f>+' (1) Cap Res.2009-2010'!M586</f>
        <v>0</v>
      </c>
      <c r="N586" s="42">
        <f>+' (1) Cap Res.2009-2010'!N586</f>
        <v>0</v>
      </c>
      <c r="O586" s="42">
        <f>+' (1) Cap Res.2009-2010'!O586</f>
        <v>0</v>
      </c>
      <c r="P586" s="42">
        <f>+' (1) Cap Res.2009-2010'!P586</f>
        <v>0</v>
      </c>
      <c r="Q586" s="42">
        <f>+' (1) Cap Res.2009-2010'!Q586</f>
        <v>0</v>
      </c>
      <c r="R586" s="42">
        <f>+' (1) Cap Res.2009-2010'!R586</f>
        <v>0</v>
      </c>
      <c r="S586" s="42">
        <f>+' (1) Cap Res.2009-2010'!S586</f>
        <v>0</v>
      </c>
      <c r="T586" s="42">
        <f>+' (1) Cap Res.2009-2010'!T586</f>
        <v>0</v>
      </c>
      <c r="U586" s="42">
        <f>+' (1) Cap Res.2009-2010'!U586</f>
        <v>0</v>
      </c>
      <c r="V586" s="42">
        <f>+' (1) Cap Res.2009-2010'!V586</f>
        <v>0</v>
      </c>
      <c r="W586" s="42">
        <f>+' (1) Cap Res.2009-2010'!W586</f>
        <v>0</v>
      </c>
      <c r="X586" s="42">
        <f>+' (1) Cap Res.2009-2010'!X586</f>
        <v>0</v>
      </c>
      <c r="Y586" s="42">
        <f>+' (1) Cap Res.2009-2010'!Y586</f>
        <v>0</v>
      </c>
      <c r="Z586" s="42">
        <f>+' (1) Cap Res.2009-2010'!Z586</f>
        <v>0</v>
      </c>
      <c r="AA586" s="42">
        <f>+' (1) Cap Res.2009-2010'!AA586</f>
        <v>0</v>
      </c>
      <c r="AB586" s="42">
        <f>+' (1) Cap Res.2009-2010'!AB586</f>
        <v>0</v>
      </c>
      <c r="AC586" s="42">
        <f>+' (1) Cap Res.2009-2010'!AC586</f>
        <v>0</v>
      </c>
      <c r="AD586" s="42">
        <f>+' (1) Cap Res.2009-2010'!AD586</f>
        <v>0</v>
      </c>
      <c r="AE586" s="42">
        <f>+' (1) Cap Res.2009-2010'!AE586</f>
        <v>0</v>
      </c>
      <c r="AF586" s="42">
        <f>+' (1) Cap Res.2009-2010'!AF586</f>
        <v>0</v>
      </c>
      <c r="AG586" s="42">
        <f>+' (1) Cap Res.2009-2010'!AG586</f>
        <v>0</v>
      </c>
      <c r="AH586" s="42">
        <f>+' (1) Cap Res.2009-2010'!AH586</f>
        <v>0</v>
      </c>
      <c r="AI586" s="42">
        <f>+' (1) Cap Res.2009-2010'!AI586</f>
        <v>0</v>
      </c>
      <c r="AJ586" s="42">
        <f>+' (1) Cap Res.2009-2010'!AJ586</f>
        <v>0</v>
      </c>
      <c r="AK586" s="42">
        <f>+' (1) Cap Res.2009-2010'!AK586</f>
        <v>0</v>
      </c>
      <c r="AL586" s="42">
        <f>+' (1) Cap Res.2009-2010'!AL586</f>
        <v>0</v>
      </c>
      <c r="AM586" s="42">
        <f>+' (1) Cap Res.2009-2010'!AM586</f>
        <v>0</v>
      </c>
      <c r="AN586" s="42">
        <f>+' (1) Cap Res.2009-2010'!AN586</f>
        <v>0</v>
      </c>
      <c r="AO586" s="42">
        <f>+' (1) Cap Res.2009-2010'!AO586</f>
        <v>0</v>
      </c>
      <c r="AP586" s="42">
        <f>+' (1) Cap Res.2009-2010'!AP586</f>
        <v>0</v>
      </c>
      <c r="AQ586" s="42">
        <f>+' (1) Cap Res.2009-2010'!AQ586</f>
        <v>0</v>
      </c>
      <c r="AR586" s="42">
        <f>+' (1) Cap Res.2009-2010'!AR586</f>
        <v>0</v>
      </c>
      <c r="AS586" s="42">
        <f>+' (1) Cap Res.2009-2010'!AS586</f>
        <v>0</v>
      </c>
      <c r="AT586" s="42">
        <f>+' (1) Cap Res.2009-2010'!AT586</f>
        <v>0</v>
      </c>
      <c r="AU586" s="42">
        <f>+' (1) Cap Res.2009-2010'!AU586</f>
        <v>0</v>
      </c>
      <c r="AV586" s="42">
        <f>+' (1) Cap Res.2009-2010'!AV586</f>
        <v>0</v>
      </c>
      <c r="AW586" s="42">
        <f>+' (1) Cap Res.2009-2010'!AW586</f>
        <v>0</v>
      </c>
      <c r="AX586" s="42">
        <f>+' (1) Cap Res.2009-2010'!AX586</f>
        <v>0</v>
      </c>
      <c r="AY586" s="42">
        <f>+' (1) Cap Res.2009-2010'!AY586</f>
        <v>-13417.5</v>
      </c>
      <c r="AZ586" s="42">
        <f>+' (1) Cap Res.2009-2010'!AZ586</f>
        <v>0</v>
      </c>
      <c r="BA586" s="42">
        <f>+' (1) Cap Res.2009-2010'!BA586</f>
        <v>0</v>
      </c>
      <c r="BB586" s="42">
        <f>+' (1) Cap Res.2009-2010'!BB586</f>
        <v>0</v>
      </c>
    </row>
    <row r="587" spans="1:54" ht="13.5">
      <c r="A587" s="177">
        <f>+' (1) Cap Res.2009-2010'!BF587</f>
        <v>39353</v>
      </c>
      <c r="B587" s="42">
        <f>+' (1) Cap Res.2009-2010'!B587</f>
        <v>0</v>
      </c>
      <c r="C587" s="42">
        <f>+' (1) Cap Res.2009-2010'!C587</f>
        <v>0</v>
      </c>
      <c r="D587" s="42">
        <f>+' (1) Cap Res.2009-2010'!D587</f>
        <v>0</v>
      </c>
      <c r="E587" s="42">
        <f>+' (1) Cap Res.2009-2010'!E587</f>
        <v>0</v>
      </c>
      <c r="F587" s="42">
        <f>+' (1) Cap Res.2009-2010'!F587</f>
        <v>0</v>
      </c>
      <c r="G587" s="42">
        <f>+' (1) Cap Res.2009-2010'!G587</f>
        <v>0</v>
      </c>
      <c r="H587" s="42">
        <f>+' (1) Cap Res.2009-2010'!H587</f>
        <v>0</v>
      </c>
      <c r="I587" s="42">
        <f>+' (1) Cap Res.2009-2010'!I587</f>
        <v>0</v>
      </c>
      <c r="J587" s="42">
        <f>+' (1) Cap Res.2009-2010'!J587</f>
        <v>0</v>
      </c>
      <c r="K587" s="42">
        <f>+' (1) Cap Res.2009-2010'!K587</f>
        <v>0</v>
      </c>
      <c r="L587" s="42">
        <f>+' (1) Cap Res.2009-2010'!L587</f>
        <v>0</v>
      </c>
      <c r="M587" s="42">
        <f>+' (1) Cap Res.2009-2010'!M587</f>
        <v>0</v>
      </c>
      <c r="N587" s="42">
        <f>+' (1) Cap Res.2009-2010'!N587</f>
        <v>0</v>
      </c>
      <c r="O587" s="42">
        <f>+' (1) Cap Res.2009-2010'!O587</f>
        <v>0</v>
      </c>
      <c r="P587" s="42">
        <f>+' (1) Cap Res.2009-2010'!P587</f>
        <v>0</v>
      </c>
      <c r="Q587" s="42">
        <f>+' (1) Cap Res.2009-2010'!Q587</f>
        <v>0</v>
      </c>
      <c r="R587" s="42">
        <f>+' (1) Cap Res.2009-2010'!R587</f>
        <v>0</v>
      </c>
      <c r="S587" s="42">
        <f>+' (1) Cap Res.2009-2010'!S587</f>
        <v>0</v>
      </c>
      <c r="T587" s="42">
        <f>+' (1) Cap Res.2009-2010'!T587</f>
        <v>0</v>
      </c>
      <c r="U587" s="42">
        <f>+' (1) Cap Res.2009-2010'!U587</f>
        <v>0</v>
      </c>
      <c r="V587" s="42">
        <f>+' (1) Cap Res.2009-2010'!V587</f>
        <v>0</v>
      </c>
      <c r="W587" s="42">
        <f>+' (1) Cap Res.2009-2010'!W587</f>
        <v>0</v>
      </c>
      <c r="X587" s="42">
        <f>+' (1) Cap Res.2009-2010'!X587</f>
        <v>0</v>
      </c>
      <c r="Y587" s="42">
        <f>+' (1) Cap Res.2009-2010'!Y587</f>
        <v>0</v>
      </c>
      <c r="Z587" s="42">
        <f>+' (1) Cap Res.2009-2010'!Z587</f>
        <v>0</v>
      </c>
      <c r="AA587" s="42">
        <f>+' (1) Cap Res.2009-2010'!AA587</f>
        <v>0</v>
      </c>
      <c r="AB587" s="42">
        <f>+' (1) Cap Res.2009-2010'!AB587</f>
        <v>0</v>
      </c>
      <c r="AC587" s="42">
        <f>+' (1) Cap Res.2009-2010'!AC587</f>
        <v>0</v>
      </c>
      <c r="AD587" s="42">
        <f>+' (1) Cap Res.2009-2010'!AD587</f>
        <v>0</v>
      </c>
      <c r="AE587" s="42">
        <f>+' (1) Cap Res.2009-2010'!AE587</f>
        <v>0</v>
      </c>
      <c r="AF587" s="42">
        <f>+' (1) Cap Res.2009-2010'!AF587</f>
        <v>0</v>
      </c>
      <c r="AG587" s="42">
        <f>+' (1) Cap Res.2009-2010'!AG587</f>
        <v>0</v>
      </c>
      <c r="AH587" s="42">
        <f>+' (1) Cap Res.2009-2010'!AH587</f>
        <v>0</v>
      </c>
      <c r="AI587" s="42">
        <f>+' (1) Cap Res.2009-2010'!AI587</f>
        <v>0</v>
      </c>
      <c r="AJ587" s="42">
        <f>+' (1) Cap Res.2009-2010'!AJ587</f>
        <v>0</v>
      </c>
      <c r="AK587" s="42">
        <f>+' (1) Cap Res.2009-2010'!AK587</f>
        <v>0</v>
      </c>
      <c r="AL587" s="42">
        <f>+' (1) Cap Res.2009-2010'!AL587</f>
        <v>0</v>
      </c>
      <c r="AM587" s="42">
        <f>+' (1) Cap Res.2009-2010'!AM587</f>
        <v>0</v>
      </c>
      <c r="AN587" s="42">
        <f>+' (1) Cap Res.2009-2010'!AN587</f>
        <v>0</v>
      </c>
      <c r="AO587" s="42">
        <f>+' (1) Cap Res.2009-2010'!AO587</f>
        <v>0</v>
      </c>
      <c r="AP587" s="42">
        <f>+' (1) Cap Res.2009-2010'!AP587</f>
        <v>0</v>
      </c>
      <c r="AQ587" s="42">
        <f>+' (1) Cap Res.2009-2010'!AQ587</f>
        <v>0</v>
      </c>
      <c r="AR587" s="42">
        <f>+' (1) Cap Res.2009-2010'!AR587</f>
        <v>0</v>
      </c>
      <c r="AS587" s="42">
        <f>+' (1) Cap Res.2009-2010'!AS587</f>
        <v>0</v>
      </c>
      <c r="AT587" s="42">
        <f>+' (1) Cap Res.2009-2010'!AT587</f>
        <v>0</v>
      </c>
      <c r="AU587" s="42">
        <f>+' (1) Cap Res.2009-2010'!AU587</f>
        <v>0</v>
      </c>
      <c r="AV587" s="42">
        <f>+' (1) Cap Res.2009-2010'!AV587</f>
        <v>0</v>
      </c>
      <c r="AW587" s="42">
        <f>+' (1) Cap Res.2009-2010'!AW587</f>
        <v>0</v>
      </c>
      <c r="AX587" s="42">
        <f>+' (1) Cap Res.2009-2010'!AX587</f>
        <v>0</v>
      </c>
      <c r="AY587" s="42">
        <f>+' (1) Cap Res.2009-2010'!AY587</f>
        <v>-11620</v>
      </c>
      <c r="AZ587" s="42">
        <f>+' (1) Cap Res.2009-2010'!AZ587</f>
        <v>0</v>
      </c>
      <c r="BA587" s="42">
        <f>+' (1) Cap Res.2009-2010'!BA587</f>
        <v>0</v>
      </c>
      <c r="BB587" s="42">
        <f>+' (1) Cap Res.2009-2010'!BB587</f>
        <v>0</v>
      </c>
    </row>
    <row r="588" spans="1:54" ht="13.5">
      <c r="A588" s="177">
        <f>+' (1) Cap Res.2009-2010'!BF588</f>
        <v>39353</v>
      </c>
      <c r="B588" s="42">
        <f>+' (1) Cap Res.2009-2010'!B588</f>
        <v>0</v>
      </c>
      <c r="C588" s="42">
        <f>+' (1) Cap Res.2009-2010'!C588</f>
        <v>0</v>
      </c>
      <c r="D588" s="42">
        <f>+' (1) Cap Res.2009-2010'!D588</f>
        <v>0</v>
      </c>
      <c r="E588" s="42">
        <f>+' (1) Cap Res.2009-2010'!E588</f>
        <v>0</v>
      </c>
      <c r="F588" s="42">
        <f>+' (1) Cap Res.2009-2010'!F588</f>
        <v>0</v>
      </c>
      <c r="G588" s="42">
        <f>+' (1) Cap Res.2009-2010'!G588</f>
        <v>0</v>
      </c>
      <c r="H588" s="42">
        <f>+' (1) Cap Res.2009-2010'!H588</f>
        <v>0</v>
      </c>
      <c r="I588" s="42">
        <f>+' (1) Cap Res.2009-2010'!I588</f>
        <v>0</v>
      </c>
      <c r="J588" s="42">
        <f>+' (1) Cap Res.2009-2010'!J588</f>
        <v>0</v>
      </c>
      <c r="K588" s="42">
        <f>+' (1) Cap Res.2009-2010'!K588</f>
        <v>0</v>
      </c>
      <c r="L588" s="42">
        <f>+' (1) Cap Res.2009-2010'!L588</f>
        <v>0</v>
      </c>
      <c r="M588" s="42">
        <f>+' (1) Cap Res.2009-2010'!M588</f>
        <v>0</v>
      </c>
      <c r="N588" s="42">
        <f>+' (1) Cap Res.2009-2010'!N588</f>
        <v>0</v>
      </c>
      <c r="O588" s="42">
        <f>+' (1) Cap Res.2009-2010'!O588</f>
        <v>0</v>
      </c>
      <c r="P588" s="42">
        <f>+' (1) Cap Res.2009-2010'!P588</f>
        <v>0</v>
      </c>
      <c r="Q588" s="42">
        <f>+' (1) Cap Res.2009-2010'!Q588</f>
        <v>0</v>
      </c>
      <c r="R588" s="42">
        <f>+' (1) Cap Res.2009-2010'!R588</f>
        <v>0</v>
      </c>
      <c r="S588" s="42">
        <f>+' (1) Cap Res.2009-2010'!S588</f>
        <v>0</v>
      </c>
      <c r="T588" s="42">
        <f>+' (1) Cap Res.2009-2010'!T588</f>
        <v>0</v>
      </c>
      <c r="U588" s="42">
        <f>+' (1) Cap Res.2009-2010'!U588</f>
        <v>0</v>
      </c>
      <c r="V588" s="42">
        <f>+' (1) Cap Res.2009-2010'!V588</f>
        <v>0</v>
      </c>
      <c r="W588" s="42">
        <f>+' (1) Cap Res.2009-2010'!W588</f>
        <v>0</v>
      </c>
      <c r="X588" s="42">
        <f>+' (1) Cap Res.2009-2010'!X588</f>
        <v>0</v>
      </c>
      <c r="Y588" s="42">
        <f>+' (1) Cap Res.2009-2010'!Y588</f>
        <v>0</v>
      </c>
      <c r="Z588" s="42">
        <f>+' (1) Cap Res.2009-2010'!Z588</f>
        <v>0</v>
      </c>
      <c r="AA588" s="42">
        <f>+' (1) Cap Res.2009-2010'!AA588</f>
        <v>0</v>
      </c>
      <c r="AB588" s="42">
        <f>+' (1) Cap Res.2009-2010'!AB588</f>
        <v>0</v>
      </c>
      <c r="AC588" s="42">
        <f>+' (1) Cap Res.2009-2010'!AC588</f>
        <v>0</v>
      </c>
      <c r="AD588" s="42">
        <f>+' (1) Cap Res.2009-2010'!AD588</f>
        <v>0</v>
      </c>
      <c r="AE588" s="42">
        <f>+' (1) Cap Res.2009-2010'!AE588</f>
        <v>0</v>
      </c>
      <c r="AF588" s="42">
        <f>+' (1) Cap Res.2009-2010'!AF588</f>
        <v>0</v>
      </c>
      <c r="AG588" s="42">
        <f>+' (1) Cap Res.2009-2010'!AG588</f>
        <v>0</v>
      </c>
      <c r="AH588" s="42">
        <f>+' (1) Cap Res.2009-2010'!AH588</f>
        <v>0</v>
      </c>
      <c r="AI588" s="42">
        <f>+' (1) Cap Res.2009-2010'!AI588</f>
        <v>0</v>
      </c>
      <c r="AJ588" s="42">
        <f>+' (1) Cap Res.2009-2010'!AJ588</f>
        <v>0</v>
      </c>
      <c r="AK588" s="42">
        <f>+' (1) Cap Res.2009-2010'!AK588</f>
        <v>0</v>
      </c>
      <c r="AL588" s="42">
        <f>+' (1) Cap Res.2009-2010'!AL588</f>
        <v>0</v>
      </c>
      <c r="AM588" s="42">
        <f>+' (1) Cap Res.2009-2010'!AM588</f>
        <v>0</v>
      </c>
      <c r="AN588" s="42">
        <f>+' (1) Cap Res.2009-2010'!AN588</f>
        <v>0</v>
      </c>
      <c r="AO588" s="42">
        <f>+' (1) Cap Res.2009-2010'!AO588</f>
        <v>0</v>
      </c>
      <c r="AP588" s="42">
        <f>+' (1) Cap Res.2009-2010'!AP588</f>
        <v>0</v>
      </c>
      <c r="AQ588" s="42">
        <f>+' (1) Cap Res.2009-2010'!AQ588</f>
        <v>0</v>
      </c>
      <c r="AR588" s="42">
        <f>+' (1) Cap Res.2009-2010'!AR588</f>
        <v>0</v>
      </c>
      <c r="AS588" s="42">
        <f>+' (1) Cap Res.2009-2010'!AS588</f>
        <v>0</v>
      </c>
      <c r="AT588" s="42">
        <f>+' (1) Cap Res.2009-2010'!AT588</f>
        <v>0</v>
      </c>
      <c r="AU588" s="42">
        <f>+' (1) Cap Res.2009-2010'!AU588</f>
        <v>0</v>
      </c>
      <c r="AV588" s="42">
        <f>+' (1) Cap Res.2009-2010'!AV588</f>
        <v>0</v>
      </c>
      <c r="AW588" s="42">
        <f>+' (1) Cap Res.2009-2010'!AW588</f>
        <v>0</v>
      </c>
      <c r="AX588" s="42">
        <f>+' (1) Cap Res.2009-2010'!AX588</f>
        <v>0</v>
      </c>
      <c r="AY588" s="42">
        <f>+' (1) Cap Res.2009-2010'!AY588</f>
        <v>-9877</v>
      </c>
      <c r="AZ588" s="42">
        <f>+' (1) Cap Res.2009-2010'!AZ588</f>
        <v>0</v>
      </c>
      <c r="BA588" s="42">
        <f>+' (1) Cap Res.2009-2010'!BA588</f>
        <v>0</v>
      </c>
      <c r="BB588" s="42">
        <f>+' (1) Cap Res.2009-2010'!BB588</f>
        <v>0</v>
      </c>
    </row>
    <row r="589" spans="1:54" ht="13.5">
      <c r="A589" s="177">
        <f>+' (1) Cap Res.2009-2010'!BF589</f>
        <v>39354</v>
      </c>
      <c r="B589" s="42">
        <f>+' (1) Cap Res.2009-2010'!B589</f>
        <v>0</v>
      </c>
      <c r="C589" s="42">
        <f>+' (1) Cap Res.2009-2010'!C589</f>
        <v>0</v>
      </c>
      <c r="D589" s="42">
        <f>+' (1) Cap Res.2009-2010'!D589</f>
        <v>0</v>
      </c>
      <c r="E589" s="42">
        <f>+' (1) Cap Res.2009-2010'!E589</f>
        <v>0</v>
      </c>
      <c r="F589" s="42">
        <f>+' (1) Cap Res.2009-2010'!F589</f>
        <v>0</v>
      </c>
      <c r="G589" s="42">
        <f>+' (1) Cap Res.2009-2010'!G589</f>
        <v>0</v>
      </c>
      <c r="H589" s="42">
        <f>+' (1) Cap Res.2009-2010'!H589</f>
        <v>0</v>
      </c>
      <c r="I589" s="42">
        <f>+' (1) Cap Res.2009-2010'!I589</f>
        <v>0</v>
      </c>
      <c r="J589" s="42">
        <f>+' (1) Cap Res.2009-2010'!J589</f>
        <v>0</v>
      </c>
      <c r="K589" s="42">
        <f>+' (1) Cap Res.2009-2010'!K589</f>
        <v>0</v>
      </c>
      <c r="L589" s="42">
        <f>+' (1) Cap Res.2009-2010'!L589</f>
        <v>0</v>
      </c>
      <c r="M589" s="42">
        <f>+' (1) Cap Res.2009-2010'!M589</f>
        <v>0</v>
      </c>
      <c r="N589" s="42">
        <f>+' (1) Cap Res.2009-2010'!N589</f>
        <v>0</v>
      </c>
      <c r="O589" s="42">
        <f>+' (1) Cap Res.2009-2010'!O589</f>
        <v>0</v>
      </c>
      <c r="P589" s="42">
        <f>+' (1) Cap Res.2009-2010'!P589</f>
        <v>0</v>
      </c>
      <c r="Q589" s="42">
        <f>+' (1) Cap Res.2009-2010'!Q589</f>
        <v>0</v>
      </c>
      <c r="R589" s="42">
        <f>+' (1) Cap Res.2009-2010'!R589</f>
        <v>0</v>
      </c>
      <c r="S589" s="42">
        <f>+' (1) Cap Res.2009-2010'!S589</f>
        <v>0</v>
      </c>
      <c r="T589" s="42">
        <f>+' (1) Cap Res.2009-2010'!T589</f>
        <v>0</v>
      </c>
      <c r="U589" s="42">
        <f>+' (1) Cap Res.2009-2010'!U589</f>
        <v>0</v>
      </c>
      <c r="V589" s="42">
        <f>+' (1) Cap Res.2009-2010'!V589</f>
        <v>0</v>
      </c>
      <c r="W589" s="42">
        <f>+' (1) Cap Res.2009-2010'!W589</f>
        <v>0</v>
      </c>
      <c r="X589" s="42">
        <f>+' (1) Cap Res.2009-2010'!X589</f>
        <v>0</v>
      </c>
      <c r="Y589" s="42">
        <f>+' (1) Cap Res.2009-2010'!Y589</f>
        <v>0</v>
      </c>
      <c r="Z589" s="42">
        <f>+' (1) Cap Res.2009-2010'!Z589</f>
        <v>0</v>
      </c>
      <c r="AA589" s="42">
        <f>+' (1) Cap Res.2009-2010'!AA589</f>
        <v>0</v>
      </c>
      <c r="AB589" s="42">
        <f>+' (1) Cap Res.2009-2010'!AB589</f>
        <v>0</v>
      </c>
      <c r="AC589" s="42">
        <f>+' (1) Cap Res.2009-2010'!AC589</f>
        <v>0</v>
      </c>
      <c r="AD589" s="42">
        <f>+' (1) Cap Res.2009-2010'!AD589</f>
        <v>0</v>
      </c>
      <c r="AE589" s="42">
        <f>+' (1) Cap Res.2009-2010'!AE589</f>
        <v>0</v>
      </c>
      <c r="AF589" s="42">
        <f>+' (1) Cap Res.2009-2010'!AF589</f>
        <v>0</v>
      </c>
      <c r="AG589" s="42">
        <f>+' (1) Cap Res.2009-2010'!AG589</f>
        <v>0</v>
      </c>
      <c r="AH589" s="42">
        <f>+' (1) Cap Res.2009-2010'!AH589</f>
        <v>0</v>
      </c>
      <c r="AI589" s="42">
        <f>+' (1) Cap Res.2009-2010'!AI589</f>
        <v>0</v>
      </c>
      <c r="AJ589" s="42">
        <f>+' (1) Cap Res.2009-2010'!AJ589</f>
        <v>0</v>
      </c>
      <c r="AK589" s="42">
        <f>+' (1) Cap Res.2009-2010'!AK589</f>
        <v>0</v>
      </c>
      <c r="AL589" s="42">
        <f>+' (1) Cap Res.2009-2010'!AL589</f>
        <v>0</v>
      </c>
      <c r="AM589" s="42">
        <f>+' (1) Cap Res.2009-2010'!AM589</f>
        <v>0</v>
      </c>
      <c r="AN589" s="42">
        <f>+' (1) Cap Res.2009-2010'!AN589</f>
        <v>0</v>
      </c>
      <c r="AO589" s="42">
        <f>+' (1) Cap Res.2009-2010'!AO589</f>
        <v>0</v>
      </c>
      <c r="AP589" s="42">
        <f>+' (1) Cap Res.2009-2010'!AP589</f>
        <v>0</v>
      </c>
      <c r="AQ589" s="42">
        <f>+' (1) Cap Res.2009-2010'!AQ589</f>
        <v>0</v>
      </c>
      <c r="AR589" s="42">
        <f>+' (1) Cap Res.2009-2010'!AR589</f>
        <v>0</v>
      </c>
      <c r="AS589" s="42">
        <f>+' (1) Cap Res.2009-2010'!AS589</f>
        <v>0</v>
      </c>
      <c r="AT589" s="42">
        <f>+' (1) Cap Res.2009-2010'!AT589</f>
        <v>0</v>
      </c>
      <c r="AU589" s="42">
        <f>+' (1) Cap Res.2009-2010'!AU589</f>
        <v>0</v>
      </c>
      <c r="AV589" s="42">
        <f>+' (1) Cap Res.2009-2010'!AV589</f>
        <v>0</v>
      </c>
      <c r="AW589" s="42">
        <f>+' (1) Cap Res.2009-2010'!AW589</f>
        <v>0</v>
      </c>
      <c r="AX589" s="42">
        <f>+' (1) Cap Res.2009-2010'!AX589</f>
        <v>0</v>
      </c>
      <c r="AY589" s="42">
        <f>+' (1) Cap Res.2009-2010'!AY589</f>
        <v>0</v>
      </c>
      <c r="AZ589" s="42">
        <f>+' (1) Cap Res.2009-2010'!AZ589</f>
        <v>0</v>
      </c>
      <c r="BA589" s="42">
        <f>+' (1) Cap Res.2009-2010'!BA589</f>
        <v>0</v>
      </c>
      <c r="BB589" s="42">
        <f>+' (1) Cap Res.2009-2010'!BB589</f>
        <v>0</v>
      </c>
    </row>
    <row r="590" spans="1:54" ht="13.5">
      <c r="A590" s="177">
        <f>+' (1) Cap Res.2009-2010'!BF590</f>
        <v>39354</v>
      </c>
      <c r="B590" s="42">
        <f>+' (1) Cap Res.2009-2010'!B590</f>
        <v>0</v>
      </c>
      <c r="C590" s="42">
        <f>+' (1) Cap Res.2009-2010'!C590</f>
        <v>0</v>
      </c>
      <c r="D590" s="42">
        <f>+' (1) Cap Res.2009-2010'!D590</f>
        <v>0</v>
      </c>
      <c r="E590" s="42">
        <f>+' (1) Cap Res.2009-2010'!E590</f>
        <v>0</v>
      </c>
      <c r="F590" s="42">
        <f>+' (1) Cap Res.2009-2010'!F590</f>
        <v>0</v>
      </c>
      <c r="G590" s="42">
        <f>+' (1) Cap Res.2009-2010'!G590</f>
        <v>0</v>
      </c>
      <c r="H590" s="42">
        <f>+' (1) Cap Res.2009-2010'!H590</f>
        <v>0</v>
      </c>
      <c r="I590" s="42">
        <f>+' (1) Cap Res.2009-2010'!I590</f>
        <v>0</v>
      </c>
      <c r="J590" s="42">
        <f>+' (1) Cap Res.2009-2010'!J590</f>
        <v>0</v>
      </c>
      <c r="K590" s="42">
        <f>+' (1) Cap Res.2009-2010'!K590</f>
        <v>0</v>
      </c>
      <c r="L590" s="42">
        <f>+' (1) Cap Res.2009-2010'!L590</f>
        <v>0</v>
      </c>
      <c r="M590" s="42">
        <f>+' (1) Cap Res.2009-2010'!M590</f>
        <v>0</v>
      </c>
      <c r="N590" s="42">
        <f>+' (1) Cap Res.2009-2010'!N590</f>
        <v>0</v>
      </c>
      <c r="O590" s="42">
        <f>+' (1) Cap Res.2009-2010'!O590</f>
        <v>0</v>
      </c>
      <c r="P590" s="42">
        <f>+' (1) Cap Res.2009-2010'!P590</f>
        <v>0</v>
      </c>
      <c r="Q590" s="42">
        <f>+' (1) Cap Res.2009-2010'!Q590</f>
        <v>0</v>
      </c>
      <c r="R590" s="42">
        <f>+' (1) Cap Res.2009-2010'!R590</f>
        <v>0</v>
      </c>
      <c r="S590" s="42">
        <f>+' (1) Cap Res.2009-2010'!S590</f>
        <v>0</v>
      </c>
      <c r="T590" s="42">
        <f>+' (1) Cap Res.2009-2010'!T590</f>
        <v>0</v>
      </c>
      <c r="U590" s="42">
        <f>+' (1) Cap Res.2009-2010'!U590</f>
        <v>0</v>
      </c>
      <c r="V590" s="42">
        <f>+' (1) Cap Res.2009-2010'!V590</f>
        <v>0</v>
      </c>
      <c r="W590" s="42">
        <f>+' (1) Cap Res.2009-2010'!W590</f>
        <v>0</v>
      </c>
      <c r="X590" s="42">
        <f>+' (1) Cap Res.2009-2010'!X590</f>
        <v>0</v>
      </c>
      <c r="Y590" s="42">
        <f>+' (1) Cap Res.2009-2010'!Y590</f>
        <v>0</v>
      </c>
      <c r="Z590" s="42">
        <f>+' (1) Cap Res.2009-2010'!Z590</f>
        <v>0</v>
      </c>
      <c r="AA590" s="42">
        <f>+' (1) Cap Res.2009-2010'!AA590</f>
        <v>0</v>
      </c>
      <c r="AB590" s="42">
        <f>+' (1) Cap Res.2009-2010'!AB590</f>
        <v>0</v>
      </c>
      <c r="AC590" s="42">
        <f>+' (1) Cap Res.2009-2010'!AC590</f>
        <v>0</v>
      </c>
      <c r="AD590" s="42">
        <f>+' (1) Cap Res.2009-2010'!AD590</f>
        <v>0</v>
      </c>
      <c r="AE590" s="42">
        <f>+' (1) Cap Res.2009-2010'!AE590</f>
        <v>0</v>
      </c>
      <c r="AF590" s="42">
        <f>+' (1) Cap Res.2009-2010'!AF590</f>
        <v>0</v>
      </c>
      <c r="AG590" s="42">
        <f>+' (1) Cap Res.2009-2010'!AG590</f>
        <v>0</v>
      </c>
      <c r="AH590" s="42">
        <f>+' (1) Cap Res.2009-2010'!AH590</f>
        <v>0</v>
      </c>
      <c r="AI590" s="42">
        <f>+' (1) Cap Res.2009-2010'!AI590</f>
        <v>0</v>
      </c>
      <c r="AJ590" s="42">
        <f>+' (1) Cap Res.2009-2010'!AJ590</f>
        <v>0</v>
      </c>
      <c r="AK590" s="42">
        <f>+' (1) Cap Res.2009-2010'!AK590</f>
        <v>0</v>
      </c>
      <c r="AL590" s="42">
        <f>+' (1) Cap Res.2009-2010'!AL590</f>
        <v>0</v>
      </c>
      <c r="AM590" s="42">
        <f>+' (1) Cap Res.2009-2010'!AM590</f>
        <v>0</v>
      </c>
      <c r="AN590" s="42">
        <f>+' (1) Cap Res.2009-2010'!AN590</f>
        <v>0</v>
      </c>
      <c r="AO590" s="42">
        <f>+' (1) Cap Res.2009-2010'!AO590</f>
        <v>0</v>
      </c>
      <c r="AP590" s="42">
        <f>+' (1) Cap Res.2009-2010'!AP590</f>
        <v>0</v>
      </c>
      <c r="AQ590" s="42">
        <f>+' (1) Cap Res.2009-2010'!AQ590</f>
        <v>0</v>
      </c>
      <c r="AR590" s="42">
        <f>+' (1) Cap Res.2009-2010'!AR590</f>
        <v>0</v>
      </c>
      <c r="AS590" s="42">
        <f>+' (1) Cap Res.2009-2010'!AS590</f>
        <v>0</v>
      </c>
      <c r="AT590" s="42">
        <f>+' (1) Cap Res.2009-2010'!AT590</f>
        <v>0</v>
      </c>
      <c r="AU590" s="42">
        <f>+' (1) Cap Res.2009-2010'!AU590</f>
        <v>0</v>
      </c>
      <c r="AV590" s="42">
        <f>+' (1) Cap Res.2009-2010'!AV590</f>
        <v>0</v>
      </c>
      <c r="AW590" s="42">
        <f>+' (1) Cap Res.2009-2010'!AW590</f>
        <v>0</v>
      </c>
      <c r="AX590" s="42">
        <f>+' (1) Cap Res.2009-2010'!AX590</f>
        <v>0</v>
      </c>
      <c r="AY590" s="42">
        <f>+' (1) Cap Res.2009-2010'!AY590</f>
        <v>0</v>
      </c>
      <c r="AZ590" s="42">
        <f>+' (1) Cap Res.2009-2010'!AZ590</f>
        <v>0</v>
      </c>
      <c r="BA590" s="42">
        <f>+' (1) Cap Res.2009-2010'!BA590</f>
        <v>0</v>
      </c>
      <c r="BB590" s="42">
        <f>+' (1) Cap Res.2009-2010'!BB590</f>
        <v>0</v>
      </c>
    </row>
    <row r="591" spans="1:54" ht="13.5">
      <c r="A591" s="177">
        <f>+' (1) Cap Res.2009-2010'!BF591</f>
        <v>39359</v>
      </c>
      <c r="B591" s="42">
        <f>+' (1) Cap Res.2009-2010'!B591</f>
        <v>0</v>
      </c>
      <c r="C591" s="42">
        <f>+' (1) Cap Res.2009-2010'!C591</f>
        <v>0</v>
      </c>
      <c r="D591" s="42">
        <f>+' (1) Cap Res.2009-2010'!D591</f>
        <v>0</v>
      </c>
      <c r="E591" s="42">
        <f>+' (1) Cap Res.2009-2010'!E591</f>
        <v>0</v>
      </c>
      <c r="F591" s="42">
        <f>+' (1) Cap Res.2009-2010'!F591</f>
        <v>0</v>
      </c>
      <c r="G591" s="42">
        <f>+' (1) Cap Res.2009-2010'!G591</f>
        <v>0</v>
      </c>
      <c r="H591" s="42">
        <f>+' (1) Cap Res.2009-2010'!H591</f>
        <v>0</v>
      </c>
      <c r="I591" s="42">
        <f>+' (1) Cap Res.2009-2010'!I591</f>
        <v>0</v>
      </c>
      <c r="J591" s="42">
        <f>+' (1) Cap Res.2009-2010'!J591</f>
        <v>0</v>
      </c>
      <c r="K591" s="42">
        <f>+' (1) Cap Res.2009-2010'!K591</f>
        <v>0</v>
      </c>
      <c r="L591" s="42">
        <f>+' (1) Cap Res.2009-2010'!L591</f>
        <v>0</v>
      </c>
      <c r="M591" s="42">
        <f>+' (1) Cap Res.2009-2010'!M591</f>
        <v>0</v>
      </c>
      <c r="N591" s="42">
        <f>+' (1) Cap Res.2009-2010'!N591</f>
        <v>0</v>
      </c>
      <c r="O591" s="42">
        <f>+' (1) Cap Res.2009-2010'!O591</f>
        <v>0</v>
      </c>
      <c r="P591" s="42">
        <f>+' (1) Cap Res.2009-2010'!P591</f>
        <v>0</v>
      </c>
      <c r="Q591" s="42">
        <f>+' (1) Cap Res.2009-2010'!Q591</f>
        <v>0</v>
      </c>
      <c r="R591" s="42">
        <f>+' (1) Cap Res.2009-2010'!R591</f>
        <v>0</v>
      </c>
      <c r="S591" s="42">
        <f>+' (1) Cap Res.2009-2010'!S591</f>
        <v>0</v>
      </c>
      <c r="T591" s="42">
        <f>+' (1) Cap Res.2009-2010'!T591</f>
        <v>0</v>
      </c>
      <c r="U591" s="42">
        <f>+' (1) Cap Res.2009-2010'!U591</f>
        <v>0</v>
      </c>
      <c r="V591" s="42">
        <f>+' (1) Cap Res.2009-2010'!V591</f>
        <v>0</v>
      </c>
      <c r="W591" s="42">
        <f>+' (1) Cap Res.2009-2010'!W591</f>
        <v>0</v>
      </c>
      <c r="X591" s="42">
        <f>+' (1) Cap Res.2009-2010'!X591</f>
        <v>0</v>
      </c>
      <c r="Y591" s="42">
        <f>+' (1) Cap Res.2009-2010'!Y591</f>
        <v>0</v>
      </c>
      <c r="Z591" s="42">
        <f>+' (1) Cap Res.2009-2010'!Z591</f>
        <v>0</v>
      </c>
      <c r="AA591" s="42">
        <f>+' (1) Cap Res.2009-2010'!AA591</f>
        <v>0</v>
      </c>
      <c r="AB591" s="42">
        <f>+' (1) Cap Res.2009-2010'!AB591</f>
        <v>0</v>
      </c>
      <c r="AC591" s="42">
        <f>+' (1) Cap Res.2009-2010'!AC591</f>
        <v>0</v>
      </c>
      <c r="AD591" s="42">
        <f>+' (1) Cap Res.2009-2010'!AD591</f>
        <v>0</v>
      </c>
      <c r="AE591" s="42">
        <f>+' (1) Cap Res.2009-2010'!AE591</f>
        <v>0</v>
      </c>
      <c r="AF591" s="42">
        <f>+' (1) Cap Res.2009-2010'!AF591</f>
        <v>0</v>
      </c>
      <c r="AG591" s="42">
        <f>+' (1) Cap Res.2009-2010'!AG591</f>
        <v>0</v>
      </c>
      <c r="AH591" s="42">
        <f>+' (1) Cap Res.2009-2010'!AH591</f>
        <v>0</v>
      </c>
      <c r="AI591" s="42">
        <f>+' (1) Cap Res.2009-2010'!AI591</f>
        <v>0</v>
      </c>
      <c r="AJ591" s="42">
        <f>+' (1) Cap Res.2009-2010'!AJ591</f>
        <v>0</v>
      </c>
      <c r="AK591" s="42">
        <f>+' (1) Cap Res.2009-2010'!AK591</f>
        <v>0</v>
      </c>
      <c r="AL591" s="42">
        <f>+' (1) Cap Res.2009-2010'!AL591</f>
        <v>0</v>
      </c>
      <c r="AM591" s="42">
        <f>+' (1) Cap Res.2009-2010'!AM591</f>
        <v>0</v>
      </c>
      <c r="AN591" s="42">
        <f>+' (1) Cap Res.2009-2010'!AN591</f>
        <v>0</v>
      </c>
      <c r="AO591" s="42">
        <f>+' (1) Cap Res.2009-2010'!AO591</f>
        <v>0</v>
      </c>
      <c r="AP591" s="42">
        <f>+' (1) Cap Res.2009-2010'!AP591</f>
        <v>0</v>
      </c>
      <c r="AQ591" s="42">
        <f>+' (1) Cap Res.2009-2010'!AQ591</f>
        <v>0</v>
      </c>
      <c r="AR591" s="42">
        <f>+' (1) Cap Res.2009-2010'!AR591</f>
        <v>0</v>
      </c>
      <c r="AS591" s="42">
        <f>+' (1) Cap Res.2009-2010'!AS591</f>
        <v>0</v>
      </c>
      <c r="AT591" s="42">
        <f>+' (1) Cap Res.2009-2010'!AT591</f>
        <v>0</v>
      </c>
      <c r="AU591" s="42">
        <f>+' (1) Cap Res.2009-2010'!AU591</f>
        <v>0</v>
      </c>
      <c r="AV591" s="42">
        <f>+' (1) Cap Res.2009-2010'!AV591</f>
        <v>0</v>
      </c>
      <c r="AW591" s="42">
        <f>+' (1) Cap Res.2009-2010'!AW591</f>
        <v>0</v>
      </c>
      <c r="AX591" s="42">
        <f>+' (1) Cap Res.2009-2010'!AX591</f>
        <v>0</v>
      </c>
      <c r="AY591" s="42">
        <f>+' (1) Cap Res.2009-2010'!AY591</f>
        <v>-30902.400000000001</v>
      </c>
      <c r="AZ591" s="42">
        <f>+' (1) Cap Res.2009-2010'!AZ591</f>
        <v>0</v>
      </c>
      <c r="BA591" s="42">
        <f>+' (1) Cap Res.2009-2010'!BA591</f>
        <v>0</v>
      </c>
      <c r="BB591" s="42">
        <f>+' (1) Cap Res.2009-2010'!BB591</f>
        <v>0</v>
      </c>
    </row>
    <row r="592" spans="1:54" ht="13.5">
      <c r="A592" s="177">
        <f>+' (1) Cap Res.2009-2010'!BF592</f>
        <v>39360</v>
      </c>
      <c r="B592" s="42">
        <f>+' (1) Cap Res.2009-2010'!B592</f>
        <v>0</v>
      </c>
      <c r="C592" s="42">
        <f>+' (1) Cap Res.2009-2010'!C592</f>
        <v>0</v>
      </c>
      <c r="D592" s="42">
        <f>+' (1) Cap Res.2009-2010'!D592</f>
        <v>0</v>
      </c>
      <c r="E592" s="42">
        <f>+' (1) Cap Res.2009-2010'!E592</f>
        <v>0</v>
      </c>
      <c r="F592" s="42">
        <f>+' (1) Cap Res.2009-2010'!F592</f>
        <v>0</v>
      </c>
      <c r="G592" s="42">
        <f>+' (1) Cap Res.2009-2010'!G592</f>
        <v>0</v>
      </c>
      <c r="H592" s="42">
        <f>+' (1) Cap Res.2009-2010'!H592</f>
        <v>0</v>
      </c>
      <c r="I592" s="42">
        <f>+' (1) Cap Res.2009-2010'!I592</f>
        <v>0</v>
      </c>
      <c r="J592" s="42">
        <f>+' (1) Cap Res.2009-2010'!J592</f>
        <v>0</v>
      </c>
      <c r="K592" s="42">
        <f>+' (1) Cap Res.2009-2010'!K592</f>
        <v>0</v>
      </c>
      <c r="L592" s="42">
        <f>+' (1) Cap Res.2009-2010'!L592</f>
        <v>0</v>
      </c>
      <c r="M592" s="42">
        <f>+' (1) Cap Res.2009-2010'!M592</f>
        <v>0</v>
      </c>
      <c r="N592" s="42">
        <f>+' (1) Cap Res.2009-2010'!N592</f>
        <v>0</v>
      </c>
      <c r="O592" s="42">
        <f>+' (1) Cap Res.2009-2010'!O592</f>
        <v>0</v>
      </c>
      <c r="P592" s="42">
        <f>+' (1) Cap Res.2009-2010'!P592</f>
        <v>0</v>
      </c>
      <c r="Q592" s="42">
        <f>+' (1) Cap Res.2009-2010'!Q592</f>
        <v>0</v>
      </c>
      <c r="R592" s="42">
        <f>+' (1) Cap Res.2009-2010'!R592</f>
        <v>0</v>
      </c>
      <c r="S592" s="42">
        <f>+' (1) Cap Res.2009-2010'!S592</f>
        <v>0</v>
      </c>
      <c r="T592" s="42">
        <f>+' (1) Cap Res.2009-2010'!T592</f>
        <v>0</v>
      </c>
      <c r="U592" s="42">
        <f>+' (1) Cap Res.2009-2010'!U592</f>
        <v>0</v>
      </c>
      <c r="V592" s="42">
        <f>+' (1) Cap Res.2009-2010'!V592</f>
        <v>0</v>
      </c>
      <c r="W592" s="42">
        <f>+' (1) Cap Res.2009-2010'!W592</f>
        <v>0</v>
      </c>
      <c r="X592" s="42">
        <f>+' (1) Cap Res.2009-2010'!X592</f>
        <v>0</v>
      </c>
      <c r="Y592" s="42">
        <f>+' (1) Cap Res.2009-2010'!Y592</f>
        <v>0</v>
      </c>
      <c r="Z592" s="42">
        <f>+' (1) Cap Res.2009-2010'!Z592</f>
        <v>0</v>
      </c>
      <c r="AA592" s="42">
        <f>+' (1) Cap Res.2009-2010'!AA592</f>
        <v>0</v>
      </c>
      <c r="AB592" s="42">
        <f>+' (1) Cap Res.2009-2010'!AB592</f>
        <v>0</v>
      </c>
      <c r="AC592" s="42">
        <f>+' (1) Cap Res.2009-2010'!AC592</f>
        <v>0</v>
      </c>
      <c r="AD592" s="42">
        <f>+' (1) Cap Res.2009-2010'!AD592</f>
        <v>0</v>
      </c>
      <c r="AE592" s="42">
        <f>+' (1) Cap Res.2009-2010'!AE592</f>
        <v>0</v>
      </c>
      <c r="AF592" s="42">
        <f>+' (1) Cap Res.2009-2010'!AF592</f>
        <v>0</v>
      </c>
      <c r="AG592" s="42">
        <f>+' (1) Cap Res.2009-2010'!AG592</f>
        <v>0</v>
      </c>
      <c r="AH592" s="42">
        <f>+' (1) Cap Res.2009-2010'!AH592</f>
        <v>0</v>
      </c>
      <c r="AI592" s="42">
        <f>+' (1) Cap Res.2009-2010'!AI592</f>
        <v>0</v>
      </c>
      <c r="AJ592" s="42">
        <f>+' (1) Cap Res.2009-2010'!AJ592</f>
        <v>0</v>
      </c>
      <c r="AK592" s="42">
        <f>+' (1) Cap Res.2009-2010'!AK592</f>
        <v>0</v>
      </c>
      <c r="AL592" s="42">
        <f>+' (1) Cap Res.2009-2010'!AL592</f>
        <v>0</v>
      </c>
      <c r="AM592" s="42">
        <f>+' (1) Cap Res.2009-2010'!AM592</f>
        <v>0</v>
      </c>
      <c r="AN592" s="42">
        <f>+' (1) Cap Res.2009-2010'!AN592</f>
        <v>0</v>
      </c>
      <c r="AO592" s="42">
        <f>+' (1) Cap Res.2009-2010'!AO592</f>
        <v>0</v>
      </c>
      <c r="AP592" s="42">
        <f>+' (1) Cap Res.2009-2010'!AP592</f>
        <v>0</v>
      </c>
      <c r="AQ592" s="42">
        <f>+' (1) Cap Res.2009-2010'!AQ592</f>
        <v>0</v>
      </c>
      <c r="AR592" s="42">
        <f>+' (1) Cap Res.2009-2010'!AR592</f>
        <v>0</v>
      </c>
      <c r="AS592" s="42">
        <f>+' (1) Cap Res.2009-2010'!AS592</f>
        <v>0</v>
      </c>
      <c r="AT592" s="42">
        <f>+' (1) Cap Res.2009-2010'!AT592</f>
        <v>0</v>
      </c>
      <c r="AU592" s="42">
        <f>+' (1) Cap Res.2009-2010'!AU592</f>
        <v>0</v>
      </c>
      <c r="AV592" s="42">
        <f>+' (1) Cap Res.2009-2010'!AV592</f>
        <v>0</v>
      </c>
      <c r="AW592" s="42">
        <f>+' (1) Cap Res.2009-2010'!AW592</f>
        <v>0</v>
      </c>
      <c r="AX592" s="42">
        <f>+' (1) Cap Res.2009-2010'!AX592</f>
        <v>0</v>
      </c>
      <c r="AY592" s="42">
        <f>+' (1) Cap Res.2009-2010'!AY592</f>
        <v>0</v>
      </c>
      <c r="AZ592" s="42">
        <f>+' (1) Cap Res.2009-2010'!AZ592</f>
        <v>0</v>
      </c>
      <c r="BA592" s="42">
        <f>+' (1) Cap Res.2009-2010'!BA592</f>
        <v>0</v>
      </c>
      <c r="BB592" s="42">
        <f>+' (1) Cap Res.2009-2010'!BB592</f>
        <v>0</v>
      </c>
    </row>
    <row r="593" spans="1:54" ht="13.5">
      <c r="A593" s="177">
        <f>+' (1) Cap Res.2009-2010'!BF593</f>
        <v>39385</v>
      </c>
      <c r="B593" s="42">
        <f>+' (1) Cap Res.2009-2010'!B593</f>
        <v>0</v>
      </c>
      <c r="C593" s="42">
        <f>+' (1) Cap Res.2009-2010'!C593</f>
        <v>0</v>
      </c>
      <c r="D593" s="42">
        <f>+' (1) Cap Res.2009-2010'!D593</f>
        <v>0</v>
      </c>
      <c r="E593" s="42">
        <f>+' (1) Cap Res.2009-2010'!E593</f>
        <v>0</v>
      </c>
      <c r="F593" s="42">
        <f>+' (1) Cap Res.2009-2010'!F593</f>
        <v>0</v>
      </c>
      <c r="G593" s="42">
        <f>+' (1) Cap Res.2009-2010'!G593</f>
        <v>0</v>
      </c>
      <c r="H593" s="42">
        <f>+' (1) Cap Res.2009-2010'!H593</f>
        <v>0</v>
      </c>
      <c r="I593" s="42">
        <f>+' (1) Cap Res.2009-2010'!I593</f>
        <v>0</v>
      </c>
      <c r="J593" s="42">
        <f>+' (1) Cap Res.2009-2010'!J593</f>
        <v>0</v>
      </c>
      <c r="K593" s="42">
        <f>+' (1) Cap Res.2009-2010'!K593</f>
        <v>0</v>
      </c>
      <c r="L593" s="42">
        <f>+' (1) Cap Res.2009-2010'!L593</f>
        <v>0</v>
      </c>
      <c r="M593" s="42">
        <f>+' (1) Cap Res.2009-2010'!M593</f>
        <v>0</v>
      </c>
      <c r="N593" s="42">
        <f>+' (1) Cap Res.2009-2010'!N593</f>
        <v>0</v>
      </c>
      <c r="O593" s="42">
        <f>+' (1) Cap Res.2009-2010'!O593</f>
        <v>0</v>
      </c>
      <c r="P593" s="42">
        <f>+' (1) Cap Res.2009-2010'!P593</f>
        <v>0</v>
      </c>
      <c r="Q593" s="42">
        <f>+' (1) Cap Res.2009-2010'!Q593</f>
        <v>0</v>
      </c>
      <c r="R593" s="42">
        <f>+' (1) Cap Res.2009-2010'!R593</f>
        <v>0</v>
      </c>
      <c r="S593" s="42">
        <f>+' (1) Cap Res.2009-2010'!S593</f>
        <v>0</v>
      </c>
      <c r="T593" s="42">
        <f>+' (1) Cap Res.2009-2010'!T593</f>
        <v>0</v>
      </c>
      <c r="U593" s="42">
        <f>+' (1) Cap Res.2009-2010'!U593</f>
        <v>0</v>
      </c>
      <c r="V593" s="42">
        <f>+' (1) Cap Res.2009-2010'!V593</f>
        <v>0</v>
      </c>
      <c r="W593" s="42">
        <f>+' (1) Cap Res.2009-2010'!W593</f>
        <v>0</v>
      </c>
      <c r="X593" s="42">
        <f>+' (1) Cap Res.2009-2010'!X593</f>
        <v>0</v>
      </c>
      <c r="Y593" s="42">
        <f>+' (1) Cap Res.2009-2010'!Y593</f>
        <v>0</v>
      </c>
      <c r="Z593" s="42">
        <f>+' (1) Cap Res.2009-2010'!Z593</f>
        <v>0</v>
      </c>
      <c r="AA593" s="42">
        <f>+' (1) Cap Res.2009-2010'!AA593</f>
        <v>0</v>
      </c>
      <c r="AB593" s="42">
        <f>+' (1) Cap Res.2009-2010'!AB593</f>
        <v>0</v>
      </c>
      <c r="AC593" s="42">
        <f>+' (1) Cap Res.2009-2010'!AC593</f>
        <v>0</v>
      </c>
      <c r="AD593" s="42">
        <f>+' (1) Cap Res.2009-2010'!AD593</f>
        <v>0</v>
      </c>
      <c r="AE593" s="42">
        <f>+' (1) Cap Res.2009-2010'!AE593</f>
        <v>0</v>
      </c>
      <c r="AF593" s="42">
        <f>+' (1) Cap Res.2009-2010'!AF593</f>
        <v>0</v>
      </c>
      <c r="AG593" s="42">
        <f>+' (1) Cap Res.2009-2010'!AG593</f>
        <v>0</v>
      </c>
      <c r="AH593" s="42">
        <f>+' (1) Cap Res.2009-2010'!AH593</f>
        <v>0</v>
      </c>
      <c r="AI593" s="42">
        <f>+' (1) Cap Res.2009-2010'!AI593</f>
        <v>0</v>
      </c>
      <c r="AJ593" s="42">
        <f>+' (1) Cap Res.2009-2010'!AJ593</f>
        <v>0</v>
      </c>
      <c r="AK593" s="42">
        <f>+' (1) Cap Res.2009-2010'!AK593</f>
        <v>0</v>
      </c>
      <c r="AL593" s="42">
        <f>+' (1) Cap Res.2009-2010'!AL593</f>
        <v>0</v>
      </c>
      <c r="AM593" s="42">
        <f>+' (1) Cap Res.2009-2010'!AM593</f>
        <v>0</v>
      </c>
      <c r="AN593" s="42">
        <f>+' (1) Cap Res.2009-2010'!AN593</f>
        <v>0</v>
      </c>
      <c r="AO593" s="42">
        <f>+' (1) Cap Res.2009-2010'!AO593</f>
        <v>0</v>
      </c>
      <c r="AP593" s="42">
        <f>+' (1) Cap Res.2009-2010'!AP593</f>
        <v>0</v>
      </c>
      <c r="AQ593" s="42">
        <f>+' (1) Cap Res.2009-2010'!AQ593</f>
        <v>0</v>
      </c>
      <c r="AR593" s="42">
        <f>+' (1) Cap Res.2009-2010'!AR593</f>
        <v>0</v>
      </c>
      <c r="AS593" s="42">
        <f>+' (1) Cap Res.2009-2010'!AS593</f>
        <v>0</v>
      </c>
      <c r="AT593" s="42">
        <f>+' (1) Cap Res.2009-2010'!AT593</f>
        <v>0</v>
      </c>
      <c r="AU593" s="42">
        <f>+' (1) Cap Res.2009-2010'!AU593</f>
        <v>0</v>
      </c>
      <c r="AV593" s="42">
        <f>+' (1) Cap Res.2009-2010'!AV593</f>
        <v>0</v>
      </c>
      <c r="AW593" s="42">
        <f>+' (1) Cap Res.2009-2010'!AW593</f>
        <v>0</v>
      </c>
      <c r="AX593" s="42">
        <f>+' (1) Cap Res.2009-2010'!AX593</f>
        <v>0</v>
      </c>
      <c r="AY593" s="42">
        <f>+' (1) Cap Res.2009-2010'!AY593</f>
        <v>0</v>
      </c>
      <c r="AZ593" s="42">
        <f>+' (1) Cap Res.2009-2010'!AZ593</f>
        <v>0</v>
      </c>
      <c r="BA593" s="42">
        <f>+' (1) Cap Res.2009-2010'!BA593</f>
        <v>0</v>
      </c>
      <c r="BB593" s="42">
        <f>+' (1) Cap Res.2009-2010'!BB593</f>
        <v>0</v>
      </c>
    </row>
    <row r="594" spans="1:54" ht="13.5">
      <c r="A594" s="177">
        <f>+' (1) Cap Res.2009-2010'!BF594</f>
        <v>39385</v>
      </c>
      <c r="B594" s="42">
        <f>+' (1) Cap Res.2009-2010'!B594</f>
        <v>0</v>
      </c>
      <c r="C594" s="42">
        <f>+' (1) Cap Res.2009-2010'!C594</f>
        <v>0</v>
      </c>
      <c r="D594" s="42">
        <f>+' (1) Cap Res.2009-2010'!D594</f>
        <v>0</v>
      </c>
      <c r="E594" s="42">
        <f>+' (1) Cap Res.2009-2010'!E594</f>
        <v>0</v>
      </c>
      <c r="F594" s="42">
        <f>+' (1) Cap Res.2009-2010'!F594</f>
        <v>0</v>
      </c>
      <c r="G594" s="42">
        <f>+' (1) Cap Res.2009-2010'!G594</f>
        <v>0</v>
      </c>
      <c r="H594" s="42">
        <f>+' (1) Cap Res.2009-2010'!H594</f>
        <v>0</v>
      </c>
      <c r="I594" s="42">
        <f>+' (1) Cap Res.2009-2010'!I594</f>
        <v>0</v>
      </c>
      <c r="J594" s="42">
        <f>+' (1) Cap Res.2009-2010'!J594</f>
        <v>0</v>
      </c>
      <c r="K594" s="42">
        <f>+' (1) Cap Res.2009-2010'!K594</f>
        <v>0</v>
      </c>
      <c r="L594" s="42">
        <f>+' (1) Cap Res.2009-2010'!L594</f>
        <v>0</v>
      </c>
      <c r="M594" s="42">
        <f>+' (1) Cap Res.2009-2010'!M594</f>
        <v>0</v>
      </c>
      <c r="N594" s="42">
        <f>+' (1) Cap Res.2009-2010'!N594</f>
        <v>0</v>
      </c>
      <c r="O594" s="42">
        <f>+' (1) Cap Res.2009-2010'!O594</f>
        <v>0</v>
      </c>
      <c r="P594" s="42">
        <f>+' (1) Cap Res.2009-2010'!P594</f>
        <v>0</v>
      </c>
      <c r="Q594" s="42">
        <f>+' (1) Cap Res.2009-2010'!Q594</f>
        <v>0</v>
      </c>
      <c r="R594" s="42">
        <f>+' (1) Cap Res.2009-2010'!R594</f>
        <v>0</v>
      </c>
      <c r="S594" s="42">
        <f>+' (1) Cap Res.2009-2010'!S594</f>
        <v>0</v>
      </c>
      <c r="T594" s="42">
        <f>+' (1) Cap Res.2009-2010'!T594</f>
        <v>0</v>
      </c>
      <c r="U594" s="42">
        <f>+' (1) Cap Res.2009-2010'!U594</f>
        <v>0</v>
      </c>
      <c r="V594" s="42">
        <f>+' (1) Cap Res.2009-2010'!V594</f>
        <v>0</v>
      </c>
      <c r="W594" s="42">
        <f>+' (1) Cap Res.2009-2010'!W594</f>
        <v>0</v>
      </c>
      <c r="X594" s="42">
        <f>+' (1) Cap Res.2009-2010'!X594</f>
        <v>0</v>
      </c>
      <c r="Y594" s="42">
        <f>+' (1) Cap Res.2009-2010'!Y594</f>
        <v>0</v>
      </c>
      <c r="Z594" s="42">
        <f>+' (1) Cap Res.2009-2010'!Z594</f>
        <v>0</v>
      </c>
      <c r="AA594" s="42">
        <f>+' (1) Cap Res.2009-2010'!AA594</f>
        <v>0</v>
      </c>
      <c r="AB594" s="42">
        <f>+' (1) Cap Res.2009-2010'!AB594</f>
        <v>0</v>
      </c>
      <c r="AC594" s="42">
        <f>+' (1) Cap Res.2009-2010'!AC594</f>
        <v>0</v>
      </c>
      <c r="AD594" s="42">
        <f>+' (1) Cap Res.2009-2010'!AD594</f>
        <v>0</v>
      </c>
      <c r="AE594" s="42">
        <f>+' (1) Cap Res.2009-2010'!AE594</f>
        <v>0</v>
      </c>
      <c r="AF594" s="42">
        <f>+' (1) Cap Res.2009-2010'!AF594</f>
        <v>0</v>
      </c>
      <c r="AG594" s="42">
        <f>+' (1) Cap Res.2009-2010'!AG594</f>
        <v>0</v>
      </c>
      <c r="AH594" s="42">
        <f>+' (1) Cap Res.2009-2010'!AH594</f>
        <v>0</v>
      </c>
      <c r="AI594" s="42">
        <f>+' (1) Cap Res.2009-2010'!AI594</f>
        <v>0</v>
      </c>
      <c r="AJ594" s="42">
        <f>+' (1) Cap Res.2009-2010'!AJ594</f>
        <v>0</v>
      </c>
      <c r="AK594" s="42">
        <f>+' (1) Cap Res.2009-2010'!AK594</f>
        <v>0</v>
      </c>
      <c r="AL594" s="42">
        <f>+' (1) Cap Res.2009-2010'!AL594</f>
        <v>0</v>
      </c>
      <c r="AM594" s="42">
        <f>+' (1) Cap Res.2009-2010'!AM594</f>
        <v>0</v>
      </c>
      <c r="AN594" s="42">
        <f>+' (1) Cap Res.2009-2010'!AN594</f>
        <v>0</v>
      </c>
      <c r="AO594" s="42">
        <f>+' (1) Cap Res.2009-2010'!AO594</f>
        <v>0</v>
      </c>
      <c r="AP594" s="42">
        <f>+' (1) Cap Res.2009-2010'!AP594</f>
        <v>0</v>
      </c>
      <c r="AQ594" s="42">
        <f>+' (1) Cap Res.2009-2010'!AQ594</f>
        <v>0</v>
      </c>
      <c r="AR594" s="42">
        <f>+' (1) Cap Res.2009-2010'!AR594</f>
        <v>0</v>
      </c>
      <c r="AS594" s="42">
        <f>+' (1) Cap Res.2009-2010'!AS594</f>
        <v>0</v>
      </c>
      <c r="AT594" s="42">
        <f>+' (1) Cap Res.2009-2010'!AT594</f>
        <v>0</v>
      </c>
      <c r="AU594" s="42">
        <f>+' (1) Cap Res.2009-2010'!AU594</f>
        <v>0</v>
      </c>
      <c r="AV594" s="42">
        <f>+' (1) Cap Res.2009-2010'!AV594</f>
        <v>0</v>
      </c>
      <c r="AW594" s="42">
        <f>+' (1) Cap Res.2009-2010'!AW594</f>
        <v>0</v>
      </c>
      <c r="AX594" s="42">
        <f>+' (1) Cap Res.2009-2010'!AX594</f>
        <v>0</v>
      </c>
      <c r="AY594" s="42">
        <f>+' (1) Cap Res.2009-2010'!AY594</f>
        <v>0</v>
      </c>
      <c r="AZ594" s="42">
        <f>+' (1) Cap Res.2009-2010'!AZ594</f>
        <v>0</v>
      </c>
      <c r="BA594" s="42">
        <f>+' (1) Cap Res.2009-2010'!BA594</f>
        <v>0</v>
      </c>
      <c r="BB594" s="42">
        <f>+' (1) Cap Res.2009-2010'!BB594</f>
        <v>0</v>
      </c>
    </row>
    <row r="595" spans="1:54" ht="13.5">
      <c r="A595" s="177">
        <f>+' (1) Cap Res.2009-2010'!BF595</f>
        <v>39386</v>
      </c>
      <c r="B595" s="42">
        <f>+' (1) Cap Res.2009-2010'!B595</f>
        <v>0</v>
      </c>
      <c r="C595" s="42">
        <f>+' (1) Cap Res.2009-2010'!C595</f>
        <v>0</v>
      </c>
      <c r="D595" s="42">
        <f>+' (1) Cap Res.2009-2010'!D595</f>
        <v>0</v>
      </c>
      <c r="E595" s="42">
        <f>+' (1) Cap Res.2009-2010'!E595</f>
        <v>0</v>
      </c>
      <c r="F595" s="42">
        <f>+' (1) Cap Res.2009-2010'!F595</f>
        <v>0</v>
      </c>
      <c r="G595" s="42">
        <f>+' (1) Cap Res.2009-2010'!G595</f>
        <v>0</v>
      </c>
      <c r="H595" s="42">
        <f>+' (1) Cap Res.2009-2010'!H595</f>
        <v>0</v>
      </c>
      <c r="I595" s="42">
        <f>+' (1) Cap Res.2009-2010'!I595</f>
        <v>0</v>
      </c>
      <c r="J595" s="42">
        <f>+' (1) Cap Res.2009-2010'!J595</f>
        <v>0</v>
      </c>
      <c r="K595" s="42">
        <f>+' (1) Cap Res.2009-2010'!K595</f>
        <v>0</v>
      </c>
      <c r="L595" s="42">
        <f>+' (1) Cap Res.2009-2010'!L595</f>
        <v>0</v>
      </c>
      <c r="M595" s="42">
        <f>+' (1) Cap Res.2009-2010'!M595</f>
        <v>0</v>
      </c>
      <c r="N595" s="42">
        <f>+' (1) Cap Res.2009-2010'!N595</f>
        <v>0</v>
      </c>
      <c r="O595" s="42">
        <f>+' (1) Cap Res.2009-2010'!O595</f>
        <v>0</v>
      </c>
      <c r="P595" s="42">
        <f>+' (1) Cap Res.2009-2010'!P595</f>
        <v>0</v>
      </c>
      <c r="Q595" s="42">
        <f>+' (1) Cap Res.2009-2010'!Q595</f>
        <v>0</v>
      </c>
      <c r="R595" s="42">
        <f>+' (1) Cap Res.2009-2010'!R595</f>
        <v>0</v>
      </c>
      <c r="S595" s="42">
        <f>+' (1) Cap Res.2009-2010'!S595</f>
        <v>0</v>
      </c>
      <c r="T595" s="42">
        <f>+' (1) Cap Res.2009-2010'!T595</f>
        <v>0</v>
      </c>
      <c r="U595" s="42">
        <f>+' (1) Cap Res.2009-2010'!U595</f>
        <v>0</v>
      </c>
      <c r="V595" s="42">
        <f>+' (1) Cap Res.2009-2010'!V595</f>
        <v>0</v>
      </c>
      <c r="W595" s="42">
        <f>+' (1) Cap Res.2009-2010'!W595</f>
        <v>0</v>
      </c>
      <c r="X595" s="42">
        <f>+' (1) Cap Res.2009-2010'!X595</f>
        <v>0</v>
      </c>
      <c r="Y595" s="42">
        <f>+' (1) Cap Res.2009-2010'!Y595</f>
        <v>0</v>
      </c>
      <c r="Z595" s="42">
        <f>+' (1) Cap Res.2009-2010'!Z595</f>
        <v>0</v>
      </c>
      <c r="AA595" s="42">
        <f>+' (1) Cap Res.2009-2010'!AA595</f>
        <v>0</v>
      </c>
      <c r="AB595" s="42">
        <f>+' (1) Cap Res.2009-2010'!AB595</f>
        <v>0</v>
      </c>
      <c r="AC595" s="42">
        <f>+' (1) Cap Res.2009-2010'!AC595</f>
        <v>0</v>
      </c>
      <c r="AD595" s="42">
        <f>+' (1) Cap Res.2009-2010'!AD595</f>
        <v>0</v>
      </c>
      <c r="AE595" s="42">
        <f>+' (1) Cap Res.2009-2010'!AE595</f>
        <v>0</v>
      </c>
      <c r="AF595" s="42">
        <f>+' (1) Cap Res.2009-2010'!AF595</f>
        <v>0</v>
      </c>
      <c r="AG595" s="42">
        <f>+' (1) Cap Res.2009-2010'!AG595</f>
        <v>0</v>
      </c>
      <c r="AH595" s="42">
        <f>+' (1) Cap Res.2009-2010'!AH595</f>
        <v>0</v>
      </c>
      <c r="AI595" s="42">
        <f>+' (1) Cap Res.2009-2010'!AI595</f>
        <v>0</v>
      </c>
      <c r="AJ595" s="42">
        <f>+' (1) Cap Res.2009-2010'!AJ595</f>
        <v>0</v>
      </c>
      <c r="AK595" s="42">
        <f>+' (1) Cap Res.2009-2010'!AK595</f>
        <v>0</v>
      </c>
      <c r="AL595" s="42">
        <f>+' (1) Cap Res.2009-2010'!AL595</f>
        <v>0</v>
      </c>
      <c r="AM595" s="42">
        <f>+' (1) Cap Res.2009-2010'!AM595</f>
        <v>0</v>
      </c>
      <c r="AN595" s="42">
        <f>+' (1) Cap Res.2009-2010'!AN595</f>
        <v>0</v>
      </c>
      <c r="AO595" s="42">
        <f>+' (1) Cap Res.2009-2010'!AO595</f>
        <v>0</v>
      </c>
      <c r="AP595" s="42">
        <f>+' (1) Cap Res.2009-2010'!AP595</f>
        <v>0</v>
      </c>
      <c r="AQ595" s="42">
        <f>+' (1) Cap Res.2009-2010'!AQ595</f>
        <v>0</v>
      </c>
      <c r="AR595" s="42">
        <f>+' (1) Cap Res.2009-2010'!AR595</f>
        <v>0</v>
      </c>
      <c r="AS595" s="42">
        <f>+' (1) Cap Res.2009-2010'!AS595</f>
        <v>0</v>
      </c>
      <c r="AT595" s="42">
        <f>+' (1) Cap Res.2009-2010'!AT595</f>
        <v>0</v>
      </c>
      <c r="AU595" s="42">
        <f>+' (1) Cap Res.2009-2010'!AU595</f>
        <v>0</v>
      </c>
      <c r="AV595" s="42">
        <f>+' (1) Cap Res.2009-2010'!AV595</f>
        <v>0</v>
      </c>
      <c r="AW595" s="42">
        <f>+' (1) Cap Res.2009-2010'!AW595</f>
        <v>0</v>
      </c>
      <c r="AX595" s="42">
        <f>+' (1) Cap Res.2009-2010'!AX595</f>
        <v>-5000</v>
      </c>
      <c r="AY595" s="42">
        <f>+' (1) Cap Res.2009-2010'!AY595</f>
        <v>0</v>
      </c>
      <c r="AZ595" s="42">
        <f>+' (1) Cap Res.2009-2010'!AZ595</f>
        <v>0</v>
      </c>
      <c r="BA595" s="42">
        <f>+' (1) Cap Res.2009-2010'!BA595</f>
        <v>0</v>
      </c>
      <c r="BB595" s="42">
        <f>+' (1) Cap Res.2009-2010'!BB595</f>
        <v>0</v>
      </c>
    </row>
    <row r="596" spans="1:54" ht="13.5">
      <c r="A596" s="177">
        <f>+' (1) Cap Res.2009-2010'!BF596</f>
        <v>39387</v>
      </c>
      <c r="B596" s="42">
        <f>+' (1) Cap Res.2009-2010'!B596</f>
        <v>0</v>
      </c>
      <c r="C596" s="42">
        <f>+' (1) Cap Res.2009-2010'!C596</f>
        <v>0</v>
      </c>
      <c r="D596" s="42">
        <f>+' (1) Cap Res.2009-2010'!D596</f>
        <v>0</v>
      </c>
      <c r="E596" s="42">
        <f>+' (1) Cap Res.2009-2010'!E596</f>
        <v>0</v>
      </c>
      <c r="F596" s="42">
        <f>+' (1) Cap Res.2009-2010'!F596</f>
        <v>0</v>
      </c>
      <c r="G596" s="42">
        <f>+' (1) Cap Res.2009-2010'!G596</f>
        <v>0</v>
      </c>
      <c r="H596" s="42">
        <f>+' (1) Cap Res.2009-2010'!H596</f>
        <v>0</v>
      </c>
      <c r="I596" s="42">
        <f>+' (1) Cap Res.2009-2010'!I596</f>
        <v>0</v>
      </c>
      <c r="J596" s="42">
        <f>+' (1) Cap Res.2009-2010'!J596</f>
        <v>0</v>
      </c>
      <c r="K596" s="42">
        <f>+' (1) Cap Res.2009-2010'!K596</f>
        <v>0</v>
      </c>
      <c r="L596" s="42">
        <f>+' (1) Cap Res.2009-2010'!L596</f>
        <v>0</v>
      </c>
      <c r="M596" s="42">
        <f>+' (1) Cap Res.2009-2010'!M596</f>
        <v>0</v>
      </c>
      <c r="N596" s="42">
        <f>+' (1) Cap Res.2009-2010'!N596</f>
        <v>0</v>
      </c>
      <c r="O596" s="42">
        <f>+' (1) Cap Res.2009-2010'!O596</f>
        <v>0</v>
      </c>
      <c r="P596" s="42">
        <f>+' (1) Cap Res.2009-2010'!P596</f>
        <v>0</v>
      </c>
      <c r="Q596" s="42">
        <f>+' (1) Cap Res.2009-2010'!Q596</f>
        <v>0</v>
      </c>
      <c r="R596" s="42">
        <f>+' (1) Cap Res.2009-2010'!R596</f>
        <v>0</v>
      </c>
      <c r="S596" s="42">
        <f>+' (1) Cap Res.2009-2010'!S596</f>
        <v>0</v>
      </c>
      <c r="T596" s="42">
        <f>+' (1) Cap Res.2009-2010'!T596</f>
        <v>0</v>
      </c>
      <c r="U596" s="42">
        <f>+' (1) Cap Res.2009-2010'!U596</f>
        <v>0</v>
      </c>
      <c r="V596" s="42">
        <f>+' (1) Cap Res.2009-2010'!V596</f>
        <v>0</v>
      </c>
      <c r="W596" s="42">
        <f>+' (1) Cap Res.2009-2010'!W596</f>
        <v>0</v>
      </c>
      <c r="X596" s="42">
        <f>+' (1) Cap Res.2009-2010'!X596</f>
        <v>0</v>
      </c>
      <c r="Y596" s="42">
        <f>+' (1) Cap Res.2009-2010'!Y596</f>
        <v>0</v>
      </c>
      <c r="Z596" s="42">
        <f>+' (1) Cap Res.2009-2010'!Z596</f>
        <v>0</v>
      </c>
      <c r="AA596" s="42">
        <f>+' (1) Cap Res.2009-2010'!AA596</f>
        <v>0</v>
      </c>
      <c r="AB596" s="42">
        <f>+' (1) Cap Res.2009-2010'!AB596</f>
        <v>0</v>
      </c>
      <c r="AC596" s="42">
        <f>+' (1) Cap Res.2009-2010'!AC596</f>
        <v>0</v>
      </c>
      <c r="AD596" s="42">
        <f>+' (1) Cap Res.2009-2010'!AD596</f>
        <v>0</v>
      </c>
      <c r="AE596" s="42">
        <f>+' (1) Cap Res.2009-2010'!AE596</f>
        <v>0</v>
      </c>
      <c r="AF596" s="42">
        <f>+' (1) Cap Res.2009-2010'!AF596</f>
        <v>0</v>
      </c>
      <c r="AG596" s="42">
        <f>+' (1) Cap Res.2009-2010'!AG596</f>
        <v>0</v>
      </c>
      <c r="AH596" s="42">
        <f>+' (1) Cap Res.2009-2010'!AH596</f>
        <v>0</v>
      </c>
      <c r="AI596" s="42">
        <f>+' (1) Cap Res.2009-2010'!AI596</f>
        <v>0</v>
      </c>
      <c r="AJ596" s="42">
        <f>+' (1) Cap Res.2009-2010'!AJ596</f>
        <v>0</v>
      </c>
      <c r="AK596" s="42">
        <f>+' (1) Cap Res.2009-2010'!AK596</f>
        <v>0</v>
      </c>
      <c r="AL596" s="42">
        <f>+' (1) Cap Res.2009-2010'!AL596</f>
        <v>0</v>
      </c>
      <c r="AM596" s="42">
        <f>+' (1) Cap Res.2009-2010'!AM596</f>
        <v>0</v>
      </c>
      <c r="AN596" s="42">
        <f>+' (1) Cap Res.2009-2010'!AN596</f>
        <v>0</v>
      </c>
      <c r="AO596" s="42">
        <f>+' (1) Cap Res.2009-2010'!AO596</f>
        <v>0</v>
      </c>
      <c r="AP596" s="42">
        <f>+' (1) Cap Res.2009-2010'!AP596</f>
        <v>0</v>
      </c>
      <c r="AQ596" s="42">
        <f>+' (1) Cap Res.2009-2010'!AQ596</f>
        <v>0</v>
      </c>
      <c r="AR596" s="42">
        <f>+' (1) Cap Res.2009-2010'!AR596</f>
        <v>0</v>
      </c>
      <c r="AS596" s="42">
        <f>+' (1) Cap Res.2009-2010'!AS596</f>
        <v>0</v>
      </c>
      <c r="AT596" s="42">
        <f>+' (1) Cap Res.2009-2010'!AT596</f>
        <v>0</v>
      </c>
      <c r="AU596" s="42">
        <f>+' (1) Cap Res.2009-2010'!AU596</f>
        <v>0</v>
      </c>
      <c r="AV596" s="42">
        <f>+' (1) Cap Res.2009-2010'!AV596</f>
        <v>0</v>
      </c>
      <c r="AW596" s="42">
        <f>+' (1) Cap Res.2009-2010'!AW596</f>
        <v>0</v>
      </c>
      <c r="AX596" s="42">
        <f>+' (1) Cap Res.2009-2010'!AX596</f>
        <v>0</v>
      </c>
      <c r="AY596" s="42">
        <f>+' (1) Cap Res.2009-2010'!AY596</f>
        <v>0</v>
      </c>
      <c r="AZ596" s="42">
        <f>+' (1) Cap Res.2009-2010'!AZ596</f>
        <v>0</v>
      </c>
      <c r="BA596" s="42">
        <f>+' (1) Cap Res.2009-2010'!BA596</f>
        <v>0</v>
      </c>
      <c r="BB596" s="42">
        <f>+' (1) Cap Res.2009-2010'!BB596</f>
        <v>0</v>
      </c>
    </row>
    <row r="597" spans="1:54" ht="13.5">
      <c r="A597" s="177">
        <f>+' (1) Cap Res.2009-2010'!BF597</f>
        <v>39389</v>
      </c>
      <c r="B597" s="42">
        <f>+' (1) Cap Res.2009-2010'!B597</f>
        <v>0</v>
      </c>
      <c r="C597" s="42">
        <f>+' (1) Cap Res.2009-2010'!C597</f>
        <v>0</v>
      </c>
      <c r="D597" s="42">
        <f>+' (1) Cap Res.2009-2010'!D597</f>
        <v>0</v>
      </c>
      <c r="E597" s="42">
        <f>+' (1) Cap Res.2009-2010'!E597</f>
        <v>0</v>
      </c>
      <c r="F597" s="42">
        <f>+' (1) Cap Res.2009-2010'!F597</f>
        <v>0</v>
      </c>
      <c r="G597" s="42">
        <f>+' (1) Cap Res.2009-2010'!G597</f>
        <v>0</v>
      </c>
      <c r="H597" s="42">
        <f>+' (1) Cap Res.2009-2010'!H597</f>
        <v>0</v>
      </c>
      <c r="I597" s="42">
        <f>+' (1) Cap Res.2009-2010'!I597</f>
        <v>0</v>
      </c>
      <c r="J597" s="42">
        <f>+' (1) Cap Res.2009-2010'!J597</f>
        <v>0</v>
      </c>
      <c r="K597" s="42">
        <f>+' (1) Cap Res.2009-2010'!K597</f>
        <v>0</v>
      </c>
      <c r="L597" s="42">
        <f>+' (1) Cap Res.2009-2010'!L597</f>
        <v>0</v>
      </c>
      <c r="M597" s="42">
        <f>+' (1) Cap Res.2009-2010'!M597</f>
        <v>0</v>
      </c>
      <c r="N597" s="42">
        <f>+' (1) Cap Res.2009-2010'!N597</f>
        <v>0</v>
      </c>
      <c r="O597" s="42">
        <f>+' (1) Cap Res.2009-2010'!O597</f>
        <v>0</v>
      </c>
      <c r="P597" s="42">
        <f>+' (1) Cap Res.2009-2010'!P597</f>
        <v>0</v>
      </c>
      <c r="Q597" s="42">
        <f>+' (1) Cap Res.2009-2010'!Q597</f>
        <v>0</v>
      </c>
      <c r="R597" s="42">
        <f>+' (1) Cap Res.2009-2010'!R597</f>
        <v>0</v>
      </c>
      <c r="S597" s="42">
        <f>+' (1) Cap Res.2009-2010'!S597</f>
        <v>0</v>
      </c>
      <c r="T597" s="42">
        <f>+' (1) Cap Res.2009-2010'!T597</f>
        <v>0</v>
      </c>
      <c r="U597" s="42">
        <f>+' (1) Cap Res.2009-2010'!U597</f>
        <v>0</v>
      </c>
      <c r="V597" s="42">
        <f>+' (1) Cap Res.2009-2010'!V597</f>
        <v>0</v>
      </c>
      <c r="W597" s="42">
        <f>+' (1) Cap Res.2009-2010'!W597</f>
        <v>0</v>
      </c>
      <c r="X597" s="42">
        <f>+' (1) Cap Res.2009-2010'!X597</f>
        <v>0</v>
      </c>
      <c r="Y597" s="42">
        <f>+' (1) Cap Res.2009-2010'!Y597</f>
        <v>0</v>
      </c>
      <c r="Z597" s="42">
        <f>+' (1) Cap Res.2009-2010'!Z597</f>
        <v>0</v>
      </c>
      <c r="AA597" s="42">
        <f>+' (1) Cap Res.2009-2010'!AA597</f>
        <v>0</v>
      </c>
      <c r="AB597" s="42">
        <f>+' (1) Cap Res.2009-2010'!AB597</f>
        <v>0</v>
      </c>
      <c r="AC597" s="42">
        <f>+' (1) Cap Res.2009-2010'!AC597</f>
        <v>0</v>
      </c>
      <c r="AD597" s="42">
        <f>+' (1) Cap Res.2009-2010'!AD597</f>
        <v>0</v>
      </c>
      <c r="AE597" s="42">
        <f>+' (1) Cap Res.2009-2010'!AE597</f>
        <v>0</v>
      </c>
      <c r="AF597" s="42">
        <f>+' (1) Cap Res.2009-2010'!AF597</f>
        <v>0</v>
      </c>
      <c r="AG597" s="42">
        <f>+' (1) Cap Res.2009-2010'!AG597</f>
        <v>0</v>
      </c>
      <c r="AH597" s="42">
        <f>+' (1) Cap Res.2009-2010'!AH597</f>
        <v>0</v>
      </c>
      <c r="AI597" s="42">
        <f>+' (1) Cap Res.2009-2010'!AI597</f>
        <v>0</v>
      </c>
      <c r="AJ597" s="42">
        <f>+' (1) Cap Res.2009-2010'!AJ597</f>
        <v>0</v>
      </c>
      <c r="AK597" s="42">
        <f>+' (1) Cap Res.2009-2010'!AK597</f>
        <v>0</v>
      </c>
      <c r="AL597" s="42">
        <f>+' (1) Cap Res.2009-2010'!AL597</f>
        <v>0</v>
      </c>
      <c r="AM597" s="42">
        <f>+' (1) Cap Res.2009-2010'!AM597</f>
        <v>0</v>
      </c>
      <c r="AN597" s="42">
        <f>+' (1) Cap Res.2009-2010'!AN597</f>
        <v>0</v>
      </c>
      <c r="AO597" s="42">
        <f>+' (1) Cap Res.2009-2010'!AO597</f>
        <v>0</v>
      </c>
      <c r="AP597" s="42">
        <f>+' (1) Cap Res.2009-2010'!AP597</f>
        <v>0</v>
      </c>
      <c r="AQ597" s="42">
        <f>+' (1) Cap Res.2009-2010'!AQ597</f>
        <v>0</v>
      </c>
      <c r="AR597" s="42">
        <f>+' (1) Cap Res.2009-2010'!AR597</f>
        <v>0</v>
      </c>
      <c r="AS597" s="42">
        <f>+' (1) Cap Res.2009-2010'!AS597</f>
        <v>0</v>
      </c>
      <c r="AT597" s="42">
        <f>+' (1) Cap Res.2009-2010'!AT597</f>
        <v>0</v>
      </c>
      <c r="AU597" s="42">
        <f>+' (1) Cap Res.2009-2010'!AU597</f>
        <v>0</v>
      </c>
      <c r="AV597" s="42">
        <f>+' (1) Cap Res.2009-2010'!AV597</f>
        <v>0</v>
      </c>
      <c r="AW597" s="42">
        <f>+' (1) Cap Res.2009-2010'!AW597</f>
        <v>0</v>
      </c>
      <c r="AX597" s="42">
        <f>+' (1) Cap Res.2009-2010'!AX597</f>
        <v>0</v>
      </c>
      <c r="AY597" s="42">
        <f>+' (1) Cap Res.2009-2010'!AY597</f>
        <v>0</v>
      </c>
      <c r="AZ597" s="42">
        <f>+' (1) Cap Res.2009-2010'!AZ597</f>
        <v>0</v>
      </c>
      <c r="BA597" s="42">
        <f>+' (1) Cap Res.2009-2010'!BA597</f>
        <v>0</v>
      </c>
      <c r="BB597" s="42">
        <f>+' (1) Cap Res.2009-2010'!BB597</f>
        <v>0</v>
      </c>
    </row>
    <row r="598" spans="1:54" ht="13.5">
      <c r="A598" s="177">
        <f>+' (1) Cap Res.2009-2010'!BF598</f>
        <v>39395</v>
      </c>
      <c r="B598" s="42">
        <f>+' (1) Cap Res.2009-2010'!B598</f>
        <v>0</v>
      </c>
      <c r="C598" s="42">
        <f>+' (1) Cap Res.2009-2010'!C598</f>
        <v>0</v>
      </c>
      <c r="D598" s="42">
        <f>+' (1) Cap Res.2009-2010'!D598</f>
        <v>0</v>
      </c>
      <c r="E598" s="42">
        <f>+' (1) Cap Res.2009-2010'!E598</f>
        <v>0</v>
      </c>
      <c r="F598" s="42">
        <f>+' (1) Cap Res.2009-2010'!F598</f>
        <v>0</v>
      </c>
      <c r="G598" s="42">
        <f>+' (1) Cap Res.2009-2010'!G598</f>
        <v>0</v>
      </c>
      <c r="H598" s="42">
        <f>+' (1) Cap Res.2009-2010'!H598</f>
        <v>0</v>
      </c>
      <c r="I598" s="42">
        <f>+' (1) Cap Res.2009-2010'!I598</f>
        <v>0</v>
      </c>
      <c r="J598" s="42">
        <f>+' (1) Cap Res.2009-2010'!J598</f>
        <v>0</v>
      </c>
      <c r="K598" s="42">
        <f>+' (1) Cap Res.2009-2010'!K598</f>
        <v>0</v>
      </c>
      <c r="L598" s="42">
        <f>+' (1) Cap Res.2009-2010'!L598</f>
        <v>0</v>
      </c>
      <c r="M598" s="42">
        <f>+' (1) Cap Res.2009-2010'!M598</f>
        <v>0</v>
      </c>
      <c r="N598" s="42">
        <f>+' (1) Cap Res.2009-2010'!N598</f>
        <v>0</v>
      </c>
      <c r="O598" s="42">
        <f>+' (1) Cap Res.2009-2010'!O598</f>
        <v>0</v>
      </c>
      <c r="P598" s="42">
        <f>+' (1) Cap Res.2009-2010'!P598</f>
        <v>0</v>
      </c>
      <c r="Q598" s="42">
        <f>+' (1) Cap Res.2009-2010'!Q598</f>
        <v>0</v>
      </c>
      <c r="R598" s="42">
        <f>+' (1) Cap Res.2009-2010'!R598</f>
        <v>0</v>
      </c>
      <c r="S598" s="42">
        <f>+' (1) Cap Res.2009-2010'!S598</f>
        <v>0</v>
      </c>
      <c r="T598" s="42">
        <f>+' (1) Cap Res.2009-2010'!T598</f>
        <v>0</v>
      </c>
      <c r="U598" s="42">
        <f>+' (1) Cap Res.2009-2010'!U598</f>
        <v>0</v>
      </c>
      <c r="V598" s="42">
        <f>+' (1) Cap Res.2009-2010'!V598</f>
        <v>0</v>
      </c>
      <c r="W598" s="42">
        <f>+' (1) Cap Res.2009-2010'!W598</f>
        <v>0</v>
      </c>
      <c r="X598" s="42">
        <f>+' (1) Cap Res.2009-2010'!X598</f>
        <v>0</v>
      </c>
      <c r="Y598" s="42">
        <f>+' (1) Cap Res.2009-2010'!Y598</f>
        <v>0</v>
      </c>
      <c r="Z598" s="42">
        <f>+' (1) Cap Res.2009-2010'!Z598</f>
        <v>0</v>
      </c>
      <c r="AA598" s="42">
        <f>+' (1) Cap Res.2009-2010'!AA598</f>
        <v>0</v>
      </c>
      <c r="AB598" s="42">
        <f>+' (1) Cap Res.2009-2010'!AB598</f>
        <v>0</v>
      </c>
      <c r="AC598" s="42">
        <f>+' (1) Cap Res.2009-2010'!AC598</f>
        <v>0</v>
      </c>
      <c r="AD598" s="42">
        <f>+' (1) Cap Res.2009-2010'!AD598</f>
        <v>0</v>
      </c>
      <c r="AE598" s="42">
        <f>+' (1) Cap Res.2009-2010'!AE598</f>
        <v>0</v>
      </c>
      <c r="AF598" s="42">
        <f>+' (1) Cap Res.2009-2010'!AF598</f>
        <v>0</v>
      </c>
      <c r="AG598" s="42">
        <f>+' (1) Cap Res.2009-2010'!AG598</f>
        <v>0</v>
      </c>
      <c r="AH598" s="42">
        <f>+' (1) Cap Res.2009-2010'!AH598</f>
        <v>0</v>
      </c>
      <c r="AI598" s="42">
        <f>+' (1) Cap Res.2009-2010'!AI598</f>
        <v>0</v>
      </c>
      <c r="AJ598" s="42">
        <f>+' (1) Cap Res.2009-2010'!AJ598</f>
        <v>0</v>
      </c>
      <c r="AK598" s="42">
        <f>+' (1) Cap Res.2009-2010'!AK598</f>
        <v>0</v>
      </c>
      <c r="AL598" s="42">
        <f>+' (1) Cap Res.2009-2010'!AL598</f>
        <v>0</v>
      </c>
      <c r="AM598" s="42">
        <f>+' (1) Cap Res.2009-2010'!AM598</f>
        <v>0</v>
      </c>
      <c r="AN598" s="42">
        <f>+' (1) Cap Res.2009-2010'!AN598</f>
        <v>0</v>
      </c>
      <c r="AO598" s="42">
        <f>+' (1) Cap Res.2009-2010'!AO598</f>
        <v>0</v>
      </c>
      <c r="AP598" s="42">
        <f>+' (1) Cap Res.2009-2010'!AP598</f>
        <v>0</v>
      </c>
      <c r="AQ598" s="42">
        <f>+' (1) Cap Res.2009-2010'!AQ598</f>
        <v>0</v>
      </c>
      <c r="AR598" s="42">
        <f>+' (1) Cap Res.2009-2010'!AR598</f>
        <v>0</v>
      </c>
      <c r="AS598" s="42">
        <f>+' (1) Cap Res.2009-2010'!AS598</f>
        <v>-76557.69</v>
      </c>
      <c r="AT598" s="42">
        <f>+' (1) Cap Res.2009-2010'!AT598</f>
        <v>0</v>
      </c>
      <c r="AU598" s="42">
        <f>+' (1) Cap Res.2009-2010'!AU598</f>
        <v>0</v>
      </c>
      <c r="AV598" s="42">
        <f>+' (1) Cap Res.2009-2010'!AV598</f>
        <v>0</v>
      </c>
      <c r="AW598" s="42">
        <f>+' (1) Cap Res.2009-2010'!AW598</f>
        <v>0</v>
      </c>
      <c r="AX598" s="42">
        <f>+' (1) Cap Res.2009-2010'!AX598</f>
        <v>0</v>
      </c>
      <c r="AY598" s="42">
        <f>+' (1) Cap Res.2009-2010'!AY598</f>
        <v>0</v>
      </c>
      <c r="AZ598" s="42">
        <f>+' (1) Cap Res.2009-2010'!AZ598</f>
        <v>0</v>
      </c>
      <c r="BA598" s="42">
        <f>+' (1) Cap Res.2009-2010'!BA598</f>
        <v>0</v>
      </c>
      <c r="BB598" s="42">
        <f>+' (1) Cap Res.2009-2010'!BB598</f>
        <v>0</v>
      </c>
    </row>
    <row r="599" spans="1:54" ht="13.5">
      <c r="A599" s="177">
        <f>+' (1) Cap Res.2009-2010'!BF599</f>
        <v>39395</v>
      </c>
      <c r="B599" s="42">
        <f>+' (1) Cap Res.2009-2010'!B599</f>
        <v>0</v>
      </c>
      <c r="C599" s="42">
        <f>+' (1) Cap Res.2009-2010'!C599</f>
        <v>0</v>
      </c>
      <c r="D599" s="42">
        <f>+' (1) Cap Res.2009-2010'!D599</f>
        <v>0</v>
      </c>
      <c r="E599" s="42">
        <f>+' (1) Cap Res.2009-2010'!E599</f>
        <v>0</v>
      </c>
      <c r="F599" s="42">
        <f>+' (1) Cap Res.2009-2010'!F599</f>
        <v>0</v>
      </c>
      <c r="G599" s="42">
        <f>+' (1) Cap Res.2009-2010'!G599</f>
        <v>0</v>
      </c>
      <c r="H599" s="42">
        <f>+' (1) Cap Res.2009-2010'!H599</f>
        <v>0</v>
      </c>
      <c r="I599" s="42">
        <f>+' (1) Cap Res.2009-2010'!I599</f>
        <v>0</v>
      </c>
      <c r="J599" s="42">
        <f>+' (1) Cap Res.2009-2010'!J599</f>
        <v>0</v>
      </c>
      <c r="K599" s="42">
        <f>+' (1) Cap Res.2009-2010'!K599</f>
        <v>0</v>
      </c>
      <c r="L599" s="42">
        <f>+' (1) Cap Res.2009-2010'!L599</f>
        <v>0</v>
      </c>
      <c r="M599" s="42">
        <f>+' (1) Cap Res.2009-2010'!M599</f>
        <v>0</v>
      </c>
      <c r="N599" s="42">
        <f>+' (1) Cap Res.2009-2010'!N599</f>
        <v>0</v>
      </c>
      <c r="O599" s="42">
        <f>+' (1) Cap Res.2009-2010'!O599</f>
        <v>0</v>
      </c>
      <c r="P599" s="42">
        <f>+' (1) Cap Res.2009-2010'!P599</f>
        <v>0</v>
      </c>
      <c r="Q599" s="42">
        <f>+' (1) Cap Res.2009-2010'!Q599</f>
        <v>0</v>
      </c>
      <c r="R599" s="42">
        <f>+' (1) Cap Res.2009-2010'!R599</f>
        <v>0</v>
      </c>
      <c r="S599" s="42">
        <f>+' (1) Cap Res.2009-2010'!S599</f>
        <v>0</v>
      </c>
      <c r="T599" s="42">
        <f>+' (1) Cap Res.2009-2010'!T599</f>
        <v>0</v>
      </c>
      <c r="U599" s="42">
        <f>+' (1) Cap Res.2009-2010'!U599</f>
        <v>0</v>
      </c>
      <c r="V599" s="42">
        <f>+' (1) Cap Res.2009-2010'!V599</f>
        <v>0</v>
      </c>
      <c r="W599" s="42">
        <f>+' (1) Cap Res.2009-2010'!W599</f>
        <v>0</v>
      </c>
      <c r="X599" s="42">
        <f>+' (1) Cap Res.2009-2010'!X599</f>
        <v>0</v>
      </c>
      <c r="Y599" s="42">
        <f>+' (1) Cap Res.2009-2010'!Y599</f>
        <v>0</v>
      </c>
      <c r="Z599" s="42">
        <f>+' (1) Cap Res.2009-2010'!Z599</f>
        <v>0</v>
      </c>
      <c r="AA599" s="42">
        <f>+' (1) Cap Res.2009-2010'!AA599</f>
        <v>0</v>
      </c>
      <c r="AB599" s="42">
        <f>+' (1) Cap Res.2009-2010'!AB599</f>
        <v>0</v>
      </c>
      <c r="AC599" s="42">
        <f>+' (1) Cap Res.2009-2010'!AC599</f>
        <v>0</v>
      </c>
      <c r="AD599" s="42">
        <f>+' (1) Cap Res.2009-2010'!AD599</f>
        <v>0</v>
      </c>
      <c r="AE599" s="42">
        <f>+' (1) Cap Res.2009-2010'!AE599</f>
        <v>0</v>
      </c>
      <c r="AF599" s="42">
        <f>+' (1) Cap Res.2009-2010'!AF599</f>
        <v>0</v>
      </c>
      <c r="AG599" s="42">
        <f>+' (1) Cap Res.2009-2010'!AG599</f>
        <v>0</v>
      </c>
      <c r="AH599" s="42">
        <f>+' (1) Cap Res.2009-2010'!AH599</f>
        <v>0</v>
      </c>
      <c r="AI599" s="42">
        <f>+' (1) Cap Res.2009-2010'!AI599</f>
        <v>0</v>
      </c>
      <c r="AJ599" s="42">
        <f>+' (1) Cap Res.2009-2010'!AJ599</f>
        <v>0</v>
      </c>
      <c r="AK599" s="42">
        <f>+' (1) Cap Res.2009-2010'!AK599</f>
        <v>0</v>
      </c>
      <c r="AL599" s="42">
        <f>+' (1) Cap Res.2009-2010'!AL599</f>
        <v>0</v>
      </c>
      <c r="AM599" s="42">
        <f>+' (1) Cap Res.2009-2010'!AM599</f>
        <v>0</v>
      </c>
      <c r="AN599" s="42">
        <f>+' (1) Cap Res.2009-2010'!AN599</f>
        <v>0</v>
      </c>
      <c r="AO599" s="42">
        <f>+' (1) Cap Res.2009-2010'!AO599</f>
        <v>0</v>
      </c>
      <c r="AP599" s="42">
        <f>+' (1) Cap Res.2009-2010'!AP599</f>
        <v>0</v>
      </c>
      <c r="AQ599" s="42">
        <f>+' (1) Cap Res.2009-2010'!AQ599</f>
        <v>0</v>
      </c>
      <c r="AR599" s="42">
        <f>+' (1) Cap Res.2009-2010'!AR599</f>
        <v>0</v>
      </c>
      <c r="AS599" s="42">
        <f>+' (1) Cap Res.2009-2010'!AS599</f>
        <v>-16017</v>
      </c>
      <c r="AT599" s="42">
        <f>+' (1) Cap Res.2009-2010'!AT599</f>
        <v>0</v>
      </c>
      <c r="AU599" s="42">
        <f>+' (1) Cap Res.2009-2010'!AU599</f>
        <v>0</v>
      </c>
      <c r="AV599" s="42">
        <f>+' (1) Cap Res.2009-2010'!AV599</f>
        <v>0</v>
      </c>
      <c r="AW599" s="42">
        <f>+' (1) Cap Res.2009-2010'!AW599</f>
        <v>0</v>
      </c>
      <c r="AX599" s="42">
        <f>+' (1) Cap Res.2009-2010'!AX599</f>
        <v>0</v>
      </c>
      <c r="AY599" s="42">
        <f>+' (1) Cap Res.2009-2010'!AY599</f>
        <v>0</v>
      </c>
      <c r="AZ599" s="42">
        <f>+' (1) Cap Res.2009-2010'!AZ599</f>
        <v>0</v>
      </c>
      <c r="BA599" s="42">
        <f>+' (1) Cap Res.2009-2010'!BA599</f>
        <v>0</v>
      </c>
      <c r="BB599" s="42">
        <f>+' (1) Cap Res.2009-2010'!BB599</f>
        <v>0</v>
      </c>
    </row>
    <row r="600" spans="1:54" ht="13.5">
      <c r="A600" s="177">
        <f>+' (1) Cap Res.2009-2010'!BF600</f>
        <v>39400</v>
      </c>
      <c r="B600" s="42">
        <f>+' (1) Cap Res.2009-2010'!B600</f>
        <v>0</v>
      </c>
      <c r="C600" s="42">
        <f>+' (1) Cap Res.2009-2010'!C600</f>
        <v>0</v>
      </c>
      <c r="D600" s="42">
        <f>+' (1) Cap Res.2009-2010'!D600</f>
        <v>0</v>
      </c>
      <c r="E600" s="42">
        <f>+' (1) Cap Res.2009-2010'!E600</f>
        <v>0</v>
      </c>
      <c r="F600" s="42">
        <f>+' (1) Cap Res.2009-2010'!F600</f>
        <v>0</v>
      </c>
      <c r="G600" s="42">
        <f>+' (1) Cap Res.2009-2010'!G600</f>
        <v>0</v>
      </c>
      <c r="H600" s="42">
        <f>+' (1) Cap Res.2009-2010'!H600</f>
        <v>0</v>
      </c>
      <c r="I600" s="42">
        <f>+' (1) Cap Res.2009-2010'!I600</f>
        <v>0</v>
      </c>
      <c r="J600" s="42">
        <f>+' (1) Cap Res.2009-2010'!J600</f>
        <v>0</v>
      </c>
      <c r="K600" s="42">
        <f>+' (1) Cap Res.2009-2010'!K600</f>
        <v>0</v>
      </c>
      <c r="L600" s="42">
        <f>+' (1) Cap Res.2009-2010'!L600</f>
        <v>0</v>
      </c>
      <c r="M600" s="42">
        <f>+' (1) Cap Res.2009-2010'!M600</f>
        <v>0</v>
      </c>
      <c r="N600" s="42">
        <f>+' (1) Cap Res.2009-2010'!N600</f>
        <v>0</v>
      </c>
      <c r="O600" s="42">
        <f>+' (1) Cap Res.2009-2010'!O600</f>
        <v>0</v>
      </c>
      <c r="P600" s="42">
        <f>+' (1) Cap Res.2009-2010'!P600</f>
        <v>0</v>
      </c>
      <c r="Q600" s="42">
        <f>+' (1) Cap Res.2009-2010'!Q600</f>
        <v>0</v>
      </c>
      <c r="R600" s="42">
        <f>+' (1) Cap Res.2009-2010'!R600</f>
        <v>0</v>
      </c>
      <c r="S600" s="42">
        <f>+' (1) Cap Res.2009-2010'!S600</f>
        <v>0</v>
      </c>
      <c r="T600" s="42">
        <f>+' (1) Cap Res.2009-2010'!T600</f>
        <v>0</v>
      </c>
      <c r="U600" s="42">
        <f>+' (1) Cap Res.2009-2010'!U600</f>
        <v>0</v>
      </c>
      <c r="V600" s="42">
        <f>+' (1) Cap Res.2009-2010'!V600</f>
        <v>0</v>
      </c>
      <c r="W600" s="42">
        <f>+' (1) Cap Res.2009-2010'!W600</f>
        <v>0</v>
      </c>
      <c r="X600" s="42">
        <f>+' (1) Cap Res.2009-2010'!X600</f>
        <v>0</v>
      </c>
      <c r="Y600" s="42">
        <f>+' (1) Cap Res.2009-2010'!Y600</f>
        <v>0</v>
      </c>
      <c r="Z600" s="42">
        <f>+' (1) Cap Res.2009-2010'!Z600</f>
        <v>0</v>
      </c>
      <c r="AA600" s="42">
        <f>+' (1) Cap Res.2009-2010'!AA600</f>
        <v>0</v>
      </c>
      <c r="AB600" s="42">
        <f>+' (1) Cap Res.2009-2010'!AB600</f>
        <v>0</v>
      </c>
      <c r="AC600" s="42">
        <f>+' (1) Cap Res.2009-2010'!AC600</f>
        <v>0</v>
      </c>
      <c r="AD600" s="42">
        <f>+' (1) Cap Res.2009-2010'!AD600</f>
        <v>0</v>
      </c>
      <c r="AE600" s="42">
        <f>+' (1) Cap Res.2009-2010'!AE600</f>
        <v>0</v>
      </c>
      <c r="AF600" s="42">
        <f>+' (1) Cap Res.2009-2010'!AF600</f>
        <v>0</v>
      </c>
      <c r="AG600" s="42">
        <f>+' (1) Cap Res.2009-2010'!AG600</f>
        <v>0</v>
      </c>
      <c r="AH600" s="42">
        <f>+' (1) Cap Res.2009-2010'!AH600</f>
        <v>0</v>
      </c>
      <c r="AI600" s="42">
        <f>+' (1) Cap Res.2009-2010'!AI600</f>
        <v>0</v>
      </c>
      <c r="AJ600" s="42">
        <f>+' (1) Cap Res.2009-2010'!AJ600</f>
        <v>0</v>
      </c>
      <c r="AK600" s="42">
        <f>+' (1) Cap Res.2009-2010'!AK600</f>
        <v>0</v>
      </c>
      <c r="AL600" s="42">
        <f>+' (1) Cap Res.2009-2010'!AL600</f>
        <v>0</v>
      </c>
      <c r="AM600" s="42">
        <f>+' (1) Cap Res.2009-2010'!AM600</f>
        <v>0</v>
      </c>
      <c r="AN600" s="42">
        <f>+' (1) Cap Res.2009-2010'!AN600</f>
        <v>0</v>
      </c>
      <c r="AO600" s="42">
        <f>+' (1) Cap Res.2009-2010'!AO600</f>
        <v>0</v>
      </c>
      <c r="AP600" s="42">
        <f>+' (1) Cap Res.2009-2010'!AP600</f>
        <v>0</v>
      </c>
      <c r="AQ600" s="42">
        <f>+' (1) Cap Res.2009-2010'!AQ600</f>
        <v>0</v>
      </c>
      <c r="AR600" s="42">
        <f>+' (1) Cap Res.2009-2010'!AR600</f>
        <v>0</v>
      </c>
      <c r="AS600" s="42">
        <f>+' (1) Cap Res.2009-2010'!AS600</f>
        <v>0</v>
      </c>
      <c r="AT600" s="42">
        <f>+' (1) Cap Res.2009-2010'!AT600</f>
        <v>0</v>
      </c>
      <c r="AU600" s="42">
        <f>+' (1) Cap Res.2009-2010'!AU600</f>
        <v>0</v>
      </c>
      <c r="AV600" s="42">
        <f>+' (1) Cap Res.2009-2010'!AV600</f>
        <v>0</v>
      </c>
      <c r="AW600" s="42">
        <f>+' (1) Cap Res.2009-2010'!AW600</f>
        <v>0</v>
      </c>
      <c r="AX600" s="42">
        <f>+' (1) Cap Res.2009-2010'!AX600</f>
        <v>0</v>
      </c>
      <c r="AY600" s="42">
        <f>+' (1) Cap Res.2009-2010'!AY600</f>
        <v>0</v>
      </c>
      <c r="AZ600" s="42">
        <f>+' (1) Cap Res.2009-2010'!AZ600</f>
        <v>0</v>
      </c>
      <c r="BA600" s="42">
        <f>+' (1) Cap Res.2009-2010'!BA600</f>
        <v>0</v>
      </c>
      <c r="BB600" s="42">
        <f>+' (1) Cap Res.2009-2010'!BB600</f>
        <v>0</v>
      </c>
    </row>
    <row r="601" spans="1:54" ht="13.5">
      <c r="A601" s="177">
        <f>+' (1) Cap Res.2009-2010'!BF601</f>
        <v>39401</v>
      </c>
      <c r="B601" s="42">
        <f>+' (1) Cap Res.2009-2010'!B601</f>
        <v>0</v>
      </c>
      <c r="C601" s="42">
        <f>+' (1) Cap Res.2009-2010'!C601</f>
        <v>0</v>
      </c>
      <c r="D601" s="42">
        <f>+' (1) Cap Res.2009-2010'!D601</f>
        <v>0</v>
      </c>
      <c r="E601" s="42">
        <f>+' (1) Cap Res.2009-2010'!E601</f>
        <v>0</v>
      </c>
      <c r="F601" s="42">
        <f>+' (1) Cap Res.2009-2010'!F601</f>
        <v>0</v>
      </c>
      <c r="G601" s="42">
        <f>+' (1) Cap Res.2009-2010'!G601</f>
        <v>0</v>
      </c>
      <c r="H601" s="42">
        <f>+' (1) Cap Res.2009-2010'!H601</f>
        <v>0</v>
      </c>
      <c r="I601" s="42">
        <f>+' (1) Cap Res.2009-2010'!I601</f>
        <v>0</v>
      </c>
      <c r="J601" s="42">
        <f>+' (1) Cap Res.2009-2010'!J601</f>
        <v>0</v>
      </c>
      <c r="K601" s="42">
        <f>+' (1) Cap Res.2009-2010'!K601</f>
        <v>0</v>
      </c>
      <c r="L601" s="42">
        <f>+' (1) Cap Res.2009-2010'!L601</f>
        <v>0</v>
      </c>
      <c r="M601" s="42">
        <f>+' (1) Cap Res.2009-2010'!M601</f>
        <v>0</v>
      </c>
      <c r="N601" s="42">
        <f>+' (1) Cap Res.2009-2010'!N601</f>
        <v>0</v>
      </c>
      <c r="O601" s="42">
        <f>+' (1) Cap Res.2009-2010'!O601</f>
        <v>0</v>
      </c>
      <c r="P601" s="42">
        <f>+' (1) Cap Res.2009-2010'!P601</f>
        <v>0</v>
      </c>
      <c r="Q601" s="42">
        <f>+' (1) Cap Res.2009-2010'!Q601</f>
        <v>0</v>
      </c>
      <c r="R601" s="42">
        <f>+' (1) Cap Res.2009-2010'!R601</f>
        <v>0</v>
      </c>
      <c r="S601" s="42">
        <f>+' (1) Cap Res.2009-2010'!S601</f>
        <v>0</v>
      </c>
      <c r="T601" s="42">
        <f>+' (1) Cap Res.2009-2010'!T601</f>
        <v>0</v>
      </c>
      <c r="U601" s="42">
        <f>+' (1) Cap Res.2009-2010'!U601</f>
        <v>0</v>
      </c>
      <c r="V601" s="42">
        <f>+' (1) Cap Res.2009-2010'!V601</f>
        <v>0</v>
      </c>
      <c r="W601" s="42">
        <f>+' (1) Cap Res.2009-2010'!W601</f>
        <v>0</v>
      </c>
      <c r="X601" s="42">
        <f>+' (1) Cap Res.2009-2010'!X601</f>
        <v>0</v>
      </c>
      <c r="Y601" s="42">
        <f>+' (1) Cap Res.2009-2010'!Y601</f>
        <v>0</v>
      </c>
      <c r="Z601" s="42">
        <f>+' (1) Cap Res.2009-2010'!Z601</f>
        <v>0</v>
      </c>
      <c r="AA601" s="42">
        <f>+' (1) Cap Res.2009-2010'!AA601</f>
        <v>0</v>
      </c>
      <c r="AB601" s="42">
        <f>+' (1) Cap Res.2009-2010'!AB601</f>
        <v>0</v>
      </c>
      <c r="AC601" s="42">
        <f>+' (1) Cap Res.2009-2010'!AC601</f>
        <v>0</v>
      </c>
      <c r="AD601" s="42">
        <f>+' (1) Cap Res.2009-2010'!AD601</f>
        <v>0</v>
      </c>
      <c r="AE601" s="42">
        <f>+' (1) Cap Res.2009-2010'!AE601</f>
        <v>0</v>
      </c>
      <c r="AF601" s="42">
        <f>+' (1) Cap Res.2009-2010'!AF601</f>
        <v>0</v>
      </c>
      <c r="AG601" s="42">
        <f>+' (1) Cap Res.2009-2010'!AG601</f>
        <v>0</v>
      </c>
      <c r="AH601" s="42">
        <f>+' (1) Cap Res.2009-2010'!AH601</f>
        <v>0</v>
      </c>
      <c r="AI601" s="42">
        <f>+' (1) Cap Res.2009-2010'!AI601</f>
        <v>0</v>
      </c>
      <c r="AJ601" s="42">
        <f>+' (1) Cap Res.2009-2010'!AJ601</f>
        <v>0</v>
      </c>
      <c r="AK601" s="42">
        <f>+' (1) Cap Res.2009-2010'!AK601</f>
        <v>0</v>
      </c>
      <c r="AL601" s="42">
        <f>+' (1) Cap Res.2009-2010'!AL601</f>
        <v>0</v>
      </c>
      <c r="AM601" s="42">
        <f>+' (1) Cap Res.2009-2010'!AM601</f>
        <v>0</v>
      </c>
      <c r="AN601" s="42">
        <f>+' (1) Cap Res.2009-2010'!AN601</f>
        <v>0</v>
      </c>
      <c r="AO601" s="42">
        <f>+' (1) Cap Res.2009-2010'!AO601</f>
        <v>0</v>
      </c>
      <c r="AP601" s="42">
        <f>+' (1) Cap Res.2009-2010'!AP601</f>
        <v>0</v>
      </c>
      <c r="AQ601" s="42">
        <f>+' (1) Cap Res.2009-2010'!AQ601</f>
        <v>0</v>
      </c>
      <c r="AR601" s="42">
        <f>+' (1) Cap Res.2009-2010'!AR601</f>
        <v>0</v>
      </c>
      <c r="AS601" s="42">
        <f>+' (1) Cap Res.2009-2010'!AS601</f>
        <v>0</v>
      </c>
      <c r="AT601" s="42">
        <f>+' (1) Cap Res.2009-2010'!AT601</f>
        <v>0</v>
      </c>
      <c r="AU601" s="42">
        <f>+' (1) Cap Res.2009-2010'!AU601</f>
        <v>0</v>
      </c>
      <c r="AV601" s="42">
        <f>+' (1) Cap Res.2009-2010'!AV601</f>
        <v>0</v>
      </c>
      <c r="AW601" s="42">
        <f>+' (1) Cap Res.2009-2010'!AW601</f>
        <v>0</v>
      </c>
      <c r="AX601" s="42">
        <f>+' (1) Cap Res.2009-2010'!AX601</f>
        <v>0</v>
      </c>
      <c r="AY601" s="42">
        <f>+' (1) Cap Res.2009-2010'!AY601</f>
        <v>0</v>
      </c>
      <c r="AZ601" s="42">
        <f>+' (1) Cap Res.2009-2010'!AZ601</f>
        <v>0</v>
      </c>
      <c r="BA601" s="42">
        <f>+' (1) Cap Res.2009-2010'!BA601</f>
        <v>0</v>
      </c>
      <c r="BB601" s="42">
        <f>+' (1) Cap Res.2009-2010'!BB601</f>
        <v>0</v>
      </c>
    </row>
    <row r="602" spans="1:54" ht="13.5">
      <c r="A602" s="177">
        <f>+' (1) Cap Res.2009-2010'!BF602</f>
        <v>39415</v>
      </c>
      <c r="B602" s="42">
        <f>+' (1) Cap Res.2009-2010'!B602</f>
        <v>0</v>
      </c>
      <c r="C602" s="42">
        <f>+' (1) Cap Res.2009-2010'!C602</f>
        <v>0</v>
      </c>
      <c r="D602" s="42">
        <f>+' (1) Cap Res.2009-2010'!D602</f>
        <v>0</v>
      </c>
      <c r="E602" s="42">
        <f>+' (1) Cap Res.2009-2010'!E602</f>
        <v>0</v>
      </c>
      <c r="F602" s="42">
        <f>+' (1) Cap Res.2009-2010'!F602</f>
        <v>0</v>
      </c>
      <c r="G602" s="42">
        <f>+' (1) Cap Res.2009-2010'!G602</f>
        <v>0</v>
      </c>
      <c r="H602" s="42">
        <f>+' (1) Cap Res.2009-2010'!H602</f>
        <v>0</v>
      </c>
      <c r="I602" s="42">
        <f>+' (1) Cap Res.2009-2010'!I602</f>
        <v>0</v>
      </c>
      <c r="J602" s="42">
        <f>+' (1) Cap Res.2009-2010'!J602</f>
        <v>0</v>
      </c>
      <c r="K602" s="42">
        <f>+' (1) Cap Res.2009-2010'!K602</f>
        <v>0</v>
      </c>
      <c r="L602" s="42">
        <f>+' (1) Cap Res.2009-2010'!L602</f>
        <v>0</v>
      </c>
      <c r="M602" s="42">
        <f>+' (1) Cap Res.2009-2010'!M602</f>
        <v>0</v>
      </c>
      <c r="N602" s="42">
        <f>+' (1) Cap Res.2009-2010'!N602</f>
        <v>0</v>
      </c>
      <c r="O602" s="42">
        <f>+' (1) Cap Res.2009-2010'!O602</f>
        <v>0</v>
      </c>
      <c r="P602" s="42">
        <f>+' (1) Cap Res.2009-2010'!P602</f>
        <v>0</v>
      </c>
      <c r="Q602" s="42">
        <f>+' (1) Cap Res.2009-2010'!Q602</f>
        <v>0</v>
      </c>
      <c r="R602" s="42">
        <f>+' (1) Cap Res.2009-2010'!R602</f>
        <v>0</v>
      </c>
      <c r="S602" s="42">
        <f>+' (1) Cap Res.2009-2010'!S602</f>
        <v>0</v>
      </c>
      <c r="T602" s="42">
        <f>+' (1) Cap Res.2009-2010'!T602</f>
        <v>0</v>
      </c>
      <c r="U602" s="42">
        <f>+' (1) Cap Res.2009-2010'!U602</f>
        <v>0</v>
      </c>
      <c r="V602" s="42">
        <f>+' (1) Cap Res.2009-2010'!V602</f>
        <v>0</v>
      </c>
      <c r="W602" s="42">
        <f>+' (1) Cap Res.2009-2010'!W602</f>
        <v>0</v>
      </c>
      <c r="X602" s="42">
        <f>+' (1) Cap Res.2009-2010'!X602</f>
        <v>0</v>
      </c>
      <c r="Y602" s="42">
        <f>+' (1) Cap Res.2009-2010'!Y602</f>
        <v>0</v>
      </c>
      <c r="Z602" s="42">
        <f>+' (1) Cap Res.2009-2010'!Z602</f>
        <v>0</v>
      </c>
      <c r="AA602" s="42">
        <f>+' (1) Cap Res.2009-2010'!AA602</f>
        <v>0</v>
      </c>
      <c r="AB602" s="42">
        <f>+' (1) Cap Res.2009-2010'!AB602</f>
        <v>0</v>
      </c>
      <c r="AC602" s="42">
        <f>+' (1) Cap Res.2009-2010'!AC602</f>
        <v>0</v>
      </c>
      <c r="AD602" s="42">
        <f>+' (1) Cap Res.2009-2010'!AD602</f>
        <v>0</v>
      </c>
      <c r="AE602" s="42">
        <f>+' (1) Cap Res.2009-2010'!AE602</f>
        <v>0</v>
      </c>
      <c r="AF602" s="42">
        <f>+' (1) Cap Res.2009-2010'!AF602</f>
        <v>0</v>
      </c>
      <c r="AG602" s="42">
        <f>+' (1) Cap Res.2009-2010'!AG602</f>
        <v>0</v>
      </c>
      <c r="AH602" s="42">
        <f>+' (1) Cap Res.2009-2010'!AH602</f>
        <v>0</v>
      </c>
      <c r="AI602" s="42">
        <f>+' (1) Cap Res.2009-2010'!AI602</f>
        <v>0</v>
      </c>
      <c r="AJ602" s="42">
        <f>+' (1) Cap Res.2009-2010'!AJ602</f>
        <v>0</v>
      </c>
      <c r="AK602" s="42">
        <f>+' (1) Cap Res.2009-2010'!AK602</f>
        <v>0</v>
      </c>
      <c r="AL602" s="42">
        <f>+' (1) Cap Res.2009-2010'!AL602</f>
        <v>0</v>
      </c>
      <c r="AM602" s="42">
        <f>+' (1) Cap Res.2009-2010'!AM602</f>
        <v>0</v>
      </c>
      <c r="AN602" s="42">
        <f>+' (1) Cap Res.2009-2010'!AN602</f>
        <v>0</v>
      </c>
      <c r="AO602" s="42">
        <f>+' (1) Cap Res.2009-2010'!AO602</f>
        <v>0</v>
      </c>
      <c r="AP602" s="42">
        <f>+' (1) Cap Res.2009-2010'!AP602</f>
        <v>0</v>
      </c>
      <c r="AQ602" s="42">
        <f>+' (1) Cap Res.2009-2010'!AQ602</f>
        <v>0</v>
      </c>
      <c r="AR602" s="42">
        <f>+' (1) Cap Res.2009-2010'!AR602</f>
        <v>0</v>
      </c>
      <c r="AS602" s="42">
        <f>+' (1) Cap Res.2009-2010'!AS602</f>
        <v>0</v>
      </c>
      <c r="AT602" s="42">
        <f>+' (1) Cap Res.2009-2010'!AT602</f>
        <v>0</v>
      </c>
      <c r="AU602" s="42">
        <f>+' (1) Cap Res.2009-2010'!AU602</f>
        <v>0</v>
      </c>
      <c r="AV602" s="42">
        <f>+' (1) Cap Res.2009-2010'!AV602</f>
        <v>0</v>
      </c>
      <c r="AW602" s="42">
        <f>+' (1) Cap Res.2009-2010'!AW602</f>
        <v>0</v>
      </c>
      <c r="AX602" s="42">
        <f>+' (1) Cap Res.2009-2010'!AX602</f>
        <v>0</v>
      </c>
      <c r="AY602" s="42">
        <f>+' (1) Cap Res.2009-2010'!AY602</f>
        <v>0</v>
      </c>
      <c r="AZ602" s="42">
        <f>+' (1) Cap Res.2009-2010'!AZ602</f>
        <v>0</v>
      </c>
      <c r="BA602" s="42">
        <f>+' (1) Cap Res.2009-2010'!BA602</f>
        <v>0</v>
      </c>
      <c r="BB602" s="42">
        <f>+' (1) Cap Res.2009-2010'!BB602</f>
        <v>0</v>
      </c>
    </row>
    <row r="603" spans="1:54" ht="13.5">
      <c r="A603" s="177">
        <f>+' (1) Cap Res.2009-2010'!BF603</f>
        <v>39415</v>
      </c>
      <c r="B603" s="42">
        <f>+' (1) Cap Res.2009-2010'!B603</f>
        <v>0</v>
      </c>
      <c r="C603" s="42">
        <f>+' (1) Cap Res.2009-2010'!C603</f>
        <v>0</v>
      </c>
      <c r="D603" s="42">
        <f>+' (1) Cap Res.2009-2010'!D603</f>
        <v>0</v>
      </c>
      <c r="E603" s="42">
        <f>+' (1) Cap Res.2009-2010'!E603</f>
        <v>0</v>
      </c>
      <c r="F603" s="42">
        <f>+' (1) Cap Res.2009-2010'!F603</f>
        <v>0</v>
      </c>
      <c r="G603" s="42">
        <f>+' (1) Cap Res.2009-2010'!G603</f>
        <v>0</v>
      </c>
      <c r="H603" s="42">
        <f>+' (1) Cap Res.2009-2010'!H603</f>
        <v>0</v>
      </c>
      <c r="I603" s="42">
        <f>+' (1) Cap Res.2009-2010'!I603</f>
        <v>0</v>
      </c>
      <c r="J603" s="42">
        <f>+' (1) Cap Res.2009-2010'!J603</f>
        <v>0</v>
      </c>
      <c r="K603" s="42">
        <f>+' (1) Cap Res.2009-2010'!K603</f>
        <v>0</v>
      </c>
      <c r="L603" s="42">
        <f>+' (1) Cap Res.2009-2010'!L603</f>
        <v>0</v>
      </c>
      <c r="M603" s="42">
        <f>+' (1) Cap Res.2009-2010'!M603</f>
        <v>0</v>
      </c>
      <c r="N603" s="42">
        <f>+' (1) Cap Res.2009-2010'!N603</f>
        <v>0</v>
      </c>
      <c r="O603" s="42">
        <f>+' (1) Cap Res.2009-2010'!O603</f>
        <v>0</v>
      </c>
      <c r="P603" s="42">
        <f>+' (1) Cap Res.2009-2010'!P603</f>
        <v>0</v>
      </c>
      <c r="Q603" s="42">
        <f>+' (1) Cap Res.2009-2010'!Q603</f>
        <v>0</v>
      </c>
      <c r="R603" s="42">
        <f>+' (1) Cap Res.2009-2010'!R603</f>
        <v>0</v>
      </c>
      <c r="S603" s="42">
        <f>+' (1) Cap Res.2009-2010'!S603</f>
        <v>0</v>
      </c>
      <c r="T603" s="42">
        <f>+' (1) Cap Res.2009-2010'!T603</f>
        <v>0</v>
      </c>
      <c r="U603" s="42">
        <f>+' (1) Cap Res.2009-2010'!U603</f>
        <v>0</v>
      </c>
      <c r="V603" s="42">
        <f>+' (1) Cap Res.2009-2010'!V603</f>
        <v>0</v>
      </c>
      <c r="W603" s="42">
        <f>+' (1) Cap Res.2009-2010'!W603</f>
        <v>0</v>
      </c>
      <c r="X603" s="42">
        <f>+' (1) Cap Res.2009-2010'!X603</f>
        <v>0</v>
      </c>
      <c r="Y603" s="42">
        <f>+' (1) Cap Res.2009-2010'!Y603</f>
        <v>0</v>
      </c>
      <c r="Z603" s="42">
        <f>+' (1) Cap Res.2009-2010'!Z603</f>
        <v>0</v>
      </c>
      <c r="AA603" s="42">
        <f>+' (1) Cap Res.2009-2010'!AA603</f>
        <v>0</v>
      </c>
      <c r="AB603" s="42">
        <f>+' (1) Cap Res.2009-2010'!AB603</f>
        <v>0</v>
      </c>
      <c r="AC603" s="42">
        <f>+' (1) Cap Res.2009-2010'!AC603</f>
        <v>0</v>
      </c>
      <c r="AD603" s="42">
        <f>+' (1) Cap Res.2009-2010'!AD603</f>
        <v>0</v>
      </c>
      <c r="AE603" s="42">
        <f>+' (1) Cap Res.2009-2010'!AE603</f>
        <v>0</v>
      </c>
      <c r="AF603" s="42">
        <f>+' (1) Cap Res.2009-2010'!AF603</f>
        <v>0</v>
      </c>
      <c r="AG603" s="42">
        <f>+' (1) Cap Res.2009-2010'!AG603</f>
        <v>0</v>
      </c>
      <c r="AH603" s="42">
        <f>+' (1) Cap Res.2009-2010'!AH603</f>
        <v>0</v>
      </c>
      <c r="AI603" s="42">
        <f>+' (1) Cap Res.2009-2010'!AI603</f>
        <v>0</v>
      </c>
      <c r="AJ603" s="42">
        <f>+' (1) Cap Res.2009-2010'!AJ603</f>
        <v>0</v>
      </c>
      <c r="AK603" s="42">
        <f>+' (1) Cap Res.2009-2010'!AK603</f>
        <v>0</v>
      </c>
      <c r="AL603" s="42">
        <f>+' (1) Cap Res.2009-2010'!AL603</f>
        <v>0</v>
      </c>
      <c r="AM603" s="42">
        <f>+' (1) Cap Res.2009-2010'!AM603</f>
        <v>0</v>
      </c>
      <c r="AN603" s="42">
        <f>+' (1) Cap Res.2009-2010'!AN603</f>
        <v>0</v>
      </c>
      <c r="AO603" s="42">
        <f>+' (1) Cap Res.2009-2010'!AO603</f>
        <v>0</v>
      </c>
      <c r="AP603" s="42">
        <f>+' (1) Cap Res.2009-2010'!AP603</f>
        <v>0</v>
      </c>
      <c r="AQ603" s="42">
        <f>+' (1) Cap Res.2009-2010'!AQ603</f>
        <v>0</v>
      </c>
      <c r="AR603" s="42">
        <f>+' (1) Cap Res.2009-2010'!AR603</f>
        <v>0</v>
      </c>
      <c r="AS603" s="42">
        <f>+' (1) Cap Res.2009-2010'!AS603</f>
        <v>0</v>
      </c>
      <c r="AT603" s="42">
        <f>+' (1) Cap Res.2009-2010'!AT603</f>
        <v>0</v>
      </c>
      <c r="AU603" s="42">
        <f>+' (1) Cap Res.2009-2010'!AU603</f>
        <v>0</v>
      </c>
      <c r="AV603" s="42">
        <f>+' (1) Cap Res.2009-2010'!AV603</f>
        <v>0</v>
      </c>
      <c r="AW603" s="42">
        <f>+' (1) Cap Res.2009-2010'!AW603</f>
        <v>0</v>
      </c>
      <c r="AX603" s="42">
        <f>+' (1) Cap Res.2009-2010'!AX603</f>
        <v>0</v>
      </c>
      <c r="AY603" s="42">
        <f>+' (1) Cap Res.2009-2010'!AY603</f>
        <v>0</v>
      </c>
      <c r="AZ603" s="42">
        <f>+' (1) Cap Res.2009-2010'!AZ603</f>
        <v>0</v>
      </c>
      <c r="BA603" s="42">
        <f>+' (1) Cap Res.2009-2010'!BA603</f>
        <v>0</v>
      </c>
      <c r="BB603" s="42">
        <f>+' (1) Cap Res.2009-2010'!BB603</f>
        <v>0</v>
      </c>
    </row>
    <row r="604" spans="1:54" ht="13.5">
      <c r="A604" s="177">
        <f>+' (1) Cap Res.2009-2010'!BF604</f>
        <v>39422</v>
      </c>
      <c r="B604" s="42">
        <f>+' (1) Cap Res.2009-2010'!B604</f>
        <v>0</v>
      </c>
      <c r="C604" s="42">
        <f>+' (1) Cap Res.2009-2010'!C604</f>
        <v>0</v>
      </c>
      <c r="D604" s="42">
        <f>+' (1) Cap Res.2009-2010'!D604</f>
        <v>0</v>
      </c>
      <c r="E604" s="42">
        <f>+' (1) Cap Res.2009-2010'!E604</f>
        <v>0</v>
      </c>
      <c r="F604" s="42">
        <f>+' (1) Cap Res.2009-2010'!F604</f>
        <v>0</v>
      </c>
      <c r="G604" s="42">
        <f>+' (1) Cap Res.2009-2010'!G604</f>
        <v>0</v>
      </c>
      <c r="H604" s="42">
        <f>+' (1) Cap Res.2009-2010'!H604</f>
        <v>0</v>
      </c>
      <c r="I604" s="42">
        <f>+' (1) Cap Res.2009-2010'!I604</f>
        <v>0</v>
      </c>
      <c r="J604" s="42">
        <f>+' (1) Cap Res.2009-2010'!J604</f>
        <v>0</v>
      </c>
      <c r="K604" s="42">
        <f>+' (1) Cap Res.2009-2010'!K604</f>
        <v>0</v>
      </c>
      <c r="L604" s="42">
        <f>+' (1) Cap Res.2009-2010'!L604</f>
        <v>0</v>
      </c>
      <c r="M604" s="42">
        <f>+' (1) Cap Res.2009-2010'!M604</f>
        <v>0</v>
      </c>
      <c r="N604" s="42">
        <f>+' (1) Cap Res.2009-2010'!N604</f>
        <v>0</v>
      </c>
      <c r="O604" s="42">
        <f>+' (1) Cap Res.2009-2010'!O604</f>
        <v>0</v>
      </c>
      <c r="P604" s="42">
        <f>+' (1) Cap Res.2009-2010'!P604</f>
        <v>0</v>
      </c>
      <c r="Q604" s="42">
        <f>+' (1) Cap Res.2009-2010'!Q604</f>
        <v>0</v>
      </c>
      <c r="R604" s="42">
        <f>+' (1) Cap Res.2009-2010'!R604</f>
        <v>0</v>
      </c>
      <c r="S604" s="42">
        <f>+' (1) Cap Res.2009-2010'!S604</f>
        <v>0</v>
      </c>
      <c r="T604" s="42">
        <f>+' (1) Cap Res.2009-2010'!T604</f>
        <v>0</v>
      </c>
      <c r="U604" s="42">
        <f>+' (1) Cap Res.2009-2010'!U604</f>
        <v>0</v>
      </c>
      <c r="V604" s="42">
        <f>+' (1) Cap Res.2009-2010'!V604</f>
        <v>0</v>
      </c>
      <c r="W604" s="42">
        <f>+' (1) Cap Res.2009-2010'!W604</f>
        <v>0</v>
      </c>
      <c r="X604" s="42">
        <f>+' (1) Cap Res.2009-2010'!X604</f>
        <v>0</v>
      </c>
      <c r="Y604" s="42">
        <f>+' (1) Cap Res.2009-2010'!Y604</f>
        <v>0</v>
      </c>
      <c r="Z604" s="42">
        <f>+' (1) Cap Res.2009-2010'!Z604</f>
        <v>0</v>
      </c>
      <c r="AA604" s="42">
        <f>+' (1) Cap Res.2009-2010'!AA604</f>
        <v>0</v>
      </c>
      <c r="AB604" s="42">
        <f>+' (1) Cap Res.2009-2010'!AB604</f>
        <v>0</v>
      </c>
      <c r="AC604" s="42">
        <f>+' (1) Cap Res.2009-2010'!AC604</f>
        <v>0</v>
      </c>
      <c r="AD604" s="42">
        <f>+' (1) Cap Res.2009-2010'!AD604</f>
        <v>0</v>
      </c>
      <c r="AE604" s="42">
        <f>+' (1) Cap Res.2009-2010'!AE604</f>
        <v>0</v>
      </c>
      <c r="AF604" s="42">
        <f>+' (1) Cap Res.2009-2010'!AF604</f>
        <v>0</v>
      </c>
      <c r="AG604" s="42">
        <f>+' (1) Cap Res.2009-2010'!AG604</f>
        <v>0</v>
      </c>
      <c r="AH604" s="42">
        <f>+' (1) Cap Res.2009-2010'!AH604</f>
        <v>0</v>
      </c>
      <c r="AI604" s="42">
        <f>+' (1) Cap Res.2009-2010'!AI604</f>
        <v>0</v>
      </c>
      <c r="AJ604" s="42">
        <f>+' (1) Cap Res.2009-2010'!AJ604</f>
        <v>0</v>
      </c>
      <c r="AK604" s="42">
        <f>+' (1) Cap Res.2009-2010'!AK604</f>
        <v>0</v>
      </c>
      <c r="AL604" s="42">
        <f>+' (1) Cap Res.2009-2010'!AL604</f>
        <v>0</v>
      </c>
      <c r="AM604" s="42">
        <f>+' (1) Cap Res.2009-2010'!AM604</f>
        <v>0</v>
      </c>
      <c r="AN604" s="42">
        <f>+' (1) Cap Res.2009-2010'!AN604</f>
        <v>0</v>
      </c>
      <c r="AO604" s="42">
        <f>+' (1) Cap Res.2009-2010'!AO604</f>
        <v>0</v>
      </c>
      <c r="AP604" s="42">
        <f>+' (1) Cap Res.2009-2010'!AP604</f>
        <v>0</v>
      </c>
      <c r="AQ604" s="42">
        <f>+' (1) Cap Res.2009-2010'!AQ604</f>
        <v>0</v>
      </c>
      <c r="AR604" s="42">
        <f>+' (1) Cap Res.2009-2010'!AR604</f>
        <v>0</v>
      </c>
      <c r="AS604" s="42">
        <f>+' (1) Cap Res.2009-2010'!AS604</f>
        <v>0</v>
      </c>
      <c r="AT604" s="42">
        <f>+' (1) Cap Res.2009-2010'!AT604</f>
        <v>0</v>
      </c>
      <c r="AU604" s="42">
        <f>+' (1) Cap Res.2009-2010'!AU604</f>
        <v>0</v>
      </c>
      <c r="AV604" s="42">
        <f>+' (1) Cap Res.2009-2010'!AV604</f>
        <v>0</v>
      </c>
      <c r="AW604" s="42">
        <f>+' (1) Cap Res.2009-2010'!AW604</f>
        <v>0</v>
      </c>
      <c r="AX604" s="42">
        <f>+' (1) Cap Res.2009-2010'!AX604</f>
        <v>0</v>
      </c>
      <c r="AY604" s="42">
        <f>+' (1) Cap Res.2009-2010'!AY604</f>
        <v>0</v>
      </c>
      <c r="AZ604" s="42">
        <f>+' (1) Cap Res.2009-2010'!AZ604</f>
        <v>0</v>
      </c>
      <c r="BA604" s="42">
        <f>+' (1) Cap Res.2009-2010'!BA604</f>
        <v>0</v>
      </c>
      <c r="BB604" s="42">
        <f>+' (1) Cap Res.2009-2010'!BB604</f>
        <v>0</v>
      </c>
    </row>
    <row r="605" spans="1:54" ht="13.5">
      <c r="A605" s="177">
        <f>+' (1) Cap Res.2009-2010'!BF605</f>
        <v>39428</v>
      </c>
      <c r="B605" s="42">
        <f>+' (1) Cap Res.2009-2010'!B605</f>
        <v>0</v>
      </c>
      <c r="C605" s="42">
        <f>+' (1) Cap Res.2009-2010'!C605</f>
        <v>0</v>
      </c>
      <c r="D605" s="42">
        <f>+' (1) Cap Res.2009-2010'!D605</f>
        <v>0</v>
      </c>
      <c r="E605" s="42">
        <f>+' (1) Cap Res.2009-2010'!E605</f>
        <v>0</v>
      </c>
      <c r="F605" s="42">
        <f>+' (1) Cap Res.2009-2010'!F605</f>
        <v>0</v>
      </c>
      <c r="G605" s="42">
        <f>+' (1) Cap Res.2009-2010'!G605</f>
        <v>0</v>
      </c>
      <c r="H605" s="42">
        <f>+' (1) Cap Res.2009-2010'!H605</f>
        <v>0</v>
      </c>
      <c r="I605" s="42">
        <f>+' (1) Cap Res.2009-2010'!I605</f>
        <v>0</v>
      </c>
      <c r="J605" s="42">
        <f>+' (1) Cap Res.2009-2010'!J605</f>
        <v>0</v>
      </c>
      <c r="K605" s="42">
        <f>+' (1) Cap Res.2009-2010'!K605</f>
        <v>0</v>
      </c>
      <c r="L605" s="42">
        <f>+' (1) Cap Res.2009-2010'!L605</f>
        <v>0</v>
      </c>
      <c r="M605" s="42">
        <f>+' (1) Cap Res.2009-2010'!M605</f>
        <v>0</v>
      </c>
      <c r="N605" s="42">
        <f>+' (1) Cap Res.2009-2010'!N605</f>
        <v>0</v>
      </c>
      <c r="O605" s="42">
        <f>+' (1) Cap Res.2009-2010'!O605</f>
        <v>0</v>
      </c>
      <c r="P605" s="42">
        <f>+' (1) Cap Res.2009-2010'!P605</f>
        <v>0</v>
      </c>
      <c r="Q605" s="42">
        <f>+' (1) Cap Res.2009-2010'!Q605</f>
        <v>0</v>
      </c>
      <c r="R605" s="42">
        <f>+' (1) Cap Res.2009-2010'!R605</f>
        <v>0</v>
      </c>
      <c r="S605" s="42">
        <f>+' (1) Cap Res.2009-2010'!S605</f>
        <v>0</v>
      </c>
      <c r="T605" s="42">
        <f>+' (1) Cap Res.2009-2010'!T605</f>
        <v>0</v>
      </c>
      <c r="U605" s="42">
        <f>+' (1) Cap Res.2009-2010'!U605</f>
        <v>0</v>
      </c>
      <c r="V605" s="42">
        <f>+' (1) Cap Res.2009-2010'!V605</f>
        <v>0</v>
      </c>
      <c r="W605" s="42">
        <f>+' (1) Cap Res.2009-2010'!W605</f>
        <v>0</v>
      </c>
      <c r="X605" s="42">
        <f>+' (1) Cap Res.2009-2010'!X605</f>
        <v>0</v>
      </c>
      <c r="Y605" s="42">
        <f>+' (1) Cap Res.2009-2010'!Y605</f>
        <v>0</v>
      </c>
      <c r="Z605" s="42">
        <f>+' (1) Cap Res.2009-2010'!Z605</f>
        <v>0</v>
      </c>
      <c r="AA605" s="42">
        <f>+' (1) Cap Res.2009-2010'!AA605</f>
        <v>0</v>
      </c>
      <c r="AB605" s="42">
        <f>+' (1) Cap Res.2009-2010'!AB605</f>
        <v>0</v>
      </c>
      <c r="AC605" s="42">
        <f>+' (1) Cap Res.2009-2010'!AC605</f>
        <v>0</v>
      </c>
      <c r="AD605" s="42">
        <f>+' (1) Cap Res.2009-2010'!AD605</f>
        <v>0</v>
      </c>
      <c r="AE605" s="42">
        <f>+' (1) Cap Res.2009-2010'!AE605</f>
        <v>0</v>
      </c>
      <c r="AF605" s="42">
        <f>+' (1) Cap Res.2009-2010'!AF605</f>
        <v>0</v>
      </c>
      <c r="AG605" s="42">
        <f>+' (1) Cap Res.2009-2010'!AG605</f>
        <v>0</v>
      </c>
      <c r="AH605" s="42">
        <f>+' (1) Cap Res.2009-2010'!AH605</f>
        <v>0</v>
      </c>
      <c r="AI605" s="42">
        <f>+' (1) Cap Res.2009-2010'!AI605</f>
        <v>0</v>
      </c>
      <c r="AJ605" s="42">
        <f>+' (1) Cap Res.2009-2010'!AJ605</f>
        <v>0</v>
      </c>
      <c r="AK605" s="42">
        <f>+' (1) Cap Res.2009-2010'!AK605</f>
        <v>0</v>
      </c>
      <c r="AL605" s="42">
        <f>+' (1) Cap Res.2009-2010'!AL605</f>
        <v>0</v>
      </c>
      <c r="AM605" s="42">
        <f>+' (1) Cap Res.2009-2010'!AM605</f>
        <v>0</v>
      </c>
      <c r="AN605" s="42">
        <f>+' (1) Cap Res.2009-2010'!AN605</f>
        <v>0</v>
      </c>
      <c r="AO605" s="42">
        <f>+' (1) Cap Res.2009-2010'!AO605</f>
        <v>0</v>
      </c>
      <c r="AP605" s="42">
        <f>+' (1) Cap Res.2009-2010'!AP605</f>
        <v>0</v>
      </c>
      <c r="AQ605" s="42">
        <f>+' (1) Cap Res.2009-2010'!AQ605</f>
        <v>0</v>
      </c>
      <c r="AR605" s="42">
        <f>+' (1) Cap Res.2009-2010'!AR605</f>
        <v>0</v>
      </c>
      <c r="AS605" s="42">
        <f>+' (1) Cap Res.2009-2010'!AS605</f>
        <v>0</v>
      </c>
      <c r="AT605" s="42">
        <f>+' (1) Cap Res.2009-2010'!AT605</f>
        <v>0</v>
      </c>
      <c r="AU605" s="42">
        <f>+' (1) Cap Res.2009-2010'!AU605</f>
        <v>0</v>
      </c>
      <c r="AV605" s="42">
        <f>+' (1) Cap Res.2009-2010'!AV605</f>
        <v>0</v>
      </c>
      <c r="AW605" s="42">
        <f>+' (1) Cap Res.2009-2010'!AW605</f>
        <v>0</v>
      </c>
      <c r="AX605" s="42">
        <f>+' (1) Cap Res.2009-2010'!AX605</f>
        <v>0</v>
      </c>
      <c r="AY605" s="42">
        <f>+' (1) Cap Res.2009-2010'!AY605</f>
        <v>0</v>
      </c>
      <c r="AZ605" s="42">
        <f>+' (1) Cap Res.2009-2010'!AZ605</f>
        <v>0</v>
      </c>
      <c r="BA605" s="42">
        <f>+' (1) Cap Res.2009-2010'!BA605</f>
        <v>0</v>
      </c>
      <c r="BB605" s="42">
        <f>+' (1) Cap Res.2009-2010'!BB605</f>
        <v>0</v>
      </c>
    </row>
    <row r="606" spans="1:54" ht="13.5">
      <c r="A606" s="177">
        <f>+' (1) Cap Res.2009-2010'!BF606</f>
        <v>39437</v>
      </c>
      <c r="B606" s="42">
        <f>+' (1) Cap Res.2009-2010'!B606</f>
        <v>0</v>
      </c>
      <c r="C606" s="42">
        <f>+' (1) Cap Res.2009-2010'!C606</f>
        <v>0</v>
      </c>
      <c r="D606" s="42">
        <f>+' (1) Cap Res.2009-2010'!D606</f>
        <v>0</v>
      </c>
      <c r="E606" s="42">
        <f>+' (1) Cap Res.2009-2010'!E606</f>
        <v>0</v>
      </c>
      <c r="F606" s="42">
        <f>+' (1) Cap Res.2009-2010'!F606</f>
        <v>0</v>
      </c>
      <c r="G606" s="42">
        <f>+' (1) Cap Res.2009-2010'!G606</f>
        <v>0</v>
      </c>
      <c r="H606" s="42">
        <f>+' (1) Cap Res.2009-2010'!H606</f>
        <v>0</v>
      </c>
      <c r="I606" s="42">
        <f>+' (1) Cap Res.2009-2010'!I606</f>
        <v>0</v>
      </c>
      <c r="J606" s="42">
        <f>+' (1) Cap Res.2009-2010'!J606</f>
        <v>0</v>
      </c>
      <c r="K606" s="42">
        <f>+' (1) Cap Res.2009-2010'!K606</f>
        <v>0</v>
      </c>
      <c r="L606" s="42">
        <f>+' (1) Cap Res.2009-2010'!L606</f>
        <v>0</v>
      </c>
      <c r="M606" s="42">
        <f>+' (1) Cap Res.2009-2010'!M606</f>
        <v>0</v>
      </c>
      <c r="N606" s="42">
        <f>+' (1) Cap Res.2009-2010'!N606</f>
        <v>0</v>
      </c>
      <c r="O606" s="42">
        <f>+' (1) Cap Res.2009-2010'!O606</f>
        <v>0</v>
      </c>
      <c r="P606" s="42">
        <f>+' (1) Cap Res.2009-2010'!P606</f>
        <v>0</v>
      </c>
      <c r="Q606" s="42">
        <f>+' (1) Cap Res.2009-2010'!Q606</f>
        <v>0</v>
      </c>
      <c r="R606" s="42">
        <f>+' (1) Cap Res.2009-2010'!R606</f>
        <v>0</v>
      </c>
      <c r="S606" s="42">
        <f>+' (1) Cap Res.2009-2010'!S606</f>
        <v>0</v>
      </c>
      <c r="T606" s="42">
        <f>+' (1) Cap Res.2009-2010'!T606</f>
        <v>0</v>
      </c>
      <c r="U606" s="42">
        <f>+' (1) Cap Res.2009-2010'!U606</f>
        <v>0</v>
      </c>
      <c r="V606" s="42">
        <f>+' (1) Cap Res.2009-2010'!V606</f>
        <v>0</v>
      </c>
      <c r="W606" s="42">
        <f>+' (1) Cap Res.2009-2010'!W606</f>
        <v>0</v>
      </c>
      <c r="X606" s="42">
        <f>+' (1) Cap Res.2009-2010'!X606</f>
        <v>0</v>
      </c>
      <c r="Y606" s="42">
        <f>+' (1) Cap Res.2009-2010'!Y606</f>
        <v>0</v>
      </c>
      <c r="Z606" s="42">
        <f>+' (1) Cap Res.2009-2010'!Z606</f>
        <v>0</v>
      </c>
      <c r="AA606" s="42">
        <f>+' (1) Cap Res.2009-2010'!AA606</f>
        <v>0</v>
      </c>
      <c r="AB606" s="42">
        <f>+' (1) Cap Res.2009-2010'!AB606</f>
        <v>0</v>
      </c>
      <c r="AC606" s="42">
        <f>+' (1) Cap Res.2009-2010'!AC606</f>
        <v>0</v>
      </c>
      <c r="AD606" s="42">
        <f>+' (1) Cap Res.2009-2010'!AD606</f>
        <v>0</v>
      </c>
      <c r="AE606" s="42">
        <f>+' (1) Cap Res.2009-2010'!AE606</f>
        <v>0</v>
      </c>
      <c r="AF606" s="42">
        <f>+' (1) Cap Res.2009-2010'!AF606</f>
        <v>0</v>
      </c>
      <c r="AG606" s="42">
        <f>+' (1) Cap Res.2009-2010'!AG606</f>
        <v>0</v>
      </c>
      <c r="AH606" s="42">
        <f>+' (1) Cap Res.2009-2010'!AH606</f>
        <v>0</v>
      </c>
      <c r="AI606" s="42">
        <f>+' (1) Cap Res.2009-2010'!AI606</f>
        <v>0</v>
      </c>
      <c r="AJ606" s="42">
        <f>+' (1) Cap Res.2009-2010'!AJ606</f>
        <v>0</v>
      </c>
      <c r="AK606" s="42">
        <f>+' (1) Cap Res.2009-2010'!AK606</f>
        <v>0</v>
      </c>
      <c r="AL606" s="42">
        <f>+' (1) Cap Res.2009-2010'!AL606</f>
        <v>0</v>
      </c>
      <c r="AM606" s="42">
        <f>+' (1) Cap Res.2009-2010'!AM606</f>
        <v>0</v>
      </c>
      <c r="AN606" s="42">
        <f>+' (1) Cap Res.2009-2010'!AN606</f>
        <v>0</v>
      </c>
      <c r="AO606" s="42">
        <f>+' (1) Cap Res.2009-2010'!AO606</f>
        <v>0</v>
      </c>
      <c r="AP606" s="42">
        <f>+' (1) Cap Res.2009-2010'!AP606</f>
        <v>0</v>
      </c>
      <c r="AQ606" s="42">
        <f>+' (1) Cap Res.2009-2010'!AQ606</f>
        <v>0</v>
      </c>
      <c r="AR606" s="42">
        <f>+' (1) Cap Res.2009-2010'!AR606</f>
        <v>0</v>
      </c>
      <c r="AS606" s="42">
        <f>+' (1) Cap Res.2009-2010'!AS606</f>
        <v>0</v>
      </c>
      <c r="AT606" s="42">
        <f>+' (1) Cap Res.2009-2010'!AT606</f>
        <v>0</v>
      </c>
      <c r="AU606" s="42">
        <f>+' (1) Cap Res.2009-2010'!AU606</f>
        <v>0</v>
      </c>
      <c r="AV606" s="42">
        <f>+' (1) Cap Res.2009-2010'!AV606</f>
        <v>0</v>
      </c>
      <c r="AW606" s="42">
        <f>+' (1) Cap Res.2009-2010'!AW606</f>
        <v>0</v>
      </c>
      <c r="AX606" s="42">
        <f>+' (1) Cap Res.2009-2010'!AX606</f>
        <v>0</v>
      </c>
      <c r="AY606" s="42">
        <f>+' (1) Cap Res.2009-2010'!AY606</f>
        <v>0</v>
      </c>
      <c r="AZ606" s="42">
        <f>+' (1) Cap Res.2009-2010'!AZ606</f>
        <v>0</v>
      </c>
      <c r="BA606" s="42">
        <f>+' (1) Cap Res.2009-2010'!BA606</f>
        <v>0</v>
      </c>
      <c r="BB606" s="42">
        <f>+' (1) Cap Res.2009-2010'!BB606</f>
        <v>-313.38</v>
      </c>
    </row>
    <row r="607" spans="1:54" ht="13.5">
      <c r="A607" s="177">
        <f>+' (1) Cap Res.2009-2010'!BF607</f>
        <v>39446</v>
      </c>
      <c r="B607" s="42">
        <f>+' (1) Cap Res.2009-2010'!B607</f>
        <v>0</v>
      </c>
      <c r="C607" s="42">
        <f>+' (1) Cap Res.2009-2010'!C607</f>
        <v>0</v>
      </c>
      <c r="D607" s="42">
        <f>+' (1) Cap Res.2009-2010'!D607</f>
        <v>0</v>
      </c>
      <c r="E607" s="42">
        <f>+' (1) Cap Res.2009-2010'!E607</f>
        <v>0</v>
      </c>
      <c r="F607" s="42">
        <f>+' (1) Cap Res.2009-2010'!F607</f>
        <v>0</v>
      </c>
      <c r="G607" s="42">
        <f>+' (1) Cap Res.2009-2010'!G607</f>
        <v>0</v>
      </c>
      <c r="H607" s="42">
        <f>+' (1) Cap Res.2009-2010'!H607</f>
        <v>0</v>
      </c>
      <c r="I607" s="42">
        <f>+' (1) Cap Res.2009-2010'!I607</f>
        <v>0</v>
      </c>
      <c r="J607" s="42">
        <f>+' (1) Cap Res.2009-2010'!J607</f>
        <v>0</v>
      </c>
      <c r="K607" s="42">
        <f>+' (1) Cap Res.2009-2010'!K607</f>
        <v>0</v>
      </c>
      <c r="L607" s="42">
        <f>+' (1) Cap Res.2009-2010'!L607</f>
        <v>0</v>
      </c>
      <c r="M607" s="42">
        <f>+' (1) Cap Res.2009-2010'!M607</f>
        <v>0</v>
      </c>
      <c r="N607" s="42">
        <f>+' (1) Cap Res.2009-2010'!N607</f>
        <v>0</v>
      </c>
      <c r="O607" s="42">
        <f>+' (1) Cap Res.2009-2010'!O607</f>
        <v>0</v>
      </c>
      <c r="P607" s="42">
        <f>+' (1) Cap Res.2009-2010'!P607</f>
        <v>0</v>
      </c>
      <c r="Q607" s="42">
        <f>+' (1) Cap Res.2009-2010'!Q607</f>
        <v>0</v>
      </c>
      <c r="R607" s="42">
        <f>+' (1) Cap Res.2009-2010'!R607</f>
        <v>0</v>
      </c>
      <c r="S607" s="42">
        <f>+' (1) Cap Res.2009-2010'!S607</f>
        <v>0</v>
      </c>
      <c r="T607" s="42">
        <f>+' (1) Cap Res.2009-2010'!T607</f>
        <v>0</v>
      </c>
      <c r="U607" s="42">
        <f>+' (1) Cap Res.2009-2010'!U607</f>
        <v>0</v>
      </c>
      <c r="V607" s="42">
        <f>+' (1) Cap Res.2009-2010'!V607</f>
        <v>0</v>
      </c>
      <c r="W607" s="42">
        <f>+' (1) Cap Res.2009-2010'!W607</f>
        <v>0</v>
      </c>
      <c r="X607" s="42">
        <f>+' (1) Cap Res.2009-2010'!X607</f>
        <v>0</v>
      </c>
      <c r="Y607" s="42">
        <f>+' (1) Cap Res.2009-2010'!Y607</f>
        <v>0</v>
      </c>
      <c r="Z607" s="42">
        <f>+' (1) Cap Res.2009-2010'!Z607</f>
        <v>0</v>
      </c>
      <c r="AA607" s="42">
        <f>+' (1) Cap Res.2009-2010'!AA607</f>
        <v>0</v>
      </c>
      <c r="AB607" s="42">
        <f>+' (1) Cap Res.2009-2010'!AB607</f>
        <v>0</v>
      </c>
      <c r="AC607" s="42">
        <f>+' (1) Cap Res.2009-2010'!AC607</f>
        <v>0</v>
      </c>
      <c r="AD607" s="42">
        <f>+' (1) Cap Res.2009-2010'!AD607</f>
        <v>0</v>
      </c>
      <c r="AE607" s="42">
        <f>+' (1) Cap Res.2009-2010'!AE607</f>
        <v>0</v>
      </c>
      <c r="AF607" s="42">
        <f>+' (1) Cap Res.2009-2010'!AF607</f>
        <v>0</v>
      </c>
      <c r="AG607" s="42">
        <f>+' (1) Cap Res.2009-2010'!AG607</f>
        <v>0</v>
      </c>
      <c r="AH607" s="42">
        <f>+' (1) Cap Res.2009-2010'!AH607</f>
        <v>0</v>
      </c>
      <c r="AI607" s="42">
        <f>+' (1) Cap Res.2009-2010'!AI607</f>
        <v>0</v>
      </c>
      <c r="AJ607" s="42">
        <f>+' (1) Cap Res.2009-2010'!AJ607</f>
        <v>0</v>
      </c>
      <c r="AK607" s="42">
        <f>+' (1) Cap Res.2009-2010'!AK607</f>
        <v>0</v>
      </c>
      <c r="AL607" s="42">
        <f>+' (1) Cap Res.2009-2010'!AL607</f>
        <v>0</v>
      </c>
      <c r="AM607" s="42">
        <f>+' (1) Cap Res.2009-2010'!AM607</f>
        <v>0</v>
      </c>
      <c r="AN607" s="42">
        <f>+' (1) Cap Res.2009-2010'!AN607</f>
        <v>0</v>
      </c>
      <c r="AO607" s="42">
        <f>+' (1) Cap Res.2009-2010'!AO607</f>
        <v>0</v>
      </c>
      <c r="AP607" s="42">
        <f>+' (1) Cap Res.2009-2010'!AP607</f>
        <v>0</v>
      </c>
      <c r="AQ607" s="42">
        <f>+' (1) Cap Res.2009-2010'!AQ607</f>
        <v>0</v>
      </c>
      <c r="AR607" s="42">
        <f>+' (1) Cap Res.2009-2010'!AR607</f>
        <v>0</v>
      </c>
      <c r="AS607" s="42">
        <f>+' (1) Cap Res.2009-2010'!AS607</f>
        <v>0</v>
      </c>
      <c r="AT607" s="42">
        <f>+' (1) Cap Res.2009-2010'!AT607</f>
        <v>0</v>
      </c>
      <c r="AU607" s="42">
        <f>+' (1) Cap Res.2009-2010'!AU607</f>
        <v>0</v>
      </c>
      <c r="AV607" s="42">
        <f>+' (1) Cap Res.2009-2010'!AV607</f>
        <v>0</v>
      </c>
      <c r="AW607" s="42">
        <f>+' (1) Cap Res.2009-2010'!AW607</f>
        <v>0</v>
      </c>
      <c r="AX607" s="42">
        <f>+' (1) Cap Res.2009-2010'!AX607</f>
        <v>0</v>
      </c>
      <c r="AY607" s="42">
        <f>+' (1) Cap Res.2009-2010'!AY607</f>
        <v>0</v>
      </c>
      <c r="AZ607" s="42">
        <f>+' (1) Cap Res.2009-2010'!AZ607</f>
        <v>0</v>
      </c>
      <c r="BA607" s="42">
        <f>+' (1) Cap Res.2009-2010'!BA607</f>
        <v>0</v>
      </c>
      <c r="BB607" s="42">
        <f>+' (1) Cap Res.2009-2010'!BB607</f>
        <v>0</v>
      </c>
    </row>
    <row r="608" spans="1:54" ht="13.5">
      <c r="A608" s="177">
        <f>+' (1) Cap Res.2009-2010'!BF608</f>
        <v>39446</v>
      </c>
      <c r="B608" s="42">
        <f>+' (1) Cap Res.2009-2010'!B608</f>
        <v>0</v>
      </c>
      <c r="C608" s="42">
        <f>+' (1) Cap Res.2009-2010'!C608</f>
        <v>0</v>
      </c>
      <c r="D608" s="42">
        <f>+' (1) Cap Res.2009-2010'!D608</f>
        <v>0</v>
      </c>
      <c r="E608" s="42">
        <f>+' (1) Cap Res.2009-2010'!E608</f>
        <v>0</v>
      </c>
      <c r="F608" s="42">
        <f>+' (1) Cap Res.2009-2010'!F608</f>
        <v>0</v>
      </c>
      <c r="G608" s="42">
        <f>+' (1) Cap Res.2009-2010'!G608</f>
        <v>0</v>
      </c>
      <c r="H608" s="42">
        <f>+' (1) Cap Res.2009-2010'!H608</f>
        <v>0</v>
      </c>
      <c r="I608" s="42">
        <f>+' (1) Cap Res.2009-2010'!I608</f>
        <v>0</v>
      </c>
      <c r="J608" s="42">
        <f>+' (1) Cap Res.2009-2010'!J608</f>
        <v>0</v>
      </c>
      <c r="K608" s="42">
        <f>+' (1) Cap Res.2009-2010'!K608</f>
        <v>0</v>
      </c>
      <c r="L608" s="42">
        <f>+' (1) Cap Res.2009-2010'!L608</f>
        <v>0</v>
      </c>
      <c r="M608" s="42">
        <f>+' (1) Cap Res.2009-2010'!M608</f>
        <v>0</v>
      </c>
      <c r="N608" s="42">
        <f>+' (1) Cap Res.2009-2010'!N608</f>
        <v>0</v>
      </c>
      <c r="O608" s="42">
        <f>+' (1) Cap Res.2009-2010'!O608</f>
        <v>0</v>
      </c>
      <c r="P608" s="42">
        <f>+' (1) Cap Res.2009-2010'!P608</f>
        <v>0</v>
      </c>
      <c r="Q608" s="42">
        <f>+' (1) Cap Res.2009-2010'!Q608</f>
        <v>0</v>
      </c>
      <c r="R608" s="42">
        <f>+' (1) Cap Res.2009-2010'!R608</f>
        <v>0</v>
      </c>
      <c r="S608" s="42">
        <f>+' (1) Cap Res.2009-2010'!S608</f>
        <v>0</v>
      </c>
      <c r="T608" s="42">
        <f>+' (1) Cap Res.2009-2010'!T608</f>
        <v>0</v>
      </c>
      <c r="U608" s="42">
        <f>+' (1) Cap Res.2009-2010'!U608</f>
        <v>0</v>
      </c>
      <c r="V608" s="42">
        <f>+' (1) Cap Res.2009-2010'!V608</f>
        <v>0</v>
      </c>
      <c r="W608" s="42">
        <f>+' (1) Cap Res.2009-2010'!W608</f>
        <v>0</v>
      </c>
      <c r="X608" s="42">
        <f>+' (1) Cap Res.2009-2010'!X608</f>
        <v>0</v>
      </c>
      <c r="Y608" s="42">
        <f>+' (1) Cap Res.2009-2010'!Y608</f>
        <v>0</v>
      </c>
      <c r="Z608" s="42">
        <f>+' (1) Cap Res.2009-2010'!Z608</f>
        <v>0</v>
      </c>
      <c r="AA608" s="42">
        <f>+' (1) Cap Res.2009-2010'!AA608</f>
        <v>0</v>
      </c>
      <c r="AB608" s="42">
        <f>+' (1) Cap Res.2009-2010'!AB608</f>
        <v>0</v>
      </c>
      <c r="AC608" s="42">
        <f>+' (1) Cap Res.2009-2010'!AC608</f>
        <v>0</v>
      </c>
      <c r="AD608" s="42">
        <f>+' (1) Cap Res.2009-2010'!AD608</f>
        <v>0</v>
      </c>
      <c r="AE608" s="42">
        <f>+' (1) Cap Res.2009-2010'!AE608</f>
        <v>0</v>
      </c>
      <c r="AF608" s="42">
        <f>+' (1) Cap Res.2009-2010'!AF608</f>
        <v>0</v>
      </c>
      <c r="AG608" s="42">
        <f>+' (1) Cap Res.2009-2010'!AG608</f>
        <v>0</v>
      </c>
      <c r="AH608" s="42">
        <f>+' (1) Cap Res.2009-2010'!AH608</f>
        <v>0</v>
      </c>
      <c r="AI608" s="42">
        <f>+' (1) Cap Res.2009-2010'!AI608</f>
        <v>0</v>
      </c>
      <c r="AJ608" s="42">
        <f>+' (1) Cap Res.2009-2010'!AJ608</f>
        <v>0</v>
      </c>
      <c r="AK608" s="42">
        <f>+' (1) Cap Res.2009-2010'!AK608</f>
        <v>0</v>
      </c>
      <c r="AL608" s="42">
        <f>+' (1) Cap Res.2009-2010'!AL608</f>
        <v>0</v>
      </c>
      <c r="AM608" s="42">
        <f>+' (1) Cap Res.2009-2010'!AM608</f>
        <v>0</v>
      </c>
      <c r="AN608" s="42">
        <f>+' (1) Cap Res.2009-2010'!AN608</f>
        <v>0</v>
      </c>
      <c r="AO608" s="42">
        <f>+' (1) Cap Res.2009-2010'!AO608</f>
        <v>0</v>
      </c>
      <c r="AP608" s="42">
        <f>+' (1) Cap Res.2009-2010'!AP608</f>
        <v>0</v>
      </c>
      <c r="AQ608" s="42">
        <f>+' (1) Cap Res.2009-2010'!AQ608</f>
        <v>0</v>
      </c>
      <c r="AR608" s="42">
        <f>+' (1) Cap Res.2009-2010'!AR608</f>
        <v>0</v>
      </c>
      <c r="AS608" s="42">
        <f>+' (1) Cap Res.2009-2010'!AS608</f>
        <v>0</v>
      </c>
      <c r="AT608" s="42">
        <f>+' (1) Cap Res.2009-2010'!AT608</f>
        <v>0</v>
      </c>
      <c r="AU608" s="42">
        <f>+' (1) Cap Res.2009-2010'!AU608</f>
        <v>0</v>
      </c>
      <c r="AV608" s="42">
        <f>+' (1) Cap Res.2009-2010'!AV608</f>
        <v>0</v>
      </c>
      <c r="AW608" s="42">
        <f>+' (1) Cap Res.2009-2010'!AW608</f>
        <v>0</v>
      </c>
      <c r="AX608" s="42">
        <f>+' (1) Cap Res.2009-2010'!AX608</f>
        <v>0</v>
      </c>
      <c r="AY608" s="42">
        <f>+' (1) Cap Res.2009-2010'!AY608</f>
        <v>0</v>
      </c>
      <c r="AZ608" s="42">
        <f>+' (1) Cap Res.2009-2010'!AZ608</f>
        <v>0</v>
      </c>
      <c r="BA608" s="42">
        <f>+' (1) Cap Res.2009-2010'!BA608</f>
        <v>0</v>
      </c>
      <c r="BB608" s="42">
        <f>+' (1) Cap Res.2009-2010'!BB608</f>
        <v>0</v>
      </c>
    </row>
    <row r="609" spans="1:54" ht="13.5">
      <c r="A609" s="177">
        <f>+' (1) Cap Res.2009-2010'!BF609</f>
        <v>39452</v>
      </c>
      <c r="B609" s="42">
        <f>+' (1) Cap Res.2009-2010'!B609</f>
        <v>0</v>
      </c>
      <c r="C609" s="42">
        <f>+' (1) Cap Res.2009-2010'!C609</f>
        <v>0</v>
      </c>
      <c r="D609" s="42">
        <f>+' (1) Cap Res.2009-2010'!D609</f>
        <v>0</v>
      </c>
      <c r="E609" s="42">
        <f>+' (1) Cap Res.2009-2010'!E609</f>
        <v>0</v>
      </c>
      <c r="F609" s="42">
        <f>+' (1) Cap Res.2009-2010'!F609</f>
        <v>0</v>
      </c>
      <c r="G609" s="42">
        <f>+' (1) Cap Res.2009-2010'!G609</f>
        <v>0</v>
      </c>
      <c r="H609" s="42">
        <f>+' (1) Cap Res.2009-2010'!H609</f>
        <v>0</v>
      </c>
      <c r="I609" s="42">
        <f>+' (1) Cap Res.2009-2010'!I609</f>
        <v>0</v>
      </c>
      <c r="J609" s="42">
        <f>+' (1) Cap Res.2009-2010'!J609</f>
        <v>0</v>
      </c>
      <c r="K609" s="42">
        <f>+' (1) Cap Res.2009-2010'!K609</f>
        <v>0</v>
      </c>
      <c r="L609" s="42">
        <f>+' (1) Cap Res.2009-2010'!L609</f>
        <v>0</v>
      </c>
      <c r="M609" s="42">
        <f>+' (1) Cap Res.2009-2010'!M609</f>
        <v>0</v>
      </c>
      <c r="N609" s="42">
        <f>+' (1) Cap Res.2009-2010'!N609</f>
        <v>0</v>
      </c>
      <c r="O609" s="42">
        <f>+' (1) Cap Res.2009-2010'!O609</f>
        <v>0</v>
      </c>
      <c r="P609" s="42">
        <f>+' (1) Cap Res.2009-2010'!P609</f>
        <v>0</v>
      </c>
      <c r="Q609" s="42">
        <f>+' (1) Cap Res.2009-2010'!Q609</f>
        <v>0</v>
      </c>
      <c r="R609" s="42">
        <f>+' (1) Cap Res.2009-2010'!R609</f>
        <v>0</v>
      </c>
      <c r="S609" s="42">
        <f>+' (1) Cap Res.2009-2010'!S609</f>
        <v>0</v>
      </c>
      <c r="T609" s="42">
        <f>+' (1) Cap Res.2009-2010'!T609</f>
        <v>0</v>
      </c>
      <c r="U609" s="42">
        <f>+' (1) Cap Res.2009-2010'!U609</f>
        <v>0</v>
      </c>
      <c r="V609" s="42">
        <f>+' (1) Cap Res.2009-2010'!V609</f>
        <v>0</v>
      </c>
      <c r="W609" s="42">
        <f>+' (1) Cap Res.2009-2010'!W609</f>
        <v>0</v>
      </c>
      <c r="X609" s="42">
        <f>+' (1) Cap Res.2009-2010'!X609</f>
        <v>0</v>
      </c>
      <c r="Y609" s="42">
        <f>+' (1) Cap Res.2009-2010'!Y609</f>
        <v>0</v>
      </c>
      <c r="Z609" s="42">
        <f>+' (1) Cap Res.2009-2010'!Z609</f>
        <v>0</v>
      </c>
      <c r="AA609" s="42">
        <f>+' (1) Cap Res.2009-2010'!AA609</f>
        <v>0</v>
      </c>
      <c r="AB609" s="42">
        <f>+' (1) Cap Res.2009-2010'!AB609</f>
        <v>0</v>
      </c>
      <c r="AC609" s="42">
        <f>+' (1) Cap Res.2009-2010'!AC609</f>
        <v>0</v>
      </c>
      <c r="AD609" s="42">
        <f>+' (1) Cap Res.2009-2010'!AD609</f>
        <v>0</v>
      </c>
      <c r="AE609" s="42">
        <f>+' (1) Cap Res.2009-2010'!AE609</f>
        <v>0</v>
      </c>
      <c r="AF609" s="42">
        <f>+' (1) Cap Res.2009-2010'!AF609</f>
        <v>0</v>
      </c>
      <c r="AG609" s="42">
        <f>+' (1) Cap Res.2009-2010'!AG609</f>
        <v>0</v>
      </c>
      <c r="AH609" s="42">
        <f>+' (1) Cap Res.2009-2010'!AH609</f>
        <v>0</v>
      </c>
      <c r="AI609" s="42">
        <f>+' (1) Cap Res.2009-2010'!AI609</f>
        <v>0</v>
      </c>
      <c r="AJ609" s="42">
        <f>+' (1) Cap Res.2009-2010'!AJ609</f>
        <v>0</v>
      </c>
      <c r="AK609" s="42">
        <f>+' (1) Cap Res.2009-2010'!AK609</f>
        <v>0</v>
      </c>
      <c r="AL609" s="42">
        <f>+' (1) Cap Res.2009-2010'!AL609</f>
        <v>0</v>
      </c>
      <c r="AM609" s="42">
        <f>+' (1) Cap Res.2009-2010'!AM609</f>
        <v>0</v>
      </c>
      <c r="AN609" s="42">
        <f>+' (1) Cap Res.2009-2010'!AN609</f>
        <v>0</v>
      </c>
      <c r="AO609" s="42">
        <f>+' (1) Cap Res.2009-2010'!AO609</f>
        <v>0</v>
      </c>
      <c r="AP609" s="42">
        <f>+' (1) Cap Res.2009-2010'!AP609</f>
        <v>0</v>
      </c>
      <c r="AQ609" s="42">
        <f>+' (1) Cap Res.2009-2010'!AQ609</f>
        <v>0</v>
      </c>
      <c r="AR609" s="42">
        <f>+' (1) Cap Res.2009-2010'!AR609</f>
        <v>0</v>
      </c>
      <c r="AS609" s="42">
        <f>+' (1) Cap Res.2009-2010'!AS609</f>
        <v>0</v>
      </c>
      <c r="AT609" s="42">
        <f>+' (1) Cap Res.2009-2010'!AT609</f>
        <v>0</v>
      </c>
      <c r="AU609" s="42">
        <f>+' (1) Cap Res.2009-2010'!AU609</f>
        <v>0</v>
      </c>
      <c r="AV609" s="42">
        <f>+' (1) Cap Res.2009-2010'!AV609</f>
        <v>0</v>
      </c>
      <c r="AW609" s="42">
        <f>+' (1) Cap Res.2009-2010'!AW609</f>
        <v>0</v>
      </c>
      <c r="AX609" s="42">
        <f>+' (1) Cap Res.2009-2010'!AX609</f>
        <v>0</v>
      </c>
      <c r="AY609" s="42">
        <f>+' (1) Cap Res.2009-2010'!AY609</f>
        <v>0</v>
      </c>
      <c r="AZ609" s="42">
        <f>+' (1) Cap Res.2009-2010'!AZ609</f>
        <v>0</v>
      </c>
      <c r="BA609" s="42">
        <f>+' (1) Cap Res.2009-2010'!BA609</f>
        <v>-8861.6</v>
      </c>
      <c r="BB609" s="42">
        <f>+' (1) Cap Res.2009-2010'!BB609</f>
        <v>0</v>
      </c>
    </row>
    <row r="610" spans="1:54" ht="13.5">
      <c r="A610" s="177">
        <f>+' (1) Cap Res.2009-2010'!BF610</f>
        <v>39455</v>
      </c>
      <c r="B610" s="42">
        <f>+' (1) Cap Res.2009-2010'!B610</f>
        <v>0</v>
      </c>
      <c r="C610" s="42">
        <f>+' (1) Cap Res.2009-2010'!C610</f>
        <v>0</v>
      </c>
      <c r="D610" s="42">
        <f>+' (1) Cap Res.2009-2010'!D610</f>
        <v>0</v>
      </c>
      <c r="E610" s="42">
        <f>+' (1) Cap Res.2009-2010'!E610</f>
        <v>0</v>
      </c>
      <c r="F610" s="42">
        <f>+' (1) Cap Res.2009-2010'!F610</f>
        <v>0</v>
      </c>
      <c r="G610" s="42">
        <f>+' (1) Cap Res.2009-2010'!G610</f>
        <v>0</v>
      </c>
      <c r="H610" s="42">
        <f>+' (1) Cap Res.2009-2010'!H610</f>
        <v>0</v>
      </c>
      <c r="I610" s="42">
        <f>+' (1) Cap Res.2009-2010'!I610</f>
        <v>0</v>
      </c>
      <c r="J610" s="42">
        <f>+' (1) Cap Res.2009-2010'!J610</f>
        <v>0</v>
      </c>
      <c r="K610" s="42">
        <f>+' (1) Cap Res.2009-2010'!K610</f>
        <v>0</v>
      </c>
      <c r="L610" s="42">
        <f>+' (1) Cap Res.2009-2010'!L610</f>
        <v>0</v>
      </c>
      <c r="M610" s="42">
        <f>+' (1) Cap Res.2009-2010'!M610</f>
        <v>0</v>
      </c>
      <c r="N610" s="42">
        <f>+' (1) Cap Res.2009-2010'!N610</f>
        <v>0</v>
      </c>
      <c r="O610" s="42">
        <f>+' (1) Cap Res.2009-2010'!O610</f>
        <v>0</v>
      </c>
      <c r="P610" s="42">
        <f>+' (1) Cap Res.2009-2010'!P610</f>
        <v>0</v>
      </c>
      <c r="Q610" s="42">
        <f>+' (1) Cap Res.2009-2010'!Q610</f>
        <v>0</v>
      </c>
      <c r="R610" s="42">
        <f>+' (1) Cap Res.2009-2010'!R610</f>
        <v>0</v>
      </c>
      <c r="S610" s="42">
        <f>+' (1) Cap Res.2009-2010'!S610</f>
        <v>0</v>
      </c>
      <c r="T610" s="42">
        <f>+' (1) Cap Res.2009-2010'!T610</f>
        <v>0</v>
      </c>
      <c r="U610" s="42">
        <f>+' (1) Cap Res.2009-2010'!U610</f>
        <v>0</v>
      </c>
      <c r="V610" s="42">
        <f>+' (1) Cap Res.2009-2010'!V610</f>
        <v>0</v>
      </c>
      <c r="W610" s="42">
        <f>+' (1) Cap Res.2009-2010'!W610</f>
        <v>0</v>
      </c>
      <c r="X610" s="42">
        <f>+' (1) Cap Res.2009-2010'!X610</f>
        <v>0</v>
      </c>
      <c r="Y610" s="42">
        <f>+' (1) Cap Res.2009-2010'!Y610</f>
        <v>0</v>
      </c>
      <c r="Z610" s="42">
        <f>+' (1) Cap Res.2009-2010'!Z610</f>
        <v>0</v>
      </c>
      <c r="AA610" s="42">
        <f>+' (1) Cap Res.2009-2010'!AA610</f>
        <v>0</v>
      </c>
      <c r="AB610" s="42">
        <f>+' (1) Cap Res.2009-2010'!AB610</f>
        <v>0</v>
      </c>
      <c r="AC610" s="42">
        <f>+' (1) Cap Res.2009-2010'!AC610</f>
        <v>0</v>
      </c>
      <c r="AD610" s="42">
        <f>+' (1) Cap Res.2009-2010'!AD610</f>
        <v>0</v>
      </c>
      <c r="AE610" s="42">
        <f>+' (1) Cap Res.2009-2010'!AE610</f>
        <v>0</v>
      </c>
      <c r="AF610" s="42">
        <f>+' (1) Cap Res.2009-2010'!AF610</f>
        <v>0</v>
      </c>
      <c r="AG610" s="42">
        <f>+' (1) Cap Res.2009-2010'!AG610</f>
        <v>0</v>
      </c>
      <c r="AH610" s="42">
        <f>+' (1) Cap Res.2009-2010'!AH610</f>
        <v>0</v>
      </c>
      <c r="AI610" s="42">
        <f>+' (1) Cap Res.2009-2010'!AI610</f>
        <v>0</v>
      </c>
      <c r="AJ610" s="42">
        <f>+' (1) Cap Res.2009-2010'!AJ610</f>
        <v>0</v>
      </c>
      <c r="AK610" s="42">
        <f>+' (1) Cap Res.2009-2010'!AK610</f>
        <v>0</v>
      </c>
      <c r="AL610" s="42">
        <f>+' (1) Cap Res.2009-2010'!AL610</f>
        <v>0</v>
      </c>
      <c r="AM610" s="42">
        <f>+' (1) Cap Res.2009-2010'!AM610</f>
        <v>0</v>
      </c>
      <c r="AN610" s="42">
        <f>+' (1) Cap Res.2009-2010'!AN610</f>
        <v>0</v>
      </c>
      <c r="AO610" s="42">
        <f>+' (1) Cap Res.2009-2010'!AO610</f>
        <v>0</v>
      </c>
      <c r="AP610" s="42">
        <f>+' (1) Cap Res.2009-2010'!AP610</f>
        <v>0</v>
      </c>
      <c r="AQ610" s="42">
        <f>+' (1) Cap Res.2009-2010'!AQ610</f>
        <v>0</v>
      </c>
      <c r="AR610" s="42">
        <f>+' (1) Cap Res.2009-2010'!AR610</f>
        <v>0</v>
      </c>
      <c r="AS610" s="42">
        <f>+' (1) Cap Res.2009-2010'!AS610</f>
        <v>0</v>
      </c>
      <c r="AT610" s="42">
        <f>+' (1) Cap Res.2009-2010'!AT610</f>
        <v>0</v>
      </c>
      <c r="AU610" s="42">
        <f>+' (1) Cap Res.2009-2010'!AU610</f>
        <v>-2367.6</v>
      </c>
      <c r="AV610" s="42">
        <f>+' (1) Cap Res.2009-2010'!AV610</f>
        <v>0</v>
      </c>
      <c r="AW610" s="42">
        <f>+' (1) Cap Res.2009-2010'!AW610</f>
        <v>0</v>
      </c>
      <c r="AX610" s="42">
        <f>+' (1) Cap Res.2009-2010'!AX610</f>
        <v>0</v>
      </c>
      <c r="AY610" s="42">
        <f>+' (1) Cap Res.2009-2010'!AY610</f>
        <v>0</v>
      </c>
      <c r="AZ610" s="42">
        <f>+' (1) Cap Res.2009-2010'!AZ610</f>
        <v>0</v>
      </c>
      <c r="BA610" s="42">
        <f>+' (1) Cap Res.2009-2010'!BA610</f>
        <v>0</v>
      </c>
      <c r="BB610" s="42">
        <f>+' (1) Cap Res.2009-2010'!BB610</f>
        <v>0</v>
      </c>
    </row>
    <row r="611" spans="1:54" ht="13.5">
      <c r="A611" s="177">
        <f>+' (1) Cap Res.2009-2010'!BF611</f>
        <v>39456</v>
      </c>
      <c r="B611" s="42">
        <f>+' (1) Cap Res.2009-2010'!B611</f>
        <v>0</v>
      </c>
      <c r="C611" s="42">
        <f>+' (1) Cap Res.2009-2010'!C611</f>
        <v>0</v>
      </c>
      <c r="D611" s="42">
        <f>+' (1) Cap Res.2009-2010'!D611</f>
        <v>0</v>
      </c>
      <c r="E611" s="42">
        <f>+' (1) Cap Res.2009-2010'!E611</f>
        <v>0</v>
      </c>
      <c r="F611" s="42">
        <f>+' (1) Cap Res.2009-2010'!F611</f>
        <v>0</v>
      </c>
      <c r="G611" s="42">
        <f>+' (1) Cap Res.2009-2010'!G611</f>
        <v>0</v>
      </c>
      <c r="H611" s="42">
        <f>+' (1) Cap Res.2009-2010'!H611</f>
        <v>0</v>
      </c>
      <c r="I611" s="42">
        <f>+' (1) Cap Res.2009-2010'!I611</f>
        <v>0</v>
      </c>
      <c r="J611" s="42">
        <f>+' (1) Cap Res.2009-2010'!J611</f>
        <v>0</v>
      </c>
      <c r="K611" s="42">
        <f>+' (1) Cap Res.2009-2010'!K611</f>
        <v>0</v>
      </c>
      <c r="L611" s="42">
        <f>+' (1) Cap Res.2009-2010'!L611</f>
        <v>0</v>
      </c>
      <c r="M611" s="42">
        <f>+' (1) Cap Res.2009-2010'!M611</f>
        <v>0</v>
      </c>
      <c r="N611" s="42">
        <f>+' (1) Cap Res.2009-2010'!N611</f>
        <v>0</v>
      </c>
      <c r="O611" s="42">
        <f>+' (1) Cap Res.2009-2010'!O611</f>
        <v>0</v>
      </c>
      <c r="P611" s="42">
        <f>+' (1) Cap Res.2009-2010'!P611</f>
        <v>0</v>
      </c>
      <c r="Q611" s="42">
        <f>+' (1) Cap Res.2009-2010'!Q611</f>
        <v>0</v>
      </c>
      <c r="R611" s="42">
        <f>+' (1) Cap Res.2009-2010'!R611</f>
        <v>0</v>
      </c>
      <c r="S611" s="42">
        <f>+' (1) Cap Res.2009-2010'!S611</f>
        <v>0</v>
      </c>
      <c r="T611" s="42">
        <f>+' (1) Cap Res.2009-2010'!T611</f>
        <v>0</v>
      </c>
      <c r="U611" s="42">
        <f>+' (1) Cap Res.2009-2010'!U611</f>
        <v>0</v>
      </c>
      <c r="V611" s="42">
        <f>+' (1) Cap Res.2009-2010'!V611</f>
        <v>0</v>
      </c>
      <c r="W611" s="42">
        <f>+' (1) Cap Res.2009-2010'!W611</f>
        <v>0</v>
      </c>
      <c r="X611" s="42">
        <f>+' (1) Cap Res.2009-2010'!X611</f>
        <v>0</v>
      </c>
      <c r="Y611" s="42">
        <f>+' (1) Cap Res.2009-2010'!Y611</f>
        <v>0</v>
      </c>
      <c r="Z611" s="42">
        <f>+' (1) Cap Res.2009-2010'!Z611</f>
        <v>0</v>
      </c>
      <c r="AA611" s="42">
        <f>+' (1) Cap Res.2009-2010'!AA611</f>
        <v>0</v>
      </c>
      <c r="AB611" s="42">
        <f>+' (1) Cap Res.2009-2010'!AB611</f>
        <v>0</v>
      </c>
      <c r="AC611" s="42">
        <f>+' (1) Cap Res.2009-2010'!AC611</f>
        <v>0</v>
      </c>
      <c r="AD611" s="42">
        <f>+' (1) Cap Res.2009-2010'!AD611</f>
        <v>0</v>
      </c>
      <c r="AE611" s="42">
        <f>+' (1) Cap Res.2009-2010'!AE611</f>
        <v>0</v>
      </c>
      <c r="AF611" s="42">
        <f>+' (1) Cap Res.2009-2010'!AF611</f>
        <v>0</v>
      </c>
      <c r="AG611" s="42">
        <f>+' (1) Cap Res.2009-2010'!AG611</f>
        <v>0</v>
      </c>
      <c r="AH611" s="42">
        <f>+' (1) Cap Res.2009-2010'!AH611</f>
        <v>0</v>
      </c>
      <c r="AI611" s="42">
        <f>+' (1) Cap Res.2009-2010'!AI611</f>
        <v>0</v>
      </c>
      <c r="AJ611" s="42">
        <f>+' (1) Cap Res.2009-2010'!AJ611</f>
        <v>0</v>
      </c>
      <c r="AK611" s="42">
        <f>+' (1) Cap Res.2009-2010'!AK611</f>
        <v>0</v>
      </c>
      <c r="AL611" s="42">
        <f>+' (1) Cap Res.2009-2010'!AL611</f>
        <v>0</v>
      </c>
      <c r="AM611" s="42">
        <f>+' (1) Cap Res.2009-2010'!AM611</f>
        <v>0</v>
      </c>
      <c r="AN611" s="42">
        <f>+' (1) Cap Res.2009-2010'!AN611</f>
        <v>0</v>
      </c>
      <c r="AO611" s="42">
        <f>+' (1) Cap Res.2009-2010'!AO611</f>
        <v>0</v>
      </c>
      <c r="AP611" s="42">
        <f>+' (1) Cap Res.2009-2010'!AP611</f>
        <v>0</v>
      </c>
      <c r="AQ611" s="42">
        <f>+' (1) Cap Res.2009-2010'!AQ611</f>
        <v>0</v>
      </c>
      <c r="AR611" s="42">
        <f>+' (1) Cap Res.2009-2010'!AR611</f>
        <v>0</v>
      </c>
      <c r="AS611" s="42">
        <f>+' (1) Cap Res.2009-2010'!AS611</f>
        <v>0</v>
      </c>
      <c r="AT611" s="42">
        <f>+' (1) Cap Res.2009-2010'!AT611</f>
        <v>0</v>
      </c>
      <c r="AU611" s="42">
        <f>+' (1) Cap Res.2009-2010'!AU611</f>
        <v>0</v>
      </c>
      <c r="AV611" s="42">
        <f>+' (1) Cap Res.2009-2010'!AV611</f>
        <v>0</v>
      </c>
      <c r="AW611" s="42">
        <f>+' (1) Cap Res.2009-2010'!AW611</f>
        <v>0</v>
      </c>
      <c r="AX611" s="42">
        <f>+' (1) Cap Res.2009-2010'!AX611</f>
        <v>0</v>
      </c>
      <c r="AY611" s="42">
        <f>+' (1) Cap Res.2009-2010'!AY611</f>
        <v>0</v>
      </c>
      <c r="AZ611" s="42">
        <f>+' (1) Cap Res.2009-2010'!AZ611</f>
        <v>0</v>
      </c>
      <c r="BA611" s="42">
        <f>+' (1) Cap Res.2009-2010'!BA611</f>
        <v>0</v>
      </c>
      <c r="BB611" s="42">
        <f>+' (1) Cap Res.2009-2010'!BB611</f>
        <v>0</v>
      </c>
    </row>
    <row r="612" spans="1:54" ht="13.5">
      <c r="A612" s="177">
        <f>+' (1) Cap Res.2009-2010'!BF612</f>
        <v>39462</v>
      </c>
      <c r="B612" s="42">
        <f>+' (1) Cap Res.2009-2010'!B612</f>
        <v>0</v>
      </c>
      <c r="C612" s="42">
        <f>+' (1) Cap Res.2009-2010'!C612</f>
        <v>0</v>
      </c>
      <c r="D612" s="42">
        <f>+' (1) Cap Res.2009-2010'!D612</f>
        <v>0</v>
      </c>
      <c r="E612" s="42">
        <f>+' (1) Cap Res.2009-2010'!E612</f>
        <v>0</v>
      </c>
      <c r="F612" s="42">
        <f>+' (1) Cap Res.2009-2010'!F612</f>
        <v>0</v>
      </c>
      <c r="G612" s="42">
        <f>+' (1) Cap Res.2009-2010'!G612</f>
        <v>0</v>
      </c>
      <c r="H612" s="42">
        <f>+' (1) Cap Res.2009-2010'!H612</f>
        <v>0</v>
      </c>
      <c r="I612" s="42">
        <f>+' (1) Cap Res.2009-2010'!I612</f>
        <v>0</v>
      </c>
      <c r="J612" s="42">
        <f>+' (1) Cap Res.2009-2010'!J612</f>
        <v>0</v>
      </c>
      <c r="K612" s="42">
        <f>+' (1) Cap Res.2009-2010'!K612</f>
        <v>0</v>
      </c>
      <c r="L612" s="42">
        <f>+' (1) Cap Res.2009-2010'!L612</f>
        <v>0</v>
      </c>
      <c r="M612" s="42">
        <f>+' (1) Cap Res.2009-2010'!M612</f>
        <v>0</v>
      </c>
      <c r="N612" s="42">
        <f>+' (1) Cap Res.2009-2010'!N612</f>
        <v>0</v>
      </c>
      <c r="O612" s="42">
        <f>+' (1) Cap Res.2009-2010'!O612</f>
        <v>0</v>
      </c>
      <c r="P612" s="42">
        <f>+' (1) Cap Res.2009-2010'!P612</f>
        <v>0</v>
      </c>
      <c r="Q612" s="42">
        <f>+' (1) Cap Res.2009-2010'!Q612</f>
        <v>0</v>
      </c>
      <c r="R612" s="42">
        <f>+' (1) Cap Res.2009-2010'!R612</f>
        <v>0</v>
      </c>
      <c r="S612" s="42">
        <f>+' (1) Cap Res.2009-2010'!S612</f>
        <v>0</v>
      </c>
      <c r="T612" s="42">
        <f>+' (1) Cap Res.2009-2010'!T612</f>
        <v>0</v>
      </c>
      <c r="U612" s="42">
        <f>+' (1) Cap Res.2009-2010'!U612</f>
        <v>0</v>
      </c>
      <c r="V612" s="42">
        <f>+' (1) Cap Res.2009-2010'!V612</f>
        <v>0</v>
      </c>
      <c r="W612" s="42">
        <f>+' (1) Cap Res.2009-2010'!W612</f>
        <v>0</v>
      </c>
      <c r="X612" s="42">
        <f>+' (1) Cap Res.2009-2010'!X612</f>
        <v>0</v>
      </c>
      <c r="Y612" s="42">
        <f>+' (1) Cap Res.2009-2010'!Y612</f>
        <v>0</v>
      </c>
      <c r="Z612" s="42">
        <f>+' (1) Cap Res.2009-2010'!Z612</f>
        <v>0</v>
      </c>
      <c r="AA612" s="42">
        <f>+' (1) Cap Res.2009-2010'!AA612</f>
        <v>0</v>
      </c>
      <c r="AB612" s="42">
        <f>+' (1) Cap Res.2009-2010'!AB612</f>
        <v>0</v>
      </c>
      <c r="AC612" s="42">
        <f>+' (1) Cap Res.2009-2010'!AC612</f>
        <v>0</v>
      </c>
      <c r="AD612" s="42">
        <f>+' (1) Cap Res.2009-2010'!AD612</f>
        <v>0</v>
      </c>
      <c r="AE612" s="42">
        <f>+' (1) Cap Res.2009-2010'!AE612</f>
        <v>0</v>
      </c>
      <c r="AF612" s="42">
        <f>+' (1) Cap Res.2009-2010'!AF612</f>
        <v>0</v>
      </c>
      <c r="AG612" s="42">
        <f>+' (1) Cap Res.2009-2010'!AG612</f>
        <v>0</v>
      </c>
      <c r="AH612" s="42">
        <f>+' (1) Cap Res.2009-2010'!AH612</f>
        <v>0</v>
      </c>
      <c r="AI612" s="42">
        <f>+' (1) Cap Res.2009-2010'!AI612</f>
        <v>0</v>
      </c>
      <c r="AJ612" s="42">
        <f>+' (1) Cap Res.2009-2010'!AJ612</f>
        <v>0</v>
      </c>
      <c r="AK612" s="42">
        <f>+' (1) Cap Res.2009-2010'!AK612</f>
        <v>0</v>
      </c>
      <c r="AL612" s="42">
        <f>+' (1) Cap Res.2009-2010'!AL612</f>
        <v>0</v>
      </c>
      <c r="AM612" s="42">
        <f>+' (1) Cap Res.2009-2010'!AM612</f>
        <v>0</v>
      </c>
      <c r="AN612" s="42">
        <f>+' (1) Cap Res.2009-2010'!AN612</f>
        <v>0</v>
      </c>
      <c r="AO612" s="42">
        <f>+' (1) Cap Res.2009-2010'!AO612</f>
        <v>0</v>
      </c>
      <c r="AP612" s="42">
        <f>+' (1) Cap Res.2009-2010'!AP612</f>
        <v>0</v>
      </c>
      <c r="AQ612" s="42">
        <f>+' (1) Cap Res.2009-2010'!AQ612</f>
        <v>0</v>
      </c>
      <c r="AR612" s="42">
        <f>+' (1) Cap Res.2009-2010'!AR612</f>
        <v>0</v>
      </c>
      <c r="AS612" s="42">
        <f>+' (1) Cap Res.2009-2010'!AS612</f>
        <v>0</v>
      </c>
      <c r="AT612" s="42">
        <f>+' (1) Cap Res.2009-2010'!AT612</f>
        <v>0</v>
      </c>
      <c r="AU612" s="42">
        <f>+' (1) Cap Res.2009-2010'!AU612</f>
        <v>0</v>
      </c>
      <c r="AV612" s="42">
        <f>+' (1) Cap Res.2009-2010'!AV612</f>
        <v>0</v>
      </c>
      <c r="AW612" s="42">
        <f>+' (1) Cap Res.2009-2010'!AW612</f>
        <v>0</v>
      </c>
      <c r="AX612" s="42">
        <f>+' (1) Cap Res.2009-2010'!AX612</f>
        <v>-468445</v>
      </c>
      <c r="AY612" s="42">
        <f>+' (1) Cap Res.2009-2010'!AY612</f>
        <v>0</v>
      </c>
      <c r="AZ612" s="42">
        <f>+' (1) Cap Res.2009-2010'!AZ612</f>
        <v>0</v>
      </c>
      <c r="BA612" s="42">
        <f>+' (1) Cap Res.2009-2010'!BA612</f>
        <v>0</v>
      </c>
      <c r="BB612" s="42">
        <f>+' (1) Cap Res.2009-2010'!BB612</f>
        <v>0</v>
      </c>
    </row>
    <row r="613" spans="1:54" ht="13.5">
      <c r="A613" s="177">
        <f>+' (1) Cap Res.2009-2010'!BF613</f>
        <v>39472</v>
      </c>
      <c r="B613" s="42">
        <f>+' (1) Cap Res.2009-2010'!B613</f>
        <v>0</v>
      </c>
      <c r="C613" s="42">
        <f>+' (1) Cap Res.2009-2010'!C613</f>
        <v>0</v>
      </c>
      <c r="D613" s="42">
        <f>+' (1) Cap Res.2009-2010'!D613</f>
        <v>0</v>
      </c>
      <c r="E613" s="42">
        <f>+' (1) Cap Res.2009-2010'!E613</f>
        <v>0</v>
      </c>
      <c r="F613" s="42">
        <f>+' (1) Cap Res.2009-2010'!F613</f>
        <v>0</v>
      </c>
      <c r="G613" s="42">
        <f>+' (1) Cap Res.2009-2010'!G613</f>
        <v>0</v>
      </c>
      <c r="H613" s="42">
        <f>+' (1) Cap Res.2009-2010'!H613</f>
        <v>0</v>
      </c>
      <c r="I613" s="42">
        <f>+' (1) Cap Res.2009-2010'!I613</f>
        <v>0</v>
      </c>
      <c r="J613" s="42">
        <f>+' (1) Cap Res.2009-2010'!J613</f>
        <v>0</v>
      </c>
      <c r="K613" s="42">
        <f>+' (1) Cap Res.2009-2010'!K613</f>
        <v>0</v>
      </c>
      <c r="L613" s="42">
        <f>+' (1) Cap Res.2009-2010'!L613</f>
        <v>0</v>
      </c>
      <c r="M613" s="42">
        <f>+' (1) Cap Res.2009-2010'!M613</f>
        <v>0</v>
      </c>
      <c r="N613" s="42">
        <f>+' (1) Cap Res.2009-2010'!N613</f>
        <v>0</v>
      </c>
      <c r="O613" s="42">
        <f>+' (1) Cap Res.2009-2010'!O613</f>
        <v>0</v>
      </c>
      <c r="P613" s="42">
        <f>+' (1) Cap Res.2009-2010'!P613</f>
        <v>0</v>
      </c>
      <c r="Q613" s="42">
        <f>+' (1) Cap Res.2009-2010'!Q613</f>
        <v>0</v>
      </c>
      <c r="R613" s="42">
        <f>+' (1) Cap Res.2009-2010'!R613</f>
        <v>0</v>
      </c>
      <c r="S613" s="42">
        <f>+' (1) Cap Res.2009-2010'!S613</f>
        <v>0</v>
      </c>
      <c r="T613" s="42">
        <f>+' (1) Cap Res.2009-2010'!T613</f>
        <v>0</v>
      </c>
      <c r="U613" s="42">
        <f>+' (1) Cap Res.2009-2010'!U613</f>
        <v>0</v>
      </c>
      <c r="V613" s="42">
        <f>+' (1) Cap Res.2009-2010'!V613</f>
        <v>0</v>
      </c>
      <c r="W613" s="42">
        <f>+' (1) Cap Res.2009-2010'!W613</f>
        <v>0</v>
      </c>
      <c r="X613" s="42">
        <f>+' (1) Cap Res.2009-2010'!X613</f>
        <v>0</v>
      </c>
      <c r="Y613" s="42">
        <f>+' (1) Cap Res.2009-2010'!Y613</f>
        <v>0</v>
      </c>
      <c r="Z613" s="42">
        <f>+' (1) Cap Res.2009-2010'!Z613</f>
        <v>0</v>
      </c>
      <c r="AA613" s="42">
        <f>+' (1) Cap Res.2009-2010'!AA613</f>
        <v>0</v>
      </c>
      <c r="AB613" s="42">
        <f>+' (1) Cap Res.2009-2010'!AB613</f>
        <v>0</v>
      </c>
      <c r="AC613" s="42">
        <f>+' (1) Cap Res.2009-2010'!AC613</f>
        <v>0</v>
      </c>
      <c r="AD613" s="42">
        <f>+' (1) Cap Res.2009-2010'!AD613</f>
        <v>0</v>
      </c>
      <c r="AE613" s="42">
        <f>+' (1) Cap Res.2009-2010'!AE613</f>
        <v>0</v>
      </c>
      <c r="AF613" s="42">
        <f>+' (1) Cap Res.2009-2010'!AF613</f>
        <v>0</v>
      </c>
      <c r="AG613" s="42">
        <f>+' (1) Cap Res.2009-2010'!AG613</f>
        <v>0</v>
      </c>
      <c r="AH613" s="42">
        <f>+' (1) Cap Res.2009-2010'!AH613</f>
        <v>0</v>
      </c>
      <c r="AI613" s="42">
        <f>+' (1) Cap Res.2009-2010'!AI613</f>
        <v>0</v>
      </c>
      <c r="AJ613" s="42">
        <f>+' (1) Cap Res.2009-2010'!AJ613</f>
        <v>0</v>
      </c>
      <c r="AK613" s="42">
        <f>+' (1) Cap Res.2009-2010'!AK613</f>
        <v>0</v>
      </c>
      <c r="AL613" s="42">
        <f>+' (1) Cap Res.2009-2010'!AL613</f>
        <v>0</v>
      </c>
      <c r="AM613" s="42">
        <f>+' (1) Cap Res.2009-2010'!AM613</f>
        <v>0</v>
      </c>
      <c r="AN613" s="42">
        <f>+' (1) Cap Res.2009-2010'!AN613</f>
        <v>0</v>
      </c>
      <c r="AO613" s="42">
        <f>+' (1) Cap Res.2009-2010'!AO613</f>
        <v>0</v>
      </c>
      <c r="AP613" s="42">
        <f>+' (1) Cap Res.2009-2010'!AP613</f>
        <v>0</v>
      </c>
      <c r="AQ613" s="42">
        <f>+' (1) Cap Res.2009-2010'!AQ613</f>
        <v>0</v>
      </c>
      <c r="AR613" s="42">
        <f>+' (1) Cap Res.2009-2010'!AR613</f>
        <v>0</v>
      </c>
      <c r="AS613" s="42">
        <f>+' (1) Cap Res.2009-2010'!AS613</f>
        <v>0</v>
      </c>
      <c r="AT613" s="42">
        <f>+' (1) Cap Res.2009-2010'!AT613</f>
        <v>0</v>
      </c>
      <c r="AU613" s="42">
        <f>+' (1) Cap Res.2009-2010'!AU613</f>
        <v>-54850</v>
      </c>
      <c r="AV613" s="42">
        <f>+' (1) Cap Res.2009-2010'!AV613</f>
        <v>0</v>
      </c>
      <c r="AW613" s="42">
        <f>+' (1) Cap Res.2009-2010'!AW613</f>
        <v>0</v>
      </c>
      <c r="AX613" s="42">
        <f>+' (1) Cap Res.2009-2010'!AX613</f>
        <v>0</v>
      </c>
      <c r="AY613" s="42">
        <f>+' (1) Cap Res.2009-2010'!AY613</f>
        <v>0</v>
      </c>
      <c r="AZ613" s="42">
        <f>+' (1) Cap Res.2009-2010'!AZ613</f>
        <v>0</v>
      </c>
      <c r="BA613" s="42">
        <f>+' (1) Cap Res.2009-2010'!BA613</f>
        <v>0</v>
      </c>
      <c r="BB613" s="42">
        <f>+' (1) Cap Res.2009-2010'!BB613</f>
        <v>0</v>
      </c>
    </row>
    <row r="614" spans="1:54" ht="13.5">
      <c r="A614" s="177">
        <f>+' (1) Cap Res.2009-2010'!BF614</f>
        <v>39473</v>
      </c>
      <c r="B614" s="42">
        <f>+' (1) Cap Res.2009-2010'!B614</f>
        <v>0</v>
      </c>
      <c r="C614" s="42">
        <f>+' (1) Cap Res.2009-2010'!C614</f>
        <v>0</v>
      </c>
      <c r="D614" s="42">
        <f>+' (1) Cap Res.2009-2010'!D614</f>
        <v>0</v>
      </c>
      <c r="E614" s="42">
        <f>+' (1) Cap Res.2009-2010'!E614</f>
        <v>0</v>
      </c>
      <c r="F614" s="42">
        <f>+' (1) Cap Res.2009-2010'!F614</f>
        <v>0</v>
      </c>
      <c r="G614" s="42">
        <f>+' (1) Cap Res.2009-2010'!G614</f>
        <v>0</v>
      </c>
      <c r="H614" s="42">
        <f>+' (1) Cap Res.2009-2010'!H614</f>
        <v>0</v>
      </c>
      <c r="I614" s="42">
        <f>+' (1) Cap Res.2009-2010'!I614</f>
        <v>0</v>
      </c>
      <c r="J614" s="42">
        <f>+' (1) Cap Res.2009-2010'!J614</f>
        <v>0</v>
      </c>
      <c r="K614" s="42">
        <f>+' (1) Cap Res.2009-2010'!K614</f>
        <v>0</v>
      </c>
      <c r="L614" s="42">
        <f>+' (1) Cap Res.2009-2010'!L614</f>
        <v>0</v>
      </c>
      <c r="M614" s="42">
        <f>+' (1) Cap Res.2009-2010'!M614</f>
        <v>0</v>
      </c>
      <c r="N614" s="42">
        <f>+' (1) Cap Res.2009-2010'!N614</f>
        <v>0</v>
      </c>
      <c r="O614" s="42">
        <f>+' (1) Cap Res.2009-2010'!O614</f>
        <v>0</v>
      </c>
      <c r="P614" s="42">
        <f>+' (1) Cap Res.2009-2010'!P614</f>
        <v>0</v>
      </c>
      <c r="Q614" s="42">
        <f>+' (1) Cap Res.2009-2010'!Q614</f>
        <v>0</v>
      </c>
      <c r="R614" s="42">
        <f>+' (1) Cap Res.2009-2010'!R614</f>
        <v>0</v>
      </c>
      <c r="S614" s="42">
        <f>+' (1) Cap Res.2009-2010'!S614</f>
        <v>0</v>
      </c>
      <c r="T614" s="42">
        <f>+' (1) Cap Res.2009-2010'!T614</f>
        <v>0</v>
      </c>
      <c r="U614" s="42">
        <f>+' (1) Cap Res.2009-2010'!U614</f>
        <v>0</v>
      </c>
      <c r="V614" s="42">
        <f>+' (1) Cap Res.2009-2010'!V614</f>
        <v>0</v>
      </c>
      <c r="W614" s="42">
        <f>+' (1) Cap Res.2009-2010'!W614</f>
        <v>0</v>
      </c>
      <c r="X614" s="42">
        <f>+' (1) Cap Res.2009-2010'!X614</f>
        <v>0</v>
      </c>
      <c r="Y614" s="42">
        <f>+' (1) Cap Res.2009-2010'!Y614</f>
        <v>0</v>
      </c>
      <c r="Z614" s="42">
        <f>+' (1) Cap Res.2009-2010'!Z614</f>
        <v>0</v>
      </c>
      <c r="AA614" s="42">
        <f>+' (1) Cap Res.2009-2010'!AA614</f>
        <v>0</v>
      </c>
      <c r="AB614" s="42">
        <f>+' (1) Cap Res.2009-2010'!AB614</f>
        <v>0</v>
      </c>
      <c r="AC614" s="42">
        <f>+' (1) Cap Res.2009-2010'!AC614</f>
        <v>0</v>
      </c>
      <c r="AD614" s="42">
        <f>+' (1) Cap Res.2009-2010'!AD614</f>
        <v>0</v>
      </c>
      <c r="AE614" s="42">
        <f>+' (1) Cap Res.2009-2010'!AE614</f>
        <v>0</v>
      </c>
      <c r="AF614" s="42">
        <f>+' (1) Cap Res.2009-2010'!AF614</f>
        <v>0</v>
      </c>
      <c r="AG614" s="42">
        <f>+' (1) Cap Res.2009-2010'!AG614</f>
        <v>0</v>
      </c>
      <c r="AH614" s="42">
        <f>+' (1) Cap Res.2009-2010'!AH614</f>
        <v>0</v>
      </c>
      <c r="AI614" s="42">
        <f>+' (1) Cap Res.2009-2010'!AI614</f>
        <v>0</v>
      </c>
      <c r="AJ614" s="42">
        <f>+' (1) Cap Res.2009-2010'!AJ614</f>
        <v>0</v>
      </c>
      <c r="AK614" s="42">
        <f>+' (1) Cap Res.2009-2010'!AK614</f>
        <v>0</v>
      </c>
      <c r="AL614" s="42">
        <f>+' (1) Cap Res.2009-2010'!AL614</f>
        <v>0</v>
      </c>
      <c r="AM614" s="42">
        <f>+' (1) Cap Res.2009-2010'!AM614</f>
        <v>0</v>
      </c>
      <c r="AN614" s="42">
        <f>+' (1) Cap Res.2009-2010'!AN614</f>
        <v>0</v>
      </c>
      <c r="AO614" s="42">
        <f>+' (1) Cap Res.2009-2010'!AO614</f>
        <v>0</v>
      </c>
      <c r="AP614" s="42">
        <f>+' (1) Cap Res.2009-2010'!AP614</f>
        <v>0</v>
      </c>
      <c r="AQ614" s="42">
        <f>+' (1) Cap Res.2009-2010'!AQ614</f>
        <v>0</v>
      </c>
      <c r="AR614" s="42">
        <f>+' (1) Cap Res.2009-2010'!AR614</f>
        <v>0</v>
      </c>
      <c r="AS614" s="42">
        <f>+' (1) Cap Res.2009-2010'!AS614</f>
        <v>0</v>
      </c>
      <c r="AT614" s="42">
        <f>+' (1) Cap Res.2009-2010'!AT614</f>
        <v>0</v>
      </c>
      <c r="AU614" s="42">
        <f>+' (1) Cap Res.2009-2010'!AU614</f>
        <v>0</v>
      </c>
      <c r="AV614" s="42">
        <f>+' (1) Cap Res.2009-2010'!AV614</f>
        <v>0</v>
      </c>
      <c r="AW614" s="42">
        <f>+' (1) Cap Res.2009-2010'!AW614</f>
        <v>0</v>
      </c>
      <c r="AX614" s="42">
        <f>+' (1) Cap Res.2009-2010'!AX614</f>
        <v>0</v>
      </c>
      <c r="AY614" s="42">
        <f>+' (1) Cap Res.2009-2010'!AY614</f>
        <v>0</v>
      </c>
      <c r="AZ614" s="42">
        <f>+' (1) Cap Res.2009-2010'!AZ614</f>
        <v>0</v>
      </c>
      <c r="BA614" s="42">
        <f>+' (1) Cap Res.2009-2010'!BA614</f>
        <v>0</v>
      </c>
      <c r="BB614" s="42">
        <f>+' (1) Cap Res.2009-2010'!BB614</f>
        <v>-2418.1</v>
      </c>
    </row>
    <row r="615" spans="1:54" ht="13.5">
      <c r="A615" s="177">
        <f>+' (1) Cap Res.2009-2010'!BF615</f>
        <v>39473</v>
      </c>
      <c r="B615" s="42">
        <f>+' (1) Cap Res.2009-2010'!B615</f>
        <v>0</v>
      </c>
      <c r="C615" s="42">
        <f>+' (1) Cap Res.2009-2010'!C615</f>
        <v>0</v>
      </c>
      <c r="D615" s="42">
        <f>+' (1) Cap Res.2009-2010'!D615</f>
        <v>0</v>
      </c>
      <c r="E615" s="42">
        <f>+' (1) Cap Res.2009-2010'!E615</f>
        <v>0</v>
      </c>
      <c r="F615" s="42">
        <f>+' (1) Cap Res.2009-2010'!F615</f>
        <v>0</v>
      </c>
      <c r="G615" s="42">
        <f>+' (1) Cap Res.2009-2010'!G615</f>
        <v>0</v>
      </c>
      <c r="H615" s="42">
        <f>+' (1) Cap Res.2009-2010'!H615</f>
        <v>0</v>
      </c>
      <c r="I615" s="42">
        <f>+' (1) Cap Res.2009-2010'!I615</f>
        <v>0</v>
      </c>
      <c r="J615" s="42">
        <f>+' (1) Cap Res.2009-2010'!J615</f>
        <v>0</v>
      </c>
      <c r="K615" s="42">
        <f>+' (1) Cap Res.2009-2010'!K615</f>
        <v>0</v>
      </c>
      <c r="L615" s="42">
        <f>+' (1) Cap Res.2009-2010'!L615</f>
        <v>0</v>
      </c>
      <c r="M615" s="42">
        <f>+' (1) Cap Res.2009-2010'!M615</f>
        <v>0</v>
      </c>
      <c r="N615" s="42">
        <f>+' (1) Cap Res.2009-2010'!N615</f>
        <v>0</v>
      </c>
      <c r="O615" s="42">
        <f>+' (1) Cap Res.2009-2010'!O615</f>
        <v>0</v>
      </c>
      <c r="P615" s="42">
        <f>+' (1) Cap Res.2009-2010'!P615</f>
        <v>0</v>
      </c>
      <c r="Q615" s="42">
        <f>+' (1) Cap Res.2009-2010'!Q615</f>
        <v>0</v>
      </c>
      <c r="R615" s="42">
        <f>+' (1) Cap Res.2009-2010'!R615</f>
        <v>0</v>
      </c>
      <c r="S615" s="42">
        <f>+' (1) Cap Res.2009-2010'!S615</f>
        <v>0</v>
      </c>
      <c r="T615" s="42">
        <f>+' (1) Cap Res.2009-2010'!T615</f>
        <v>0</v>
      </c>
      <c r="U615" s="42">
        <f>+' (1) Cap Res.2009-2010'!U615</f>
        <v>0</v>
      </c>
      <c r="V615" s="42">
        <f>+' (1) Cap Res.2009-2010'!V615</f>
        <v>0</v>
      </c>
      <c r="W615" s="42">
        <f>+' (1) Cap Res.2009-2010'!W615</f>
        <v>0</v>
      </c>
      <c r="X615" s="42">
        <f>+' (1) Cap Res.2009-2010'!X615</f>
        <v>0</v>
      </c>
      <c r="Y615" s="42">
        <f>+' (1) Cap Res.2009-2010'!Y615</f>
        <v>0</v>
      </c>
      <c r="Z615" s="42">
        <f>+' (1) Cap Res.2009-2010'!Z615</f>
        <v>0</v>
      </c>
      <c r="AA615" s="42">
        <f>+' (1) Cap Res.2009-2010'!AA615</f>
        <v>0</v>
      </c>
      <c r="AB615" s="42">
        <f>+' (1) Cap Res.2009-2010'!AB615</f>
        <v>0</v>
      </c>
      <c r="AC615" s="42">
        <f>+' (1) Cap Res.2009-2010'!AC615</f>
        <v>0</v>
      </c>
      <c r="AD615" s="42">
        <f>+' (1) Cap Res.2009-2010'!AD615</f>
        <v>0</v>
      </c>
      <c r="AE615" s="42">
        <f>+' (1) Cap Res.2009-2010'!AE615</f>
        <v>0</v>
      </c>
      <c r="AF615" s="42">
        <f>+' (1) Cap Res.2009-2010'!AF615</f>
        <v>0</v>
      </c>
      <c r="AG615" s="42">
        <f>+' (1) Cap Res.2009-2010'!AG615</f>
        <v>0</v>
      </c>
      <c r="AH615" s="42">
        <f>+' (1) Cap Res.2009-2010'!AH615</f>
        <v>0</v>
      </c>
      <c r="AI615" s="42">
        <f>+' (1) Cap Res.2009-2010'!AI615</f>
        <v>0</v>
      </c>
      <c r="AJ615" s="42">
        <f>+' (1) Cap Res.2009-2010'!AJ615</f>
        <v>0</v>
      </c>
      <c r="AK615" s="42">
        <f>+' (1) Cap Res.2009-2010'!AK615</f>
        <v>0</v>
      </c>
      <c r="AL615" s="42">
        <f>+' (1) Cap Res.2009-2010'!AL615</f>
        <v>0</v>
      </c>
      <c r="AM615" s="42">
        <f>+' (1) Cap Res.2009-2010'!AM615</f>
        <v>0</v>
      </c>
      <c r="AN615" s="42">
        <f>+' (1) Cap Res.2009-2010'!AN615</f>
        <v>0</v>
      </c>
      <c r="AO615" s="42">
        <f>+' (1) Cap Res.2009-2010'!AO615</f>
        <v>0</v>
      </c>
      <c r="AP615" s="42">
        <f>+' (1) Cap Res.2009-2010'!AP615</f>
        <v>0</v>
      </c>
      <c r="AQ615" s="42">
        <f>+' (1) Cap Res.2009-2010'!AQ615</f>
        <v>0</v>
      </c>
      <c r="AR615" s="42">
        <f>+' (1) Cap Res.2009-2010'!AR615</f>
        <v>0</v>
      </c>
      <c r="AS615" s="42">
        <f>+' (1) Cap Res.2009-2010'!AS615</f>
        <v>0</v>
      </c>
      <c r="AT615" s="42">
        <f>+' (1) Cap Res.2009-2010'!AT615</f>
        <v>0</v>
      </c>
      <c r="AU615" s="42">
        <f>+' (1) Cap Res.2009-2010'!AU615</f>
        <v>0</v>
      </c>
      <c r="AV615" s="42">
        <f>+' (1) Cap Res.2009-2010'!AV615</f>
        <v>0</v>
      </c>
      <c r="AW615" s="42">
        <f>+' (1) Cap Res.2009-2010'!AW615</f>
        <v>0</v>
      </c>
      <c r="AX615" s="42">
        <f>+' (1) Cap Res.2009-2010'!AX615</f>
        <v>0</v>
      </c>
      <c r="AY615" s="42">
        <f>+' (1) Cap Res.2009-2010'!AY615</f>
        <v>0</v>
      </c>
      <c r="AZ615" s="42">
        <f>+' (1) Cap Res.2009-2010'!AZ615</f>
        <v>-7888.31</v>
      </c>
      <c r="BA615" s="42">
        <f>+' (1) Cap Res.2009-2010'!BA615</f>
        <v>0</v>
      </c>
      <c r="BB615" s="42">
        <f>+' (1) Cap Res.2009-2010'!BB615</f>
        <v>0</v>
      </c>
    </row>
    <row r="616" spans="1:54" ht="13.5">
      <c r="A616" s="177">
        <f>+' (1) Cap Res.2009-2010'!BF616</f>
        <v>39477</v>
      </c>
      <c r="B616" s="42">
        <f>+' (1) Cap Res.2009-2010'!B616</f>
        <v>0</v>
      </c>
      <c r="C616" s="42">
        <f>+' (1) Cap Res.2009-2010'!C616</f>
        <v>0</v>
      </c>
      <c r="D616" s="42">
        <f>+' (1) Cap Res.2009-2010'!D616</f>
        <v>0</v>
      </c>
      <c r="E616" s="42">
        <f>+' (1) Cap Res.2009-2010'!E616</f>
        <v>0</v>
      </c>
      <c r="F616" s="42">
        <f>+' (1) Cap Res.2009-2010'!F616</f>
        <v>0</v>
      </c>
      <c r="G616" s="42">
        <f>+' (1) Cap Res.2009-2010'!G616</f>
        <v>0</v>
      </c>
      <c r="H616" s="42">
        <f>+' (1) Cap Res.2009-2010'!H616</f>
        <v>0</v>
      </c>
      <c r="I616" s="42">
        <f>+' (1) Cap Res.2009-2010'!I616</f>
        <v>0</v>
      </c>
      <c r="J616" s="42">
        <f>+' (1) Cap Res.2009-2010'!J616</f>
        <v>0</v>
      </c>
      <c r="K616" s="42">
        <f>+' (1) Cap Res.2009-2010'!K616</f>
        <v>0</v>
      </c>
      <c r="L616" s="42">
        <f>+' (1) Cap Res.2009-2010'!L616</f>
        <v>0</v>
      </c>
      <c r="M616" s="42">
        <f>+' (1) Cap Res.2009-2010'!M616</f>
        <v>0</v>
      </c>
      <c r="N616" s="42">
        <f>+' (1) Cap Res.2009-2010'!N616</f>
        <v>0</v>
      </c>
      <c r="O616" s="42">
        <f>+' (1) Cap Res.2009-2010'!O616</f>
        <v>0</v>
      </c>
      <c r="P616" s="42">
        <f>+' (1) Cap Res.2009-2010'!P616</f>
        <v>0</v>
      </c>
      <c r="Q616" s="42">
        <f>+' (1) Cap Res.2009-2010'!Q616</f>
        <v>0</v>
      </c>
      <c r="R616" s="42">
        <f>+' (1) Cap Res.2009-2010'!R616</f>
        <v>0</v>
      </c>
      <c r="S616" s="42">
        <f>+' (1) Cap Res.2009-2010'!S616</f>
        <v>0</v>
      </c>
      <c r="T616" s="42">
        <f>+' (1) Cap Res.2009-2010'!T616</f>
        <v>0</v>
      </c>
      <c r="U616" s="42">
        <f>+' (1) Cap Res.2009-2010'!U616</f>
        <v>0</v>
      </c>
      <c r="V616" s="42">
        <f>+' (1) Cap Res.2009-2010'!V616</f>
        <v>0</v>
      </c>
      <c r="W616" s="42">
        <f>+' (1) Cap Res.2009-2010'!W616</f>
        <v>0</v>
      </c>
      <c r="X616" s="42">
        <f>+' (1) Cap Res.2009-2010'!X616</f>
        <v>0</v>
      </c>
      <c r="Y616" s="42">
        <f>+' (1) Cap Res.2009-2010'!Y616</f>
        <v>0</v>
      </c>
      <c r="Z616" s="42">
        <f>+' (1) Cap Res.2009-2010'!Z616</f>
        <v>0</v>
      </c>
      <c r="AA616" s="42">
        <f>+' (1) Cap Res.2009-2010'!AA616</f>
        <v>0</v>
      </c>
      <c r="AB616" s="42">
        <f>+' (1) Cap Res.2009-2010'!AB616</f>
        <v>0</v>
      </c>
      <c r="AC616" s="42">
        <f>+' (1) Cap Res.2009-2010'!AC616</f>
        <v>0</v>
      </c>
      <c r="AD616" s="42">
        <f>+' (1) Cap Res.2009-2010'!AD616</f>
        <v>0</v>
      </c>
      <c r="AE616" s="42">
        <f>+' (1) Cap Res.2009-2010'!AE616</f>
        <v>0</v>
      </c>
      <c r="AF616" s="42">
        <f>+' (1) Cap Res.2009-2010'!AF616</f>
        <v>0</v>
      </c>
      <c r="AG616" s="42">
        <f>+' (1) Cap Res.2009-2010'!AG616</f>
        <v>0</v>
      </c>
      <c r="AH616" s="42">
        <f>+' (1) Cap Res.2009-2010'!AH616</f>
        <v>0</v>
      </c>
      <c r="AI616" s="42">
        <f>+' (1) Cap Res.2009-2010'!AI616</f>
        <v>0</v>
      </c>
      <c r="AJ616" s="42">
        <f>+' (1) Cap Res.2009-2010'!AJ616</f>
        <v>0</v>
      </c>
      <c r="AK616" s="42">
        <f>+' (1) Cap Res.2009-2010'!AK616</f>
        <v>0</v>
      </c>
      <c r="AL616" s="42">
        <f>+' (1) Cap Res.2009-2010'!AL616</f>
        <v>0</v>
      </c>
      <c r="AM616" s="42">
        <f>+' (1) Cap Res.2009-2010'!AM616</f>
        <v>0</v>
      </c>
      <c r="AN616" s="42">
        <f>+' (1) Cap Res.2009-2010'!AN616</f>
        <v>0</v>
      </c>
      <c r="AO616" s="42">
        <f>+' (1) Cap Res.2009-2010'!AO616</f>
        <v>0</v>
      </c>
      <c r="AP616" s="42">
        <f>+' (1) Cap Res.2009-2010'!AP616</f>
        <v>0</v>
      </c>
      <c r="AQ616" s="42">
        <f>+' (1) Cap Res.2009-2010'!AQ616</f>
        <v>0</v>
      </c>
      <c r="AR616" s="42">
        <f>+' (1) Cap Res.2009-2010'!AR616</f>
        <v>0</v>
      </c>
      <c r="AS616" s="42">
        <f>+' (1) Cap Res.2009-2010'!AS616</f>
        <v>0</v>
      </c>
      <c r="AT616" s="42">
        <f>+' (1) Cap Res.2009-2010'!AT616</f>
        <v>0</v>
      </c>
      <c r="AU616" s="42">
        <f>+' (1) Cap Res.2009-2010'!AU616</f>
        <v>0</v>
      </c>
      <c r="AV616" s="42">
        <f>+' (1) Cap Res.2009-2010'!AV616</f>
        <v>0</v>
      </c>
      <c r="AW616" s="42">
        <f>+' (1) Cap Res.2009-2010'!AW616</f>
        <v>0</v>
      </c>
      <c r="AX616" s="42">
        <f>+' (1) Cap Res.2009-2010'!AX616</f>
        <v>0</v>
      </c>
      <c r="AY616" s="42">
        <f>+' (1) Cap Res.2009-2010'!AY616</f>
        <v>0</v>
      </c>
      <c r="AZ616" s="42">
        <f>+' (1) Cap Res.2009-2010'!AZ616</f>
        <v>0</v>
      </c>
      <c r="BA616" s="42">
        <f>+' (1) Cap Res.2009-2010'!BA616</f>
        <v>0</v>
      </c>
      <c r="BB616" s="42">
        <f>+' (1) Cap Res.2009-2010'!BB616</f>
        <v>0</v>
      </c>
    </row>
    <row r="617" spans="1:54" ht="13.5">
      <c r="A617" s="177">
        <f>+' (1) Cap Res.2009-2010'!BF617</f>
        <v>39477</v>
      </c>
      <c r="B617" s="42">
        <f>+' (1) Cap Res.2009-2010'!B617</f>
        <v>0</v>
      </c>
      <c r="C617" s="42">
        <f>+' (1) Cap Res.2009-2010'!C617</f>
        <v>0</v>
      </c>
      <c r="D617" s="42">
        <f>+' (1) Cap Res.2009-2010'!D617</f>
        <v>0</v>
      </c>
      <c r="E617" s="42">
        <f>+' (1) Cap Res.2009-2010'!E617</f>
        <v>0</v>
      </c>
      <c r="F617" s="42">
        <f>+' (1) Cap Res.2009-2010'!F617</f>
        <v>0</v>
      </c>
      <c r="G617" s="42">
        <f>+' (1) Cap Res.2009-2010'!G617</f>
        <v>0</v>
      </c>
      <c r="H617" s="42">
        <f>+' (1) Cap Res.2009-2010'!H617</f>
        <v>0</v>
      </c>
      <c r="I617" s="42">
        <f>+' (1) Cap Res.2009-2010'!I617</f>
        <v>0</v>
      </c>
      <c r="J617" s="42">
        <f>+' (1) Cap Res.2009-2010'!J617</f>
        <v>0</v>
      </c>
      <c r="K617" s="42">
        <f>+' (1) Cap Res.2009-2010'!K617</f>
        <v>0</v>
      </c>
      <c r="L617" s="42">
        <f>+' (1) Cap Res.2009-2010'!L617</f>
        <v>0</v>
      </c>
      <c r="M617" s="42">
        <f>+' (1) Cap Res.2009-2010'!M617</f>
        <v>0</v>
      </c>
      <c r="N617" s="42">
        <f>+' (1) Cap Res.2009-2010'!N617</f>
        <v>0</v>
      </c>
      <c r="O617" s="42">
        <f>+' (1) Cap Res.2009-2010'!O617</f>
        <v>0</v>
      </c>
      <c r="P617" s="42">
        <f>+' (1) Cap Res.2009-2010'!P617</f>
        <v>0</v>
      </c>
      <c r="Q617" s="42">
        <f>+' (1) Cap Res.2009-2010'!Q617</f>
        <v>0</v>
      </c>
      <c r="R617" s="42">
        <f>+' (1) Cap Res.2009-2010'!R617</f>
        <v>0</v>
      </c>
      <c r="S617" s="42">
        <f>+' (1) Cap Res.2009-2010'!S617</f>
        <v>0</v>
      </c>
      <c r="T617" s="42">
        <f>+' (1) Cap Res.2009-2010'!T617</f>
        <v>0</v>
      </c>
      <c r="U617" s="42">
        <f>+' (1) Cap Res.2009-2010'!U617</f>
        <v>0</v>
      </c>
      <c r="V617" s="42">
        <f>+' (1) Cap Res.2009-2010'!V617</f>
        <v>0</v>
      </c>
      <c r="W617" s="42">
        <f>+' (1) Cap Res.2009-2010'!W617</f>
        <v>0</v>
      </c>
      <c r="X617" s="42">
        <f>+' (1) Cap Res.2009-2010'!X617</f>
        <v>0</v>
      </c>
      <c r="Y617" s="42">
        <f>+' (1) Cap Res.2009-2010'!Y617</f>
        <v>0</v>
      </c>
      <c r="Z617" s="42">
        <f>+' (1) Cap Res.2009-2010'!Z617</f>
        <v>0</v>
      </c>
      <c r="AA617" s="42">
        <f>+' (1) Cap Res.2009-2010'!AA617</f>
        <v>0</v>
      </c>
      <c r="AB617" s="42">
        <f>+' (1) Cap Res.2009-2010'!AB617</f>
        <v>0</v>
      </c>
      <c r="AC617" s="42">
        <f>+' (1) Cap Res.2009-2010'!AC617</f>
        <v>0</v>
      </c>
      <c r="AD617" s="42">
        <f>+' (1) Cap Res.2009-2010'!AD617</f>
        <v>0</v>
      </c>
      <c r="AE617" s="42">
        <f>+' (1) Cap Res.2009-2010'!AE617</f>
        <v>0</v>
      </c>
      <c r="AF617" s="42">
        <f>+' (1) Cap Res.2009-2010'!AF617</f>
        <v>0</v>
      </c>
      <c r="AG617" s="42">
        <f>+' (1) Cap Res.2009-2010'!AG617</f>
        <v>0</v>
      </c>
      <c r="AH617" s="42">
        <f>+' (1) Cap Res.2009-2010'!AH617</f>
        <v>0</v>
      </c>
      <c r="AI617" s="42">
        <f>+' (1) Cap Res.2009-2010'!AI617</f>
        <v>0</v>
      </c>
      <c r="AJ617" s="42">
        <f>+' (1) Cap Res.2009-2010'!AJ617</f>
        <v>0</v>
      </c>
      <c r="AK617" s="42">
        <f>+' (1) Cap Res.2009-2010'!AK617</f>
        <v>0</v>
      </c>
      <c r="AL617" s="42">
        <f>+' (1) Cap Res.2009-2010'!AL617</f>
        <v>0</v>
      </c>
      <c r="AM617" s="42">
        <f>+' (1) Cap Res.2009-2010'!AM617</f>
        <v>0</v>
      </c>
      <c r="AN617" s="42">
        <f>+' (1) Cap Res.2009-2010'!AN617</f>
        <v>0</v>
      </c>
      <c r="AO617" s="42">
        <f>+' (1) Cap Res.2009-2010'!AO617</f>
        <v>0</v>
      </c>
      <c r="AP617" s="42">
        <f>+' (1) Cap Res.2009-2010'!AP617</f>
        <v>0</v>
      </c>
      <c r="AQ617" s="42">
        <f>+' (1) Cap Res.2009-2010'!AQ617</f>
        <v>0</v>
      </c>
      <c r="AR617" s="42">
        <f>+' (1) Cap Res.2009-2010'!AR617</f>
        <v>0</v>
      </c>
      <c r="AS617" s="42">
        <f>+' (1) Cap Res.2009-2010'!AS617</f>
        <v>0</v>
      </c>
      <c r="AT617" s="42">
        <f>+' (1) Cap Res.2009-2010'!AT617</f>
        <v>0</v>
      </c>
      <c r="AU617" s="42">
        <f>+' (1) Cap Res.2009-2010'!AU617</f>
        <v>0</v>
      </c>
      <c r="AV617" s="42">
        <f>+' (1) Cap Res.2009-2010'!AV617</f>
        <v>0</v>
      </c>
      <c r="AW617" s="42">
        <f>+' (1) Cap Res.2009-2010'!AW617</f>
        <v>0</v>
      </c>
      <c r="AX617" s="42">
        <f>+' (1) Cap Res.2009-2010'!AX617</f>
        <v>0</v>
      </c>
      <c r="AY617" s="42">
        <f>+' (1) Cap Res.2009-2010'!AY617</f>
        <v>0</v>
      </c>
      <c r="AZ617" s="42">
        <f>+' (1) Cap Res.2009-2010'!AZ617</f>
        <v>0</v>
      </c>
      <c r="BA617" s="42">
        <f>+' (1) Cap Res.2009-2010'!BA617</f>
        <v>0</v>
      </c>
      <c r="BB617" s="42">
        <f>+' (1) Cap Res.2009-2010'!BB617</f>
        <v>0</v>
      </c>
    </row>
    <row r="618" spans="1:54" ht="13.5">
      <c r="A618" s="177">
        <f>+' (1) Cap Res.2009-2010'!BF618</f>
        <v>39499</v>
      </c>
      <c r="B618" s="42">
        <f>+' (1) Cap Res.2009-2010'!B618</f>
        <v>0</v>
      </c>
      <c r="C618" s="42">
        <f>+' (1) Cap Res.2009-2010'!C618</f>
        <v>0</v>
      </c>
      <c r="D618" s="42">
        <f>+' (1) Cap Res.2009-2010'!D618</f>
        <v>0</v>
      </c>
      <c r="E618" s="42">
        <f>+' (1) Cap Res.2009-2010'!E618</f>
        <v>0</v>
      </c>
      <c r="F618" s="42">
        <f>+' (1) Cap Res.2009-2010'!F618</f>
        <v>0</v>
      </c>
      <c r="G618" s="42">
        <f>+' (1) Cap Res.2009-2010'!G618</f>
        <v>0</v>
      </c>
      <c r="H618" s="42">
        <f>+' (1) Cap Res.2009-2010'!H618</f>
        <v>0</v>
      </c>
      <c r="I618" s="42">
        <f>+' (1) Cap Res.2009-2010'!I618</f>
        <v>0</v>
      </c>
      <c r="J618" s="42">
        <f>+' (1) Cap Res.2009-2010'!J618</f>
        <v>0</v>
      </c>
      <c r="K618" s="42">
        <f>+' (1) Cap Res.2009-2010'!K618</f>
        <v>0</v>
      </c>
      <c r="L618" s="42">
        <f>+' (1) Cap Res.2009-2010'!L618</f>
        <v>0</v>
      </c>
      <c r="M618" s="42">
        <f>+' (1) Cap Res.2009-2010'!M618</f>
        <v>0</v>
      </c>
      <c r="N618" s="42">
        <f>+' (1) Cap Res.2009-2010'!N618</f>
        <v>0</v>
      </c>
      <c r="O618" s="42">
        <f>+' (1) Cap Res.2009-2010'!O618</f>
        <v>0</v>
      </c>
      <c r="P618" s="42">
        <f>+' (1) Cap Res.2009-2010'!P618</f>
        <v>0</v>
      </c>
      <c r="Q618" s="42">
        <f>+' (1) Cap Res.2009-2010'!Q618</f>
        <v>0</v>
      </c>
      <c r="R618" s="42">
        <f>+' (1) Cap Res.2009-2010'!R618</f>
        <v>0</v>
      </c>
      <c r="S618" s="42">
        <f>+' (1) Cap Res.2009-2010'!S618</f>
        <v>0</v>
      </c>
      <c r="T618" s="42">
        <f>+' (1) Cap Res.2009-2010'!T618</f>
        <v>0</v>
      </c>
      <c r="U618" s="42">
        <f>+' (1) Cap Res.2009-2010'!U618</f>
        <v>0</v>
      </c>
      <c r="V618" s="42">
        <f>+' (1) Cap Res.2009-2010'!V618</f>
        <v>0</v>
      </c>
      <c r="W618" s="42">
        <f>+' (1) Cap Res.2009-2010'!W618</f>
        <v>0</v>
      </c>
      <c r="X618" s="42">
        <f>+' (1) Cap Res.2009-2010'!X618</f>
        <v>0</v>
      </c>
      <c r="Y618" s="42">
        <f>+' (1) Cap Res.2009-2010'!Y618</f>
        <v>0</v>
      </c>
      <c r="Z618" s="42">
        <f>+' (1) Cap Res.2009-2010'!Z618</f>
        <v>0</v>
      </c>
      <c r="AA618" s="42">
        <f>+' (1) Cap Res.2009-2010'!AA618</f>
        <v>0</v>
      </c>
      <c r="AB618" s="42">
        <f>+' (1) Cap Res.2009-2010'!AB618</f>
        <v>0</v>
      </c>
      <c r="AC618" s="42">
        <f>+' (1) Cap Res.2009-2010'!AC618</f>
        <v>0</v>
      </c>
      <c r="AD618" s="42">
        <f>+' (1) Cap Res.2009-2010'!AD618</f>
        <v>0</v>
      </c>
      <c r="AE618" s="42">
        <f>+' (1) Cap Res.2009-2010'!AE618</f>
        <v>0</v>
      </c>
      <c r="AF618" s="42">
        <f>+' (1) Cap Res.2009-2010'!AF618</f>
        <v>0</v>
      </c>
      <c r="AG618" s="42">
        <f>+' (1) Cap Res.2009-2010'!AG618</f>
        <v>0</v>
      </c>
      <c r="AH618" s="42">
        <f>+' (1) Cap Res.2009-2010'!AH618</f>
        <v>0</v>
      </c>
      <c r="AI618" s="42">
        <f>+' (1) Cap Res.2009-2010'!AI618</f>
        <v>0</v>
      </c>
      <c r="AJ618" s="42">
        <f>+' (1) Cap Res.2009-2010'!AJ618</f>
        <v>0</v>
      </c>
      <c r="AK618" s="42">
        <f>+' (1) Cap Res.2009-2010'!AK618</f>
        <v>0</v>
      </c>
      <c r="AL618" s="42">
        <f>+' (1) Cap Res.2009-2010'!AL618</f>
        <v>0</v>
      </c>
      <c r="AM618" s="42">
        <f>+' (1) Cap Res.2009-2010'!AM618</f>
        <v>0</v>
      </c>
      <c r="AN618" s="42">
        <f>+' (1) Cap Res.2009-2010'!AN618</f>
        <v>0</v>
      </c>
      <c r="AO618" s="42">
        <f>+' (1) Cap Res.2009-2010'!AO618</f>
        <v>0</v>
      </c>
      <c r="AP618" s="42">
        <f>+' (1) Cap Res.2009-2010'!AP618</f>
        <v>0</v>
      </c>
      <c r="AQ618" s="42">
        <f>+' (1) Cap Res.2009-2010'!AQ618</f>
        <v>0</v>
      </c>
      <c r="AR618" s="42">
        <f>+' (1) Cap Res.2009-2010'!AR618</f>
        <v>0</v>
      </c>
      <c r="AS618" s="42">
        <f>+' (1) Cap Res.2009-2010'!AS618</f>
        <v>0</v>
      </c>
      <c r="AT618" s="42">
        <f>+' (1) Cap Res.2009-2010'!AT618</f>
        <v>0</v>
      </c>
      <c r="AU618" s="42">
        <f>+' (1) Cap Res.2009-2010'!AU618</f>
        <v>0</v>
      </c>
      <c r="AV618" s="42">
        <f>+' (1) Cap Res.2009-2010'!AV618</f>
        <v>0</v>
      </c>
      <c r="AW618" s="42">
        <f>+' (1) Cap Res.2009-2010'!AW618</f>
        <v>0</v>
      </c>
      <c r="AX618" s="42">
        <f>+' (1) Cap Res.2009-2010'!AX618</f>
        <v>0</v>
      </c>
      <c r="AY618" s="42">
        <f>+' (1) Cap Res.2009-2010'!AY618</f>
        <v>0</v>
      </c>
      <c r="AZ618" s="42">
        <f>+' (1) Cap Res.2009-2010'!AZ618</f>
        <v>0</v>
      </c>
      <c r="BA618" s="42">
        <f>+' (1) Cap Res.2009-2010'!BA618</f>
        <v>0</v>
      </c>
      <c r="BB618" s="42">
        <f>+' (1) Cap Res.2009-2010'!BB618</f>
        <v>-2374.79</v>
      </c>
    </row>
    <row r="619" spans="1:54" ht="13.5">
      <c r="A619" s="177">
        <f>+' (1) Cap Res.2009-2010'!BF619</f>
        <v>39499</v>
      </c>
      <c r="B619" s="42">
        <f>+' (1) Cap Res.2009-2010'!B619</f>
        <v>0</v>
      </c>
      <c r="C619" s="42">
        <f>+' (1) Cap Res.2009-2010'!C619</f>
        <v>0</v>
      </c>
      <c r="D619" s="42">
        <f>+' (1) Cap Res.2009-2010'!D619</f>
        <v>0</v>
      </c>
      <c r="E619" s="42">
        <f>+' (1) Cap Res.2009-2010'!E619</f>
        <v>0</v>
      </c>
      <c r="F619" s="42">
        <f>+' (1) Cap Res.2009-2010'!F619</f>
        <v>0</v>
      </c>
      <c r="G619" s="42">
        <f>+' (1) Cap Res.2009-2010'!G619</f>
        <v>0</v>
      </c>
      <c r="H619" s="42">
        <f>+' (1) Cap Res.2009-2010'!H619</f>
        <v>0</v>
      </c>
      <c r="I619" s="42">
        <f>+' (1) Cap Res.2009-2010'!I619</f>
        <v>0</v>
      </c>
      <c r="J619" s="42">
        <f>+' (1) Cap Res.2009-2010'!J619</f>
        <v>0</v>
      </c>
      <c r="K619" s="42">
        <f>+' (1) Cap Res.2009-2010'!K619</f>
        <v>0</v>
      </c>
      <c r="L619" s="42">
        <f>+' (1) Cap Res.2009-2010'!L619</f>
        <v>0</v>
      </c>
      <c r="M619" s="42">
        <f>+' (1) Cap Res.2009-2010'!M619</f>
        <v>0</v>
      </c>
      <c r="N619" s="42">
        <f>+' (1) Cap Res.2009-2010'!N619</f>
        <v>0</v>
      </c>
      <c r="O619" s="42">
        <f>+' (1) Cap Res.2009-2010'!O619</f>
        <v>0</v>
      </c>
      <c r="P619" s="42">
        <f>+' (1) Cap Res.2009-2010'!P619</f>
        <v>0</v>
      </c>
      <c r="Q619" s="42">
        <f>+' (1) Cap Res.2009-2010'!Q619</f>
        <v>0</v>
      </c>
      <c r="R619" s="42">
        <f>+' (1) Cap Res.2009-2010'!R619</f>
        <v>0</v>
      </c>
      <c r="S619" s="42">
        <f>+' (1) Cap Res.2009-2010'!S619</f>
        <v>0</v>
      </c>
      <c r="T619" s="42">
        <f>+' (1) Cap Res.2009-2010'!T619</f>
        <v>0</v>
      </c>
      <c r="U619" s="42">
        <f>+' (1) Cap Res.2009-2010'!U619</f>
        <v>0</v>
      </c>
      <c r="V619" s="42">
        <f>+' (1) Cap Res.2009-2010'!V619</f>
        <v>0</v>
      </c>
      <c r="W619" s="42">
        <f>+' (1) Cap Res.2009-2010'!W619</f>
        <v>0</v>
      </c>
      <c r="X619" s="42">
        <f>+' (1) Cap Res.2009-2010'!X619</f>
        <v>0</v>
      </c>
      <c r="Y619" s="42">
        <f>+' (1) Cap Res.2009-2010'!Y619</f>
        <v>0</v>
      </c>
      <c r="Z619" s="42">
        <f>+' (1) Cap Res.2009-2010'!Z619</f>
        <v>0</v>
      </c>
      <c r="AA619" s="42">
        <f>+' (1) Cap Res.2009-2010'!AA619</f>
        <v>0</v>
      </c>
      <c r="AB619" s="42">
        <f>+' (1) Cap Res.2009-2010'!AB619</f>
        <v>0</v>
      </c>
      <c r="AC619" s="42">
        <f>+' (1) Cap Res.2009-2010'!AC619</f>
        <v>0</v>
      </c>
      <c r="AD619" s="42">
        <f>+' (1) Cap Res.2009-2010'!AD619</f>
        <v>0</v>
      </c>
      <c r="AE619" s="42">
        <f>+' (1) Cap Res.2009-2010'!AE619</f>
        <v>0</v>
      </c>
      <c r="AF619" s="42">
        <f>+' (1) Cap Res.2009-2010'!AF619</f>
        <v>0</v>
      </c>
      <c r="AG619" s="42">
        <f>+' (1) Cap Res.2009-2010'!AG619</f>
        <v>0</v>
      </c>
      <c r="AH619" s="42">
        <f>+' (1) Cap Res.2009-2010'!AH619</f>
        <v>0</v>
      </c>
      <c r="AI619" s="42">
        <f>+' (1) Cap Res.2009-2010'!AI619</f>
        <v>0</v>
      </c>
      <c r="AJ619" s="42">
        <f>+' (1) Cap Res.2009-2010'!AJ619</f>
        <v>0</v>
      </c>
      <c r="AK619" s="42">
        <f>+' (1) Cap Res.2009-2010'!AK619</f>
        <v>0</v>
      </c>
      <c r="AL619" s="42">
        <f>+' (1) Cap Res.2009-2010'!AL619</f>
        <v>0</v>
      </c>
      <c r="AM619" s="42">
        <f>+' (1) Cap Res.2009-2010'!AM619</f>
        <v>0</v>
      </c>
      <c r="AN619" s="42">
        <f>+' (1) Cap Res.2009-2010'!AN619</f>
        <v>0</v>
      </c>
      <c r="AO619" s="42">
        <f>+' (1) Cap Res.2009-2010'!AO619</f>
        <v>0</v>
      </c>
      <c r="AP619" s="42">
        <f>+' (1) Cap Res.2009-2010'!AP619</f>
        <v>0</v>
      </c>
      <c r="AQ619" s="42">
        <f>+' (1) Cap Res.2009-2010'!AQ619</f>
        <v>0</v>
      </c>
      <c r="AR619" s="42">
        <f>+' (1) Cap Res.2009-2010'!AR619</f>
        <v>0</v>
      </c>
      <c r="AS619" s="42">
        <f>+' (1) Cap Res.2009-2010'!AS619</f>
        <v>0</v>
      </c>
      <c r="AT619" s="42">
        <f>+' (1) Cap Res.2009-2010'!AT619</f>
        <v>0</v>
      </c>
      <c r="AU619" s="42">
        <f>+' (1) Cap Res.2009-2010'!AU619</f>
        <v>0</v>
      </c>
      <c r="AV619" s="42">
        <f>+' (1) Cap Res.2009-2010'!AV619</f>
        <v>0</v>
      </c>
      <c r="AW619" s="42">
        <f>+' (1) Cap Res.2009-2010'!AW619</f>
        <v>0</v>
      </c>
      <c r="AX619" s="42">
        <f>+' (1) Cap Res.2009-2010'!AX619</f>
        <v>0</v>
      </c>
      <c r="AY619" s="42">
        <f>+' (1) Cap Res.2009-2010'!AY619</f>
        <v>0</v>
      </c>
      <c r="AZ619" s="42">
        <f>+' (1) Cap Res.2009-2010'!AZ619</f>
        <v>-9447.6299999999992</v>
      </c>
      <c r="BA619" s="42">
        <f>+' (1) Cap Res.2009-2010'!BA619</f>
        <v>0</v>
      </c>
      <c r="BB619" s="42">
        <f>+' (1) Cap Res.2009-2010'!BB619</f>
        <v>0</v>
      </c>
    </row>
    <row r="620" spans="1:54" ht="13.5">
      <c r="A620" s="177">
        <f>+' (1) Cap Res.2009-2010'!BF620</f>
        <v>39499</v>
      </c>
      <c r="B620" s="42">
        <f>+' (1) Cap Res.2009-2010'!B620</f>
        <v>0</v>
      </c>
      <c r="C620" s="42">
        <f>+' (1) Cap Res.2009-2010'!C620</f>
        <v>0</v>
      </c>
      <c r="D620" s="42">
        <f>+' (1) Cap Res.2009-2010'!D620</f>
        <v>0</v>
      </c>
      <c r="E620" s="42">
        <f>+' (1) Cap Res.2009-2010'!E620</f>
        <v>0</v>
      </c>
      <c r="F620" s="42">
        <f>+' (1) Cap Res.2009-2010'!F620</f>
        <v>0</v>
      </c>
      <c r="G620" s="42">
        <f>+' (1) Cap Res.2009-2010'!G620</f>
        <v>0</v>
      </c>
      <c r="H620" s="42">
        <f>+' (1) Cap Res.2009-2010'!H620</f>
        <v>0</v>
      </c>
      <c r="I620" s="42">
        <f>+' (1) Cap Res.2009-2010'!I620</f>
        <v>0</v>
      </c>
      <c r="J620" s="42">
        <f>+' (1) Cap Res.2009-2010'!J620</f>
        <v>0</v>
      </c>
      <c r="K620" s="42">
        <f>+' (1) Cap Res.2009-2010'!K620</f>
        <v>0</v>
      </c>
      <c r="L620" s="42">
        <f>+' (1) Cap Res.2009-2010'!L620</f>
        <v>0</v>
      </c>
      <c r="M620" s="42">
        <f>+' (1) Cap Res.2009-2010'!M620</f>
        <v>0</v>
      </c>
      <c r="N620" s="42">
        <f>+' (1) Cap Res.2009-2010'!N620</f>
        <v>0</v>
      </c>
      <c r="O620" s="42">
        <f>+' (1) Cap Res.2009-2010'!O620</f>
        <v>0</v>
      </c>
      <c r="P620" s="42">
        <f>+' (1) Cap Res.2009-2010'!P620</f>
        <v>0</v>
      </c>
      <c r="Q620" s="42">
        <f>+' (1) Cap Res.2009-2010'!Q620</f>
        <v>0</v>
      </c>
      <c r="R620" s="42">
        <f>+' (1) Cap Res.2009-2010'!R620</f>
        <v>0</v>
      </c>
      <c r="S620" s="42">
        <f>+' (1) Cap Res.2009-2010'!S620</f>
        <v>0</v>
      </c>
      <c r="T620" s="42">
        <f>+' (1) Cap Res.2009-2010'!T620</f>
        <v>0</v>
      </c>
      <c r="U620" s="42">
        <f>+' (1) Cap Res.2009-2010'!U620</f>
        <v>0</v>
      </c>
      <c r="V620" s="42">
        <f>+' (1) Cap Res.2009-2010'!V620</f>
        <v>0</v>
      </c>
      <c r="W620" s="42">
        <f>+' (1) Cap Res.2009-2010'!W620</f>
        <v>0</v>
      </c>
      <c r="X620" s="42">
        <f>+' (1) Cap Res.2009-2010'!X620</f>
        <v>0</v>
      </c>
      <c r="Y620" s="42">
        <f>+' (1) Cap Res.2009-2010'!Y620</f>
        <v>0</v>
      </c>
      <c r="Z620" s="42">
        <f>+' (1) Cap Res.2009-2010'!Z620</f>
        <v>0</v>
      </c>
      <c r="AA620" s="42">
        <f>+' (1) Cap Res.2009-2010'!AA620</f>
        <v>0</v>
      </c>
      <c r="AB620" s="42">
        <f>+' (1) Cap Res.2009-2010'!AB620</f>
        <v>0</v>
      </c>
      <c r="AC620" s="42">
        <f>+' (1) Cap Res.2009-2010'!AC620</f>
        <v>0</v>
      </c>
      <c r="AD620" s="42">
        <f>+' (1) Cap Res.2009-2010'!AD620</f>
        <v>0</v>
      </c>
      <c r="AE620" s="42">
        <f>+' (1) Cap Res.2009-2010'!AE620</f>
        <v>0</v>
      </c>
      <c r="AF620" s="42">
        <f>+' (1) Cap Res.2009-2010'!AF620</f>
        <v>0</v>
      </c>
      <c r="AG620" s="42">
        <f>+' (1) Cap Res.2009-2010'!AG620</f>
        <v>0</v>
      </c>
      <c r="AH620" s="42">
        <f>+' (1) Cap Res.2009-2010'!AH620</f>
        <v>0</v>
      </c>
      <c r="AI620" s="42">
        <f>+' (1) Cap Res.2009-2010'!AI620</f>
        <v>0</v>
      </c>
      <c r="AJ620" s="42">
        <f>+' (1) Cap Res.2009-2010'!AJ620</f>
        <v>0</v>
      </c>
      <c r="AK620" s="42">
        <f>+' (1) Cap Res.2009-2010'!AK620</f>
        <v>0</v>
      </c>
      <c r="AL620" s="42">
        <f>+' (1) Cap Res.2009-2010'!AL620</f>
        <v>0</v>
      </c>
      <c r="AM620" s="42">
        <f>+' (1) Cap Res.2009-2010'!AM620</f>
        <v>0</v>
      </c>
      <c r="AN620" s="42">
        <f>+' (1) Cap Res.2009-2010'!AN620</f>
        <v>0</v>
      </c>
      <c r="AO620" s="42">
        <f>+' (1) Cap Res.2009-2010'!AO620</f>
        <v>0</v>
      </c>
      <c r="AP620" s="42">
        <f>+' (1) Cap Res.2009-2010'!AP620</f>
        <v>0</v>
      </c>
      <c r="AQ620" s="42">
        <f>+' (1) Cap Res.2009-2010'!AQ620</f>
        <v>0</v>
      </c>
      <c r="AR620" s="42">
        <f>+' (1) Cap Res.2009-2010'!AR620</f>
        <v>0</v>
      </c>
      <c r="AS620" s="42">
        <f>+' (1) Cap Res.2009-2010'!AS620</f>
        <v>0</v>
      </c>
      <c r="AT620" s="42">
        <f>+' (1) Cap Res.2009-2010'!AT620</f>
        <v>0</v>
      </c>
      <c r="AU620" s="42">
        <f>+' (1) Cap Res.2009-2010'!AU620</f>
        <v>0</v>
      </c>
      <c r="AV620" s="42">
        <f>+' (1) Cap Res.2009-2010'!AV620</f>
        <v>0</v>
      </c>
      <c r="AW620" s="42">
        <f>+' (1) Cap Res.2009-2010'!AW620</f>
        <v>0</v>
      </c>
      <c r="AX620" s="42">
        <f>+' (1) Cap Res.2009-2010'!AX620</f>
        <v>0</v>
      </c>
      <c r="AY620" s="42">
        <f>+' (1) Cap Res.2009-2010'!AY620</f>
        <v>0</v>
      </c>
      <c r="AZ620" s="42">
        <f>+' (1) Cap Res.2009-2010'!AZ620</f>
        <v>-305197.2</v>
      </c>
      <c r="BA620" s="42">
        <f>+' (1) Cap Res.2009-2010'!BA620</f>
        <v>0</v>
      </c>
      <c r="BB620" s="42">
        <f>+' (1) Cap Res.2009-2010'!BB620</f>
        <v>0</v>
      </c>
    </row>
    <row r="621" spans="1:54" ht="13.5">
      <c r="A621" s="177">
        <f>+' (1) Cap Res.2009-2010'!BF621</f>
        <v>39501</v>
      </c>
      <c r="B621" s="42">
        <f>+' (1) Cap Res.2009-2010'!B621</f>
        <v>0</v>
      </c>
      <c r="C621" s="42">
        <f>+' (1) Cap Res.2009-2010'!C621</f>
        <v>0</v>
      </c>
      <c r="D621" s="42">
        <f>+' (1) Cap Res.2009-2010'!D621</f>
        <v>0</v>
      </c>
      <c r="E621" s="42">
        <f>+' (1) Cap Res.2009-2010'!E621</f>
        <v>0</v>
      </c>
      <c r="F621" s="42">
        <f>+' (1) Cap Res.2009-2010'!F621</f>
        <v>0</v>
      </c>
      <c r="G621" s="42">
        <f>+' (1) Cap Res.2009-2010'!G621</f>
        <v>0</v>
      </c>
      <c r="H621" s="42">
        <f>+' (1) Cap Res.2009-2010'!H621</f>
        <v>0</v>
      </c>
      <c r="I621" s="42">
        <f>+' (1) Cap Res.2009-2010'!I621</f>
        <v>0</v>
      </c>
      <c r="J621" s="42">
        <f>+' (1) Cap Res.2009-2010'!J621</f>
        <v>0</v>
      </c>
      <c r="K621" s="42">
        <f>+' (1) Cap Res.2009-2010'!K621</f>
        <v>0</v>
      </c>
      <c r="L621" s="42">
        <f>+' (1) Cap Res.2009-2010'!L621</f>
        <v>0</v>
      </c>
      <c r="M621" s="42">
        <f>+' (1) Cap Res.2009-2010'!M621</f>
        <v>0</v>
      </c>
      <c r="N621" s="42">
        <f>+' (1) Cap Res.2009-2010'!N621</f>
        <v>0</v>
      </c>
      <c r="O621" s="42">
        <f>+' (1) Cap Res.2009-2010'!O621</f>
        <v>0</v>
      </c>
      <c r="P621" s="42">
        <f>+' (1) Cap Res.2009-2010'!P621</f>
        <v>0</v>
      </c>
      <c r="Q621" s="42">
        <f>+' (1) Cap Res.2009-2010'!Q621</f>
        <v>0</v>
      </c>
      <c r="R621" s="42">
        <f>+' (1) Cap Res.2009-2010'!R621</f>
        <v>0</v>
      </c>
      <c r="S621" s="42">
        <f>+' (1) Cap Res.2009-2010'!S621</f>
        <v>0</v>
      </c>
      <c r="T621" s="42">
        <f>+' (1) Cap Res.2009-2010'!T621</f>
        <v>0</v>
      </c>
      <c r="U621" s="42">
        <f>+' (1) Cap Res.2009-2010'!U621</f>
        <v>0</v>
      </c>
      <c r="V621" s="42">
        <f>+' (1) Cap Res.2009-2010'!V621</f>
        <v>0</v>
      </c>
      <c r="W621" s="42">
        <f>+' (1) Cap Res.2009-2010'!W621</f>
        <v>0</v>
      </c>
      <c r="X621" s="42">
        <f>+' (1) Cap Res.2009-2010'!X621</f>
        <v>0</v>
      </c>
      <c r="Y621" s="42">
        <f>+' (1) Cap Res.2009-2010'!Y621</f>
        <v>0</v>
      </c>
      <c r="Z621" s="42">
        <f>+' (1) Cap Res.2009-2010'!Z621</f>
        <v>0</v>
      </c>
      <c r="AA621" s="42">
        <f>+' (1) Cap Res.2009-2010'!AA621</f>
        <v>0</v>
      </c>
      <c r="AB621" s="42">
        <f>+' (1) Cap Res.2009-2010'!AB621</f>
        <v>0</v>
      </c>
      <c r="AC621" s="42">
        <f>+' (1) Cap Res.2009-2010'!AC621</f>
        <v>0</v>
      </c>
      <c r="AD621" s="42">
        <f>+' (1) Cap Res.2009-2010'!AD621</f>
        <v>0</v>
      </c>
      <c r="AE621" s="42">
        <f>+' (1) Cap Res.2009-2010'!AE621</f>
        <v>0</v>
      </c>
      <c r="AF621" s="42">
        <f>+' (1) Cap Res.2009-2010'!AF621</f>
        <v>0</v>
      </c>
      <c r="AG621" s="42">
        <f>+' (1) Cap Res.2009-2010'!AG621</f>
        <v>0</v>
      </c>
      <c r="AH621" s="42">
        <f>+' (1) Cap Res.2009-2010'!AH621</f>
        <v>0</v>
      </c>
      <c r="AI621" s="42">
        <f>+' (1) Cap Res.2009-2010'!AI621</f>
        <v>0</v>
      </c>
      <c r="AJ621" s="42">
        <f>+' (1) Cap Res.2009-2010'!AJ621</f>
        <v>0</v>
      </c>
      <c r="AK621" s="42">
        <f>+' (1) Cap Res.2009-2010'!AK621</f>
        <v>0</v>
      </c>
      <c r="AL621" s="42">
        <f>+' (1) Cap Res.2009-2010'!AL621</f>
        <v>0</v>
      </c>
      <c r="AM621" s="42">
        <f>+' (1) Cap Res.2009-2010'!AM621</f>
        <v>0</v>
      </c>
      <c r="AN621" s="42">
        <f>+' (1) Cap Res.2009-2010'!AN621</f>
        <v>0</v>
      </c>
      <c r="AO621" s="42">
        <f>+' (1) Cap Res.2009-2010'!AO621</f>
        <v>0</v>
      </c>
      <c r="AP621" s="42">
        <f>+' (1) Cap Res.2009-2010'!AP621</f>
        <v>0</v>
      </c>
      <c r="AQ621" s="42">
        <f>+' (1) Cap Res.2009-2010'!AQ621</f>
        <v>0</v>
      </c>
      <c r="AR621" s="42">
        <f>+' (1) Cap Res.2009-2010'!AR621</f>
        <v>0</v>
      </c>
      <c r="AS621" s="42">
        <f>+' (1) Cap Res.2009-2010'!AS621</f>
        <v>0</v>
      </c>
      <c r="AT621" s="42">
        <f>+' (1) Cap Res.2009-2010'!AT621</f>
        <v>0</v>
      </c>
      <c r="AU621" s="42">
        <f>+' (1) Cap Res.2009-2010'!AU621</f>
        <v>0</v>
      </c>
      <c r="AV621" s="42">
        <f>+' (1) Cap Res.2009-2010'!AV621</f>
        <v>0</v>
      </c>
      <c r="AW621" s="42">
        <f>+' (1) Cap Res.2009-2010'!AW621</f>
        <v>0</v>
      </c>
      <c r="AX621" s="42">
        <f>+' (1) Cap Res.2009-2010'!AX621</f>
        <v>0</v>
      </c>
      <c r="AY621" s="42">
        <f>+' (1) Cap Res.2009-2010'!AY621</f>
        <v>0</v>
      </c>
      <c r="AZ621" s="42">
        <f>+' (1) Cap Res.2009-2010'!AZ621</f>
        <v>0</v>
      </c>
      <c r="BA621" s="42">
        <f>+' (1) Cap Res.2009-2010'!BA621</f>
        <v>0</v>
      </c>
      <c r="BB621" s="42">
        <f>+' (1) Cap Res.2009-2010'!BB621</f>
        <v>0</v>
      </c>
    </row>
    <row r="622" spans="1:54" ht="13.5">
      <c r="A622" s="177">
        <f>+' (1) Cap Res.2009-2010'!BF622</f>
        <v>39505</v>
      </c>
      <c r="B622" s="42">
        <f>+' (1) Cap Res.2009-2010'!B622</f>
        <v>0</v>
      </c>
      <c r="C622" s="42">
        <f>+' (1) Cap Res.2009-2010'!C622</f>
        <v>0</v>
      </c>
      <c r="D622" s="42">
        <f>+' (1) Cap Res.2009-2010'!D622</f>
        <v>0</v>
      </c>
      <c r="E622" s="42">
        <f>+' (1) Cap Res.2009-2010'!E622</f>
        <v>0</v>
      </c>
      <c r="F622" s="42">
        <f>+' (1) Cap Res.2009-2010'!F622</f>
        <v>0</v>
      </c>
      <c r="G622" s="42">
        <f>+' (1) Cap Res.2009-2010'!G622</f>
        <v>0</v>
      </c>
      <c r="H622" s="42">
        <f>+' (1) Cap Res.2009-2010'!H622</f>
        <v>0</v>
      </c>
      <c r="I622" s="42">
        <f>+' (1) Cap Res.2009-2010'!I622</f>
        <v>0</v>
      </c>
      <c r="J622" s="42">
        <f>+' (1) Cap Res.2009-2010'!J622</f>
        <v>0</v>
      </c>
      <c r="K622" s="42">
        <f>+' (1) Cap Res.2009-2010'!K622</f>
        <v>0</v>
      </c>
      <c r="L622" s="42">
        <f>+' (1) Cap Res.2009-2010'!L622</f>
        <v>0</v>
      </c>
      <c r="M622" s="42">
        <f>+' (1) Cap Res.2009-2010'!M622</f>
        <v>0</v>
      </c>
      <c r="N622" s="42">
        <f>+' (1) Cap Res.2009-2010'!N622</f>
        <v>0</v>
      </c>
      <c r="O622" s="42">
        <f>+' (1) Cap Res.2009-2010'!O622</f>
        <v>0</v>
      </c>
      <c r="P622" s="42">
        <f>+' (1) Cap Res.2009-2010'!P622</f>
        <v>0</v>
      </c>
      <c r="Q622" s="42">
        <f>+' (1) Cap Res.2009-2010'!Q622</f>
        <v>0</v>
      </c>
      <c r="R622" s="42">
        <f>+' (1) Cap Res.2009-2010'!R622</f>
        <v>0</v>
      </c>
      <c r="S622" s="42">
        <f>+' (1) Cap Res.2009-2010'!S622</f>
        <v>0</v>
      </c>
      <c r="T622" s="42">
        <f>+' (1) Cap Res.2009-2010'!T622</f>
        <v>0</v>
      </c>
      <c r="U622" s="42">
        <f>+' (1) Cap Res.2009-2010'!U622</f>
        <v>0</v>
      </c>
      <c r="V622" s="42">
        <f>+' (1) Cap Res.2009-2010'!V622</f>
        <v>0</v>
      </c>
      <c r="W622" s="42">
        <f>+' (1) Cap Res.2009-2010'!W622</f>
        <v>0</v>
      </c>
      <c r="X622" s="42">
        <f>+' (1) Cap Res.2009-2010'!X622</f>
        <v>0</v>
      </c>
      <c r="Y622" s="42">
        <f>+' (1) Cap Res.2009-2010'!Y622</f>
        <v>0</v>
      </c>
      <c r="Z622" s="42">
        <f>+' (1) Cap Res.2009-2010'!Z622</f>
        <v>0</v>
      </c>
      <c r="AA622" s="42">
        <f>+' (1) Cap Res.2009-2010'!AA622</f>
        <v>0</v>
      </c>
      <c r="AB622" s="42">
        <f>+' (1) Cap Res.2009-2010'!AB622</f>
        <v>0</v>
      </c>
      <c r="AC622" s="42">
        <f>+' (1) Cap Res.2009-2010'!AC622</f>
        <v>0</v>
      </c>
      <c r="AD622" s="42">
        <f>+' (1) Cap Res.2009-2010'!AD622</f>
        <v>0</v>
      </c>
      <c r="AE622" s="42">
        <f>+' (1) Cap Res.2009-2010'!AE622</f>
        <v>0</v>
      </c>
      <c r="AF622" s="42">
        <f>+' (1) Cap Res.2009-2010'!AF622</f>
        <v>0</v>
      </c>
      <c r="AG622" s="42">
        <f>+' (1) Cap Res.2009-2010'!AG622</f>
        <v>0</v>
      </c>
      <c r="AH622" s="42">
        <f>+' (1) Cap Res.2009-2010'!AH622</f>
        <v>0</v>
      </c>
      <c r="AI622" s="42">
        <f>+' (1) Cap Res.2009-2010'!AI622</f>
        <v>0</v>
      </c>
      <c r="AJ622" s="42">
        <f>+' (1) Cap Res.2009-2010'!AJ622</f>
        <v>0</v>
      </c>
      <c r="AK622" s="42">
        <f>+' (1) Cap Res.2009-2010'!AK622</f>
        <v>0</v>
      </c>
      <c r="AL622" s="42">
        <f>+' (1) Cap Res.2009-2010'!AL622</f>
        <v>0</v>
      </c>
      <c r="AM622" s="42">
        <f>+' (1) Cap Res.2009-2010'!AM622</f>
        <v>0</v>
      </c>
      <c r="AN622" s="42">
        <f>+' (1) Cap Res.2009-2010'!AN622</f>
        <v>0</v>
      </c>
      <c r="AO622" s="42">
        <f>+' (1) Cap Res.2009-2010'!AO622</f>
        <v>0</v>
      </c>
      <c r="AP622" s="42">
        <f>+' (1) Cap Res.2009-2010'!AP622</f>
        <v>0</v>
      </c>
      <c r="AQ622" s="42">
        <f>+' (1) Cap Res.2009-2010'!AQ622</f>
        <v>0</v>
      </c>
      <c r="AR622" s="42">
        <f>+' (1) Cap Res.2009-2010'!AR622</f>
        <v>0</v>
      </c>
      <c r="AS622" s="42">
        <f>+' (1) Cap Res.2009-2010'!AS622</f>
        <v>0</v>
      </c>
      <c r="AT622" s="42">
        <f>+' (1) Cap Res.2009-2010'!AT622</f>
        <v>0</v>
      </c>
      <c r="AU622" s="42">
        <f>+' (1) Cap Res.2009-2010'!AU622</f>
        <v>0</v>
      </c>
      <c r="AV622" s="42">
        <f>+' (1) Cap Res.2009-2010'!AV622</f>
        <v>0</v>
      </c>
      <c r="AW622" s="42">
        <f>+' (1) Cap Res.2009-2010'!AW622</f>
        <v>0</v>
      </c>
      <c r="AX622" s="42">
        <f>+' (1) Cap Res.2009-2010'!AX622</f>
        <v>-32970</v>
      </c>
      <c r="AY622" s="42">
        <f>+' (1) Cap Res.2009-2010'!AY622</f>
        <v>0</v>
      </c>
      <c r="AZ622" s="42">
        <f>+' (1) Cap Res.2009-2010'!AZ622</f>
        <v>0</v>
      </c>
      <c r="BA622" s="42">
        <f>+' (1) Cap Res.2009-2010'!BA622</f>
        <v>0</v>
      </c>
      <c r="BB622" s="42">
        <f>+' (1) Cap Res.2009-2010'!BB622</f>
        <v>0</v>
      </c>
    </row>
    <row r="623" spans="1:54" ht="13.5">
      <c r="A623" s="177">
        <f>+' (1) Cap Res.2009-2010'!BF623</f>
        <v>39506</v>
      </c>
      <c r="B623" s="42">
        <f>+' (1) Cap Res.2009-2010'!B623</f>
        <v>0</v>
      </c>
      <c r="C623" s="42">
        <f>+' (1) Cap Res.2009-2010'!C623</f>
        <v>0</v>
      </c>
      <c r="D623" s="42">
        <f>+' (1) Cap Res.2009-2010'!D623</f>
        <v>0</v>
      </c>
      <c r="E623" s="42">
        <f>+' (1) Cap Res.2009-2010'!E623</f>
        <v>0</v>
      </c>
      <c r="F623" s="42">
        <f>+' (1) Cap Res.2009-2010'!F623</f>
        <v>0</v>
      </c>
      <c r="G623" s="42">
        <f>+' (1) Cap Res.2009-2010'!G623</f>
        <v>0</v>
      </c>
      <c r="H623" s="42">
        <f>+' (1) Cap Res.2009-2010'!H623</f>
        <v>0</v>
      </c>
      <c r="I623" s="42">
        <f>+' (1) Cap Res.2009-2010'!I623</f>
        <v>0</v>
      </c>
      <c r="J623" s="42">
        <f>+' (1) Cap Res.2009-2010'!J623</f>
        <v>0</v>
      </c>
      <c r="K623" s="42">
        <f>+' (1) Cap Res.2009-2010'!K623</f>
        <v>0</v>
      </c>
      <c r="L623" s="42">
        <f>+' (1) Cap Res.2009-2010'!L623</f>
        <v>0</v>
      </c>
      <c r="M623" s="42">
        <f>+' (1) Cap Res.2009-2010'!M623</f>
        <v>0</v>
      </c>
      <c r="N623" s="42">
        <f>+' (1) Cap Res.2009-2010'!N623</f>
        <v>0</v>
      </c>
      <c r="O623" s="42">
        <f>+' (1) Cap Res.2009-2010'!O623</f>
        <v>0</v>
      </c>
      <c r="P623" s="42">
        <f>+' (1) Cap Res.2009-2010'!P623</f>
        <v>0</v>
      </c>
      <c r="Q623" s="42">
        <f>+' (1) Cap Res.2009-2010'!Q623</f>
        <v>0</v>
      </c>
      <c r="R623" s="42">
        <f>+' (1) Cap Res.2009-2010'!R623</f>
        <v>0</v>
      </c>
      <c r="S623" s="42">
        <f>+' (1) Cap Res.2009-2010'!S623</f>
        <v>0</v>
      </c>
      <c r="T623" s="42">
        <f>+' (1) Cap Res.2009-2010'!T623</f>
        <v>0</v>
      </c>
      <c r="U623" s="42">
        <f>+' (1) Cap Res.2009-2010'!U623</f>
        <v>0</v>
      </c>
      <c r="V623" s="42">
        <f>+' (1) Cap Res.2009-2010'!V623</f>
        <v>0</v>
      </c>
      <c r="W623" s="42">
        <f>+' (1) Cap Res.2009-2010'!W623</f>
        <v>0</v>
      </c>
      <c r="X623" s="42">
        <f>+' (1) Cap Res.2009-2010'!X623</f>
        <v>0</v>
      </c>
      <c r="Y623" s="42">
        <f>+' (1) Cap Res.2009-2010'!Y623</f>
        <v>0</v>
      </c>
      <c r="Z623" s="42">
        <f>+' (1) Cap Res.2009-2010'!Z623</f>
        <v>0</v>
      </c>
      <c r="AA623" s="42">
        <f>+' (1) Cap Res.2009-2010'!AA623</f>
        <v>0</v>
      </c>
      <c r="AB623" s="42">
        <f>+' (1) Cap Res.2009-2010'!AB623</f>
        <v>0</v>
      </c>
      <c r="AC623" s="42">
        <f>+' (1) Cap Res.2009-2010'!AC623</f>
        <v>0</v>
      </c>
      <c r="AD623" s="42">
        <f>+' (1) Cap Res.2009-2010'!AD623</f>
        <v>0</v>
      </c>
      <c r="AE623" s="42">
        <f>+' (1) Cap Res.2009-2010'!AE623</f>
        <v>0</v>
      </c>
      <c r="AF623" s="42">
        <f>+' (1) Cap Res.2009-2010'!AF623</f>
        <v>0</v>
      </c>
      <c r="AG623" s="42">
        <f>+' (1) Cap Res.2009-2010'!AG623</f>
        <v>0</v>
      </c>
      <c r="AH623" s="42">
        <f>+' (1) Cap Res.2009-2010'!AH623</f>
        <v>0</v>
      </c>
      <c r="AI623" s="42">
        <f>+' (1) Cap Res.2009-2010'!AI623</f>
        <v>0</v>
      </c>
      <c r="AJ623" s="42">
        <f>+' (1) Cap Res.2009-2010'!AJ623</f>
        <v>0</v>
      </c>
      <c r="AK623" s="42">
        <f>+' (1) Cap Res.2009-2010'!AK623</f>
        <v>0</v>
      </c>
      <c r="AL623" s="42">
        <f>+' (1) Cap Res.2009-2010'!AL623</f>
        <v>0</v>
      </c>
      <c r="AM623" s="42">
        <f>+' (1) Cap Res.2009-2010'!AM623</f>
        <v>0</v>
      </c>
      <c r="AN623" s="42">
        <f>+' (1) Cap Res.2009-2010'!AN623</f>
        <v>0</v>
      </c>
      <c r="AO623" s="42">
        <f>+' (1) Cap Res.2009-2010'!AO623</f>
        <v>0</v>
      </c>
      <c r="AP623" s="42">
        <f>+' (1) Cap Res.2009-2010'!AP623</f>
        <v>0</v>
      </c>
      <c r="AQ623" s="42">
        <f>+' (1) Cap Res.2009-2010'!AQ623</f>
        <v>0</v>
      </c>
      <c r="AR623" s="42">
        <f>+' (1) Cap Res.2009-2010'!AR623</f>
        <v>0</v>
      </c>
      <c r="AS623" s="42">
        <f>+' (1) Cap Res.2009-2010'!AS623</f>
        <v>0</v>
      </c>
      <c r="AT623" s="42">
        <f>+' (1) Cap Res.2009-2010'!AT623</f>
        <v>0</v>
      </c>
      <c r="AU623" s="42">
        <f>+' (1) Cap Res.2009-2010'!AU623</f>
        <v>0</v>
      </c>
      <c r="AV623" s="42">
        <f>+' (1) Cap Res.2009-2010'!AV623</f>
        <v>0</v>
      </c>
      <c r="AW623" s="42">
        <f>+' (1) Cap Res.2009-2010'!AW623</f>
        <v>0</v>
      </c>
      <c r="AX623" s="42">
        <f>+' (1) Cap Res.2009-2010'!AX623</f>
        <v>0</v>
      </c>
      <c r="AY623" s="42">
        <f>+' (1) Cap Res.2009-2010'!AY623</f>
        <v>0</v>
      </c>
      <c r="AZ623" s="42">
        <f>+' (1) Cap Res.2009-2010'!AZ623</f>
        <v>0</v>
      </c>
      <c r="BA623" s="42">
        <f>+' (1) Cap Res.2009-2010'!BA623</f>
        <v>0</v>
      </c>
      <c r="BB623" s="42">
        <f>+' (1) Cap Res.2009-2010'!BB623</f>
        <v>0</v>
      </c>
    </row>
    <row r="624" spans="1:54" ht="13.5">
      <c r="A624" s="177">
        <f>+' (1) Cap Res.2009-2010'!BF624</f>
        <v>39506</v>
      </c>
      <c r="B624" s="42">
        <f>+' (1) Cap Res.2009-2010'!B624</f>
        <v>0</v>
      </c>
      <c r="C624" s="42">
        <f>+' (1) Cap Res.2009-2010'!C624</f>
        <v>0</v>
      </c>
      <c r="D624" s="42">
        <f>+' (1) Cap Res.2009-2010'!D624</f>
        <v>0</v>
      </c>
      <c r="E624" s="42">
        <f>+' (1) Cap Res.2009-2010'!E624</f>
        <v>0</v>
      </c>
      <c r="F624" s="42">
        <f>+' (1) Cap Res.2009-2010'!F624</f>
        <v>0</v>
      </c>
      <c r="G624" s="42">
        <f>+' (1) Cap Res.2009-2010'!G624</f>
        <v>0</v>
      </c>
      <c r="H624" s="42">
        <f>+' (1) Cap Res.2009-2010'!H624</f>
        <v>0</v>
      </c>
      <c r="I624" s="42">
        <f>+' (1) Cap Res.2009-2010'!I624</f>
        <v>0</v>
      </c>
      <c r="J624" s="42">
        <f>+' (1) Cap Res.2009-2010'!J624</f>
        <v>0</v>
      </c>
      <c r="K624" s="42">
        <f>+' (1) Cap Res.2009-2010'!K624</f>
        <v>0</v>
      </c>
      <c r="L624" s="42">
        <f>+' (1) Cap Res.2009-2010'!L624</f>
        <v>0</v>
      </c>
      <c r="M624" s="42">
        <f>+' (1) Cap Res.2009-2010'!M624</f>
        <v>0</v>
      </c>
      <c r="N624" s="42">
        <f>+' (1) Cap Res.2009-2010'!N624</f>
        <v>0</v>
      </c>
      <c r="O624" s="42">
        <f>+' (1) Cap Res.2009-2010'!O624</f>
        <v>0</v>
      </c>
      <c r="P624" s="42">
        <f>+' (1) Cap Res.2009-2010'!P624</f>
        <v>0</v>
      </c>
      <c r="Q624" s="42">
        <f>+' (1) Cap Res.2009-2010'!Q624</f>
        <v>0</v>
      </c>
      <c r="R624" s="42">
        <f>+' (1) Cap Res.2009-2010'!R624</f>
        <v>0</v>
      </c>
      <c r="S624" s="42">
        <f>+' (1) Cap Res.2009-2010'!S624</f>
        <v>0</v>
      </c>
      <c r="T624" s="42">
        <f>+' (1) Cap Res.2009-2010'!T624</f>
        <v>0</v>
      </c>
      <c r="U624" s="42">
        <f>+' (1) Cap Res.2009-2010'!U624</f>
        <v>0</v>
      </c>
      <c r="V624" s="42">
        <f>+' (1) Cap Res.2009-2010'!V624</f>
        <v>0</v>
      </c>
      <c r="W624" s="42">
        <f>+' (1) Cap Res.2009-2010'!W624</f>
        <v>0</v>
      </c>
      <c r="X624" s="42">
        <f>+' (1) Cap Res.2009-2010'!X624</f>
        <v>0</v>
      </c>
      <c r="Y624" s="42">
        <f>+' (1) Cap Res.2009-2010'!Y624</f>
        <v>0</v>
      </c>
      <c r="Z624" s="42">
        <f>+' (1) Cap Res.2009-2010'!Z624</f>
        <v>0</v>
      </c>
      <c r="AA624" s="42">
        <f>+' (1) Cap Res.2009-2010'!AA624</f>
        <v>0</v>
      </c>
      <c r="AB624" s="42">
        <f>+' (1) Cap Res.2009-2010'!AB624</f>
        <v>0</v>
      </c>
      <c r="AC624" s="42">
        <f>+' (1) Cap Res.2009-2010'!AC624</f>
        <v>0</v>
      </c>
      <c r="AD624" s="42">
        <f>+' (1) Cap Res.2009-2010'!AD624</f>
        <v>0</v>
      </c>
      <c r="AE624" s="42">
        <f>+' (1) Cap Res.2009-2010'!AE624</f>
        <v>0</v>
      </c>
      <c r="AF624" s="42">
        <f>+' (1) Cap Res.2009-2010'!AF624</f>
        <v>0</v>
      </c>
      <c r="AG624" s="42">
        <f>+' (1) Cap Res.2009-2010'!AG624</f>
        <v>0</v>
      </c>
      <c r="AH624" s="42">
        <f>+' (1) Cap Res.2009-2010'!AH624</f>
        <v>0</v>
      </c>
      <c r="AI624" s="42">
        <f>+' (1) Cap Res.2009-2010'!AI624</f>
        <v>0</v>
      </c>
      <c r="AJ624" s="42">
        <f>+' (1) Cap Res.2009-2010'!AJ624</f>
        <v>0</v>
      </c>
      <c r="AK624" s="42">
        <f>+' (1) Cap Res.2009-2010'!AK624</f>
        <v>0</v>
      </c>
      <c r="AL624" s="42">
        <f>+' (1) Cap Res.2009-2010'!AL624</f>
        <v>0</v>
      </c>
      <c r="AM624" s="42">
        <f>+' (1) Cap Res.2009-2010'!AM624</f>
        <v>0</v>
      </c>
      <c r="AN624" s="42">
        <f>+' (1) Cap Res.2009-2010'!AN624</f>
        <v>0</v>
      </c>
      <c r="AO624" s="42">
        <f>+' (1) Cap Res.2009-2010'!AO624</f>
        <v>0</v>
      </c>
      <c r="AP624" s="42">
        <f>+' (1) Cap Res.2009-2010'!AP624</f>
        <v>0</v>
      </c>
      <c r="AQ624" s="42">
        <f>+' (1) Cap Res.2009-2010'!AQ624</f>
        <v>0</v>
      </c>
      <c r="AR624" s="42">
        <f>+' (1) Cap Res.2009-2010'!AR624</f>
        <v>0</v>
      </c>
      <c r="AS624" s="42">
        <f>+' (1) Cap Res.2009-2010'!AS624</f>
        <v>0</v>
      </c>
      <c r="AT624" s="42">
        <f>+' (1) Cap Res.2009-2010'!AT624</f>
        <v>0</v>
      </c>
      <c r="AU624" s="42">
        <f>+' (1) Cap Res.2009-2010'!AU624</f>
        <v>0</v>
      </c>
      <c r="AV624" s="42">
        <f>+' (1) Cap Res.2009-2010'!AV624</f>
        <v>0</v>
      </c>
      <c r="AW624" s="42">
        <f>+' (1) Cap Res.2009-2010'!AW624</f>
        <v>0</v>
      </c>
      <c r="AX624" s="42">
        <f>+' (1) Cap Res.2009-2010'!AX624</f>
        <v>0</v>
      </c>
      <c r="AY624" s="42">
        <f>+' (1) Cap Res.2009-2010'!AY624</f>
        <v>0</v>
      </c>
      <c r="AZ624" s="42">
        <f>+' (1) Cap Res.2009-2010'!AZ624</f>
        <v>0</v>
      </c>
      <c r="BA624" s="42">
        <f>+' (1) Cap Res.2009-2010'!BA624</f>
        <v>0</v>
      </c>
      <c r="BB624" s="42">
        <f>+' (1) Cap Res.2009-2010'!BB624</f>
        <v>0</v>
      </c>
    </row>
    <row r="625" spans="1:54" ht="13.5">
      <c r="A625" s="177">
        <f>+' (1) Cap Res.2009-2010'!BF625</f>
        <v>39508</v>
      </c>
      <c r="B625" s="42">
        <f>+' (1) Cap Res.2009-2010'!B625</f>
        <v>0</v>
      </c>
      <c r="C625" s="42">
        <f>+' (1) Cap Res.2009-2010'!C625</f>
        <v>0</v>
      </c>
      <c r="D625" s="42">
        <f>+' (1) Cap Res.2009-2010'!D625</f>
        <v>0</v>
      </c>
      <c r="E625" s="42">
        <f>+' (1) Cap Res.2009-2010'!E625</f>
        <v>0</v>
      </c>
      <c r="F625" s="42">
        <f>+' (1) Cap Res.2009-2010'!F625</f>
        <v>0</v>
      </c>
      <c r="G625" s="42">
        <f>+' (1) Cap Res.2009-2010'!G625</f>
        <v>0</v>
      </c>
      <c r="H625" s="42">
        <f>+' (1) Cap Res.2009-2010'!H625</f>
        <v>0</v>
      </c>
      <c r="I625" s="42">
        <f>+' (1) Cap Res.2009-2010'!I625</f>
        <v>0</v>
      </c>
      <c r="J625" s="42">
        <f>+' (1) Cap Res.2009-2010'!J625</f>
        <v>0</v>
      </c>
      <c r="K625" s="42">
        <f>+' (1) Cap Res.2009-2010'!K625</f>
        <v>0</v>
      </c>
      <c r="L625" s="42">
        <f>+' (1) Cap Res.2009-2010'!L625</f>
        <v>0</v>
      </c>
      <c r="M625" s="42">
        <f>+' (1) Cap Res.2009-2010'!M625</f>
        <v>0</v>
      </c>
      <c r="N625" s="42">
        <f>+' (1) Cap Res.2009-2010'!N625</f>
        <v>0</v>
      </c>
      <c r="O625" s="42">
        <f>+' (1) Cap Res.2009-2010'!O625</f>
        <v>0</v>
      </c>
      <c r="P625" s="42">
        <f>+' (1) Cap Res.2009-2010'!P625</f>
        <v>0</v>
      </c>
      <c r="Q625" s="42">
        <f>+' (1) Cap Res.2009-2010'!Q625</f>
        <v>0</v>
      </c>
      <c r="R625" s="42">
        <f>+' (1) Cap Res.2009-2010'!R625</f>
        <v>0</v>
      </c>
      <c r="S625" s="42">
        <f>+' (1) Cap Res.2009-2010'!S625</f>
        <v>0</v>
      </c>
      <c r="T625" s="42">
        <f>+' (1) Cap Res.2009-2010'!T625</f>
        <v>0</v>
      </c>
      <c r="U625" s="42">
        <f>+' (1) Cap Res.2009-2010'!U625</f>
        <v>0</v>
      </c>
      <c r="V625" s="42">
        <f>+' (1) Cap Res.2009-2010'!V625</f>
        <v>0</v>
      </c>
      <c r="W625" s="42">
        <f>+' (1) Cap Res.2009-2010'!W625</f>
        <v>0</v>
      </c>
      <c r="X625" s="42">
        <f>+' (1) Cap Res.2009-2010'!X625</f>
        <v>0</v>
      </c>
      <c r="Y625" s="42">
        <f>+' (1) Cap Res.2009-2010'!Y625</f>
        <v>0</v>
      </c>
      <c r="Z625" s="42">
        <f>+' (1) Cap Res.2009-2010'!Z625</f>
        <v>0</v>
      </c>
      <c r="AA625" s="42">
        <f>+' (1) Cap Res.2009-2010'!AA625</f>
        <v>0</v>
      </c>
      <c r="AB625" s="42">
        <f>+' (1) Cap Res.2009-2010'!AB625</f>
        <v>0</v>
      </c>
      <c r="AC625" s="42">
        <f>+' (1) Cap Res.2009-2010'!AC625</f>
        <v>0</v>
      </c>
      <c r="AD625" s="42">
        <f>+' (1) Cap Res.2009-2010'!AD625</f>
        <v>0</v>
      </c>
      <c r="AE625" s="42">
        <f>+' (1) Cap Res.2009-2010'!AE625</f>
        <v>0</v>
      </c>
      <c r="AF625" s="42">
        <f>+' (1) Cap Res.2009-2010'!AF625</f>
        <v>0</v>
      </c>
      <c r="AG625" s="42">
        <f>+' (1) Cap Res.2009-2010'!AG625</f>
        <v>0</v>
      </c>
      <c r="AH625" s="42">
        <f>+' (1) Cap Res.2009-2010'!AH625</f>
        <v>0</v>
      </c>
      <c r="AI625" s="42">
        <f>+' (1) Cap Res.2009-2010'!AI625</f>
        <v>0</v>
      </c>
      <c r="AJ625" s="42">
        <f>+' (1) Cap Res.2009-2010'!AJ625</f>
        <v>0</v>
      </c>
      <c r="AK625" s="42">
        <f>+' (1) Cap Res.2009-2010'!AK625</f>
        <v>0</v>
      </c>
      <c r="AL625" s="42">
        <f>+' (1) Cap Res.2009-2010'!AL625</f>
        <v>0</v>
      </c>
      <c r="AM625" s="42">
        <f>+' (1) Cap Res.2009-2010'!AM625</f>
        <v>0</v>
      </c>
      <c r="AN625" s="42">
        <f>+' (1) Cap Res.2009-2010'!AN625</f>
        <v>0</v>
      </c>
      <c r="AO625" s="42">
        <f>+' (1) Cap Res.2009-2010'!AO625</f>
        <v>0</v>
      </c>
      <c r="AP625" s="42">
        <f>+' (1) Cap Res.2009-2010'!AP625</f>
        <v>0</v>
      </c>
      <c r="AQ625" s="42">
        <f>+' (1) Cap Res.2009-2010'!AQ625</f>
        <v>0</v>
      </c>
      <c r="AR625" s="42">
        <f>+' (1) Cap Res.2009-2010'!AR625</f>
        <v>0</v>
      </c>
      <c r="AS625" s="42">
        <f>+' (1) Cap Res.2009-2010'!AS625</f>
        <v>0</v>
      </c>
      <c r="AT625" s="42">
        <f>+' (1) Cap Res.2009-2010'!AT625</f>
        <v>0</v>
      </c>
      <c r="AU625" s="42">
        <f>+' (1) Cap Res.2009-2010'!AU625</f>
        <v>0</v>
      </c>
      <c r="AV625" s="42">
        <f>+' (1) Cap Res.2009-2010'!AV625</f>
        <v>0</v>
      </c>
      <c r="AW625" s="42">
        <f>+' (1) Cap Res.2009-2010'!AW625</f>
        <v>0</v>
      </c>
      <c r="AX625" s="42">
        <f>+' (1) Cap Res.2009-2010'!AX625</f>
        <v>0</v>
      </c>
      <c r="AY625" s="42">
        <f>+' (1) Cap Res.2009-2010'!AY625</f>
        <v>0</v>
      </c>
      <c r="AZ625" s="42">
        <f>+' (1) Cap Res.2009-2010'!AZ625</f>
        <v>0</v>
      </c>
      <c r="BA625" s="42">
        <f>+' (1) Cap Res.2009-2010'!BA625</f>
        <v>0</v>
      </c>
      <c r="BB625" s="42">
        <f>+' (1) Cap Res.2009-2010'!BB625</f>
        <v>0</v>
      </c>
    </row>
    <row r="626" spans="1:54" ht="13.5">
      <c r="A626" s="177">
        <f>+' (1) Cap Res.2009-2010'!BF626</f>
        <v>39526</v>
      </c>
      <c r="B626" s="42">
        <f>+' (1) Cap Res.2009-2010'!B626</f>
        <v>0</v>
      </c>
      <c r="C626" s="42">
        <f>+' (1) Cap Res.2009-2010'!C626</f>
        <v>0</v>
      </c>
      <c r="D626" s="42">
        <f>+' (1) Cap Res.2009-2010'!D626</f>
        <v>0</v>
      </c>
      <c r="E626" s="42">
        <f>+' (1) Cap Res.2009-2010'!E626</f>
        <v>0</v>
      </c>
      <c r="F626" s="42">
        <f>+' (1) Cap Res.2009-2010'!F626</f>
        <v>0</v>
      </c>
      <c r="G626" s="42">
        <f>+' (1) Cap Res.2009-2010'!G626</f>
        <v>0</v>
      </c>
      <c r="H626" s="42">
        <f>+' (1) Cap Res.2009-2010'!H626</f>
        <v>0</v>
      </c>
      <c r="I626" s="42">
        <f>+' (1) Cap Res.2009-2010'!I626</f>
        <v>0</v>
      </c>
      <c r="J626" s="42">
        <f>+' (1) Cap Res.2009-2010'!J626</f>
        <v>0</v>
      </c>
      <c r="K626" s="42">
        <f>+' (1) Cap Res.2009-2010'!K626</f>
        <v>0</v>
      </c>
      <c r="L626" s="42">
        <f>+' (1) Cap Res.2009-2010'!L626</f>
        <v>0</v>
      </c>
      <c r="M626" s="42">
        <f>+' (1) Cap Res.2009-2010'!M626</f>
        <v>0</v>
      </c>
      <c r="N626" s="42">
        <f>+' (1) Cap Res.2009-2010'!N626</f>
        <v>0</v>
      </c>
      <c r="O626" s="42">
        <f>+' (1) Cap Res.2009-2010'!O626</f>
        <v>0</v>
      </c>
      <c r="P626" s="42">
        <f>+' (1) Cap Res.2009-2010'!P626</f>
        <v>0</v>
      </c>
      <c r="Q626" s="42">
        <f>+' (1) Cap Res.2009-2010'!Q626</f>
        <v>0</v>
      </c>
      <c r="R626" s="42">
        <f>+' (1) Cap Res.2009-2010'!R626</f>
        <v>0</v>
      </c>
      <c r="S626" s="42">
        <f>+' (1) Cap Res.2009-2010'!S626</f>
        <v>0</v>
      </c>
      <c r="T626" s="42">
        <f>+' (1) Cap Res.2009-2010'!T626</f>
        <v>0</v>
      </c>
      <c r="U626" s="42">
        <f>+' (1) Cap Res.2009-2010'!U626</f>
        <v>0</v>
      </c>
      <c r="V626" s="42">
        <f>+' (1) Cap Res.2009-2010'!V626</f>
        <v>0</v>
      </c>
      <c r="W626" s="42">
        <f>+' (1) Cap Res.2009-2010'!W626</f>
        <v>0</v>
      </c>
      <c r="X626" s="42">
        <f>+' (1) Cap Res.2009-2010'!X626</f>
        <v>0</v>
      </c>
      <c r="Y626" s="42">
        <f>+' (1) Cap Res.2009-2010'!Y626</f>
        <v>0</v>
      </c>
      <c r="Z626" s="42">
        <f>+' (1) Cap Res.2009-2010'!Z626</f>
        <v>0</v>
      </c>
      <c r="AA626" s="42">
        <f>+' (1) Cap Res.2009-2010'!AA626</f>
        <v>0</v>
      </c>
      <c r="AB626" s="42">
        <f>+' (1) Cap Res.2009-2010'!AB626</f>
        <v>0</v>
      </c>
      <c r="AC626" s="42">
        <f>+' (1) Cap Res.2009-2010'!AC626</f>
        <v>0</v>
      </c>
      <c r="AD626" s="42">
        <f>+' (1) Cap Res.2009-2010'!AD626</f>
        <v>0</v>
      </c>
      <c r="AE626" s="42">
        <f>+' (1) Cap Res.2009-2010'!AE626</f>
        <v>0</v>
      </c>
      <c r="AF626" s="42">
        <f>+' (1) Cap Res.2009-2010'!AF626</f>
        <v>0</v>
      </c>
      <c r="AG626" s="42">
        <f>+' (1) Cap Res.2009-2010'!AG626</f>
        <v>0</v>
      </c>
      <c r="AH626" s="42">
        <f>+' (1) Cap Res.2009-2010'!AH626</f>
        <v>0</v>
      </c>
      <c r="AI626" s="42">
        <f>+' (1) Cap Res.2009-2010'!AI626</f>
        <v>0</v>
      </c>
      <c r="AJ626" s="42">
        <f>+' (1) Cap Res.2009-2010'!AJ626</f>
        <v>0</v>
      </c>
      <c r="AK626" s="42">
        <f>+' (1) Cap Res.2009-2010'!AK626</f>
        <v>0</v>
      </c>
      <c r="AL626" s="42">
        <f>+' (1) Cap Res.2009-2010'!AL626</f>
        <v>0</v>
      </c>
      <c r="AM626" s="42">
        <f>+' (1) Cap Res.2009-2010'!AM626</f>
        <v>0</v>
      </c>
      <c r="AN626" s="42">
        <f>+' (1) Cap Res.2009-2010'!AN626</f>
        <v>0</v>
      </c>
      <c r="AO626" s="42">
        <f>+' (1) Cap Res.2009-2010'!AO626</f>
        <v>0</v>
      </c>
      <c r="AP626" s="42">
        <f>+' (1) Cap Res.2009-2010'!AP626</f>
        <v>0</v>
      </c>
      <c r="AQ626" s="42">
        <f>+' (1) Cap Res.2009-2010'!AQ626</f>
        <v>0</v>
      </c>
      <c r="AR626" s="42">
        <f>+' (1) Cap Res.2009-2010'!AR626</f>
        <v>0</v>
      </c>
      <c r="AS626" s="42">
        <f>+' (1) Cap Res.2009-2010'!AS626</f>
        <v>0</v>
      </c>
      <c r="AT626" s="42">
        <f>+' (1) Cap Res.2009-2010'!AT626</f>
        <v>0</v>
      </c>
      <c r="AU626" s="42">
        <f>+' (1) Cap Res.2009-2010'!AU626</f>
        <v>0</v>
      </c>
      <c r="AV626" s="42">
        <f>+' (1) Cap Res.2009-2010'!AV626</f>
        <v>0</v>
      </c>
      <c r="AW626" s="42">
        <f>+' (1) Cap Res.2009-2010'!AW626</f>
        <v>0</v>
      </c>
      <c r="AX626" s="42">
        <f>+' (1) Cap Res.2009-2010'!AX626</f>
        <v>0</v>
      </c>
      <c r="AY626" s="42">
        <f>+' (1) Cap Res.2009-2010'!AY626</f>
        <v>0</v>
      </c>
      <c r="AZ626" s="42">
        <f>+' (1) Cap Res.2009-2010'!AZ626</f>
        <v>0</v>
      </c>
      <c r="BA626" s="42">
        <f>+' (1) Cap Res.2009-2010'!BA626</f>
        <v>0</v>
      </c>
      <c r="BB626" s="42">
        <f>+' (1) Cap Res.2009-2010'!BB626</f>
        <v>0</v>
      </c>
    </row>
    <row r="627" spans="1:54" ht="13.5">
      <c r="A627" s="177">
        <f>+' (1) Cap Res.2009-2010'!BF627</f>
        <v>39527</v>
      </c>
      <c r="B627" s="42">
        <f>+' (1) Cap Res.2009-2010'!B627</f>
        <v>0</v>
      </c>
      <c r="C627" s="42">
        <f>+' (1) Cap Res.2009-2010'!C627</f>
        <v>0</v>
      </c>
      <c r="D627" s="42">
        <f>+' (1) Cap Res.2009-2010'!D627</f>
        <v>0</v>
      </c>
      <c r="E627" s="42">
        <f>+' (1) Cap Res.2009-2010'!E627</f>
        <v>0</v>
      </c>
      <c r="F627" s="42">
        <f>+' (1) Cap Res.2009-2010'!F627</f>
        <v>0</v>
      </c>
      <c r="G627" s="42">
        <f>+' (1) Cap Res.2009-2010'!G627</f>
        <v>0</v>
      </c>
      <c r="H627" s="42">
        <f>+' (1) Cap Res.2009-2010'!H627</f>
        <v>0</v>
      </c>
      <c r="I627" s="42">
        <f>+' (1) Cap Res.2009-2010'!I627</f>
        <v>0</v>
      </c>
      <c r="J627" s="42">
        <f>+' (1) Cap Res.2009-2010'!J627</f>
        <v>0</v>
      </c>
      <c r="K627" s="42">
        <f>+' (1) Cap Res.2009-2010'!K627</f>
        <v>0</v>
      </c>
      <c r="L627" s="42">
        <f>+' (1) Cap Res.2009-2010'!L627</f>
        <v>0</v>
      </c>
      <c r="M627" s="42">
        <f>+' (1) Cap Res.2009-2010'!M627</f>
        <v>0</v>
      </c>
      <c r="N627" s="42">
        <f>+' (1) Cap Res.2009-2010'!N627</f>
        <v>0</v>
      </c>
      <c r="O627" s="42">
        <f>+' (1) Cap Res.2009-2010'!O627</f>
        <v>0</v>
      </c>
      <c r="P627" s="42">
        <f>+' (1) Cap Res.2009-2010'!P627</f>
        <v>0</v>
      </c>
      <c r="Q627" s="42">
        <f>+' (1) Cap Res.2009-2010'!Q627</f>
        <v>0</v>
      </c>
      <c r="R627" s="42">
        <f>+' (1) Cap Res.2009-2010'!R627</f>
        <v>0</v>
      </c>
      <c r="S627" s="42">
        <f>+' (1) Cap Res.2009-2010'!S627</f>
        <v>0</v>
      </c>
      <c r="T627" s="42">
        <f>+' (1) Cap Res.2009-2010'!T627</f>
        <v>0</v>
      </c>
      <c r="U627" s="42">
        <f>+' (1) Cap Res.2009-2010'!U627</f>
        <v>0</v>
      </c>
      <c r="V627" s="42">
        <f>+' (1) Cap Res.2009-2010'!V627</f>
        <v>0</v>
      </c>
      <c r="W627" s="42">
        <f>+' (1) Cap Res.2009-2010'!W627</f>
        <v>0</v>
      </c>
      <c r="X627" s="42">
        <f>+' (1) Cap Res.2009-2010'!X627</f>
        <v>0</v>
      </c>
      <c r="Y627" s="42">
        <f>+' (1) Cap Res.2009-2010'!Y627</f>
        <v>0</v>
      </c>
      <c r="Z627" s="42">
        <f>+' (1) Cap Res.2009-2010'!Z627</f>
        <v>0</v>
      </c>
      <c r="AA627" s="42">
        <f>+' (1) Cap Res.2009-2010'!AA627</f>
        <v>0</v>
      </c>
      <c r="AB627" s="42">
        <f>+' (1) Cap Res.2009-2010'!AB627</f>
        <v>0</v>
      </c>
      <c r="AC627" s="42">
        <f>+' (1) Cap Res.2009-2010'!AC627</f>
        <v>0</v>
      </c>
      <c r="AD627" s="42">
        <f>+' (1) Cap Res.2009-2010'!AD627</f>
        <v>0</v>
      </c>
      <c r="AE627" s="42">
        <f>+' (1) Cap Res.2009-2010'!AE627</f>
        <v>0</v>
      </c>
      <c r="AF627" s="42">
        <f>+' (1) Cap Res.2009-2010'!AF627</f>
        <v>0</v>
      </c>
      <c r="AG627" s="42">
        <f>+' (1) Cap Res.2009-2010'!AG627</f>
        <v>0</v>
      </c>
      <c r="AH627" s="42">
        <f>+' (1) Cap Res.2009-2010'!AH627</f>
        <v>0</v>
      </c>
      <c r="AI627" s="42">
        <f>+' (1) Cap Res.2009-2010'!AI627</f>
        <v>0</v>
      </c>
      <c r="AJ627" s="42">
        <f>+' (1) Cap Res.2009-2010'!AJ627</f>
        <v>0</v>
      </c>
      <c r="AK627" s="42">
        <f>+' (1) Cap Res.2009-2010'!AK627</f>
        <v>0</v>
      </c>
      <c r="AL627" s="42">
        <f>+' (1) Cap Res.2009-2010'!AL627</f>
        <v>0</v>
      </c>
      <c r="AM627" s="42">
        <f>+' (1) Cap Res.2009-2010'!AM627</f>
        <v>0</v>
      </c>
      <c r="AN627" s="42">
        <f>+' (1) Cap Res.2009-2010'!AN627</f>
        <v>0</v>
      </c>
      <c r="AO627" s="42">
        <f>+' (1) Cap Res.2009-2010'!AO627</f>
        <v>0</v>
      </c>
      <c r="AP627" s="42">
        <f>+' (1) Cap Res.2009-2010'!AP627</f>
        <v>0</v>
      </c>
      <c r="AQ627" s="42">
        <f>+' (1) Cap Res.2009-2010'!AQ627</f>
        <v>0</v>
      </c>
      <c r="AR627" s="42">
        <f>+' (1) Cap Res.2009-2010'!AR627</f>
        <v>0</v>
      </c>
      <c r="AS627" s="42">
        <f>+' (1) Cap Res.2009-2010'!AS627</f>
        <v>0</v>
      </c>
      <c r="AT627" s="42">
        <f>+' (1) Cap Res.2009-2010'!AT627</f>
        <v>0</v>
      </c>
      <c r="AU627" s="42">
        <f>+' (1) Cap Res.2009-2010'!AU627</f>
        <v>0</v>
      </c>
      <c r="AV627" s="42">
        <f>+' (1) Cap Res.2009-2010'!AV627</f>
        <v>0</v>
      </c>
      <c r="AW627" s="42">
        <f>+' (1) Cap Res.2009-2010'!AW627</f>
        <v>0</v>
      </c>
      <c r="AX627" s="42">
        <f>+' (1) Cap Res.2009-2010'!AX627</f>
        <v>-52706.46</v>
      </c>
      <c r="AY627" s="42">
        <f>+' (1) Cap Res.2009-2010'!AY627</f>
        <v>0</v>
      </c>
      <c r="AZ627" s="42">
        <f>+' (1) Cap Res.2009-2010'!AZ627</f>
        <v>0</v>
      </c>
      <c r="BA627" s="42">
        <f>+' (1) Cap Res.2009-2010'!BA627</f>
        <v>0</v>
      </c>
      <c r="BB627" s="42">
        <f>+' (1) Cap Res.2009-2010'!BB627</f>
        <v>0</v>
      </c>
    </row>
    <row r="628" spans="1:54" ht="13.5">
      <c r="A628" s="177">
        <f>+' (1) Cap Res.2009-2010'!BF628</f>
        <v>39528</v>
      </c>
      <c r="B628" s="42">
        <f>+' (1) Cap Res.2009-2010'!B628</f>
        <v>0</v>
      </c>
      <c r="C628" s="42">
        <f>+' (1) Cap Res.2009-2010'!C628</f>
        <v>0</v>
      </c>
      <c r="D628" s="42">
        <f>+' (1) Cap Res.2009-2010'!D628</f>
        <v>0</v>
      </c>
      <c r="E628" s="42">
        <f>+' (1) Cap Res.2009-2010'!E628</f>
        <v>0</v>
      </c>
      <c r="F628" s="42">
        <f>+' (1) Cap Res.2009-2010'!F628</f>
        <v>0</v>
      </c>
      <c r="G628" s="42">
        <f>+' (1) Cap Res.2009-2010'!G628</f>
        <v>0</v>
      </c>
      <c r="H628" s="42">
        <f>+' (1) Cap Res.2009-2010'!H628</f>
        <v>0</v>
      </c>
      <c r="I628" s="42">
        <f>+' (1) Cap Res.2009-2010'!I628</f>
        <v>0</v>
      </c>
      <c r="J628" s="42">
        <f>+' (1) Cap Res.2009-2010'!J628</f>
        <v>0</v>
      </c>
      <c r="K628" s="42">
        <f>+' (1) Cap Res.2009-2010'!K628</f>
        <v>0</v>
      </c>
      <c r="L628" s="42">
        <f>+' (1) Cap Res.2009-2010'!L628</f>
        <v>0</v>
      </c>
      <c r="M628" s="42">
        <f>+' (1) Cap Res.2009-2010'!M628</f>
        <v>0</v>
      </c>
      <c r="N628" s="42">
        <f>+' (1) Cap Res.2009-2010'!N628</f>
        <v>0</v>
      </c>
      <c r="O628" s="42">
        <f>+' (1) Cap Res.2009-2010'!O628</f>
        <v>0</v>
      </c>
      <c r="P628" s="42">
        <f>+' (1) Cap Res.2009-2010'!P628</f>
        <v>0</v>
      </c>
      <c r="Q628" s="42">
        <f>+' (1) Cap Res.2009-2010'!Q628</f>
        <v>0</v>
      </c>
      <c r="R628" s="42">
        <f>+' (1) Cap Res.2009-2010'!R628</f>
        <v>0</v>
      </c>
      <c r="S628" s="42">
        <f>+' (1) Cap Res.2009-2010'!S628</f>
        <v>0</v>
      </c>
      <c r="T628" s="42">
        <f>+' (1) Cap Res.2009-2010'!T628</f>
        <v>0</v>
      </c>
      <c r="U628" s="42">
        <f>+' (1) Cap Res.2009-2010'!U628</f>
        <v>0</v>
      </c>
      <c r="V628" s="42">
        <f>+' (1) Cap Res.2009-2010'!V628</f>
        <v>0</v>
      </c>
      <c r="W628" s="42">
        <f>+' (1) Cap Res.2009-2010'!W628</f>
        <v>0</v>
      </c>
      <c r="X628" s="42">
        <f>+' (1) Cap Res.2009-2010'!X628</f>
        <v>0</v>
      </c>
      <c r="Y628" s="42">
        <f>+' (1) Cap Res.2009-2010'!Y628</f>
        <v>0</v>
      </c>
      <c r="Z628" s="42">
        <f>+' (1) Cap Res.2009-2010'!Z628</f>
        <v>0</v>
      </c>
      <c r="AA628" s="42">
        <f>+' (1) Cap Res.2009-2010'!AA628</f>
        <v>0</v>
      </c>
      <c r="AB628" s="42">
        <f>+' (1) Cap Res.2009-2010'!AB628</f>
        <v>0</v>
      </c>
      <c r="AC628" s="42">
        <f>+' (1) Cap Res.2009-2010'!AC628</f>
        <v>0</v>
      </c>
      <c r="AD628" s="42">
        <f>+' (1) Cap Res.2009-2010'!AD628</f>
        <v>0</v>
      </c>
      <c r="AE628" s="42">
        <f>+' (1) Cap Res.2009-2010'!AE628</f>
        <v>0</v>
      </c>
      <c r="AF628" s="42">
        <f>+' (1) Cap Res.2009-2010'!AF628</f>
        <v>0</v>
      </c>
      <c r="AG628" s="42">
        <f>+' (1) Cap Res.2009-2010'!AG628</f>
        <v>0</v>
      </c>
      <c r="AH628" s="42">
        <f>+' (1) Cap Res.2009-2010'!AH628</f>
        <v>0</v>
      </c>
      <c r="AI628" s="42">
        <f>+' (1) Cap Res.2009-2010'!AI628</f>
        <v>0</v>
      </c>
      <c r="AJ628" s="42">
        <f>+' (1) Cap Res.2009-2010'!AJ628</f>
        <v>0</v>
      </c>
      <c r="AK628" s="42">
        <f>+' (1) Cap Res.2009-2010'!AK628</f>
        <v>0</v>
      </c>
      <c r="AL628" s="42">
        <f>+' (1) Cap Res.2009-2010'!AL628</f>
        <v>0</v>
      </c>
      <c r="AM628" s="42">
        <f>+' (1) Cap Res.2009-2010'!AM628</f>
        <v>0</v>
      </c>
      <c r="AN628" s="42">
        <f>+' (1) Cap Res.2009-2010'!AN628</f>
        <v>0</v>
      </c>
      <c r="AO628" s="42">
        <f>+' (1) Cap Res.2009-2010'!AO628</f>
        <v>0</v>
      </c>
      <c r="AP628" s="42">
        <f>+' (1) Cap Res.2009-2010'!AP628</f>
        <v>0</v>
      </c>
      <c r="AQ628" s="42">
        <f>+' (1) Cap Res.2009-2010'!AQ628</f>
        <v>0</v>
      </c>
      <c r="AR628" s="42">
        <f>+' (1) Cap Res.2009-2010'!AR628</f>
        <v>0</v>
      </c>
      <c r="AS628" s="42">
        <f>+' (1) Cap Res.2009-2010'!AS628</f>
        <v>0</v>
      </c>
      <c r="AT628" s="42">
        <f>+' (1) Cap Res.2009-2010'!AT628</f>
        <v>0</v>
      </c>
      <c r="AU628" s="42">
        <f>+' (1) Cap Res.2009-2010'!AU628</f>
        <v>0</v>
      </c>
      <c r="AV628" s="42">
        <f>+' (1) Cap Res.2009-2010'!AV628</f>
        <v>0</v>
      </c>
      <c r="AW628" s="42">
        <f>+' (1) Cap Res.2009-2010'!AW628</f>
        <v>0</v>
      </c>
      <c r="AX628" s="42">
        <f>+' (1) Cap Res.2009-2010'!AX628</f>
        <v>0</v>
      </c>
      <c r="AY628" s="42">
        <f>+' (1) Cap Res.2009-2010'!AY628</f>
        <v>0</v>
      </c>
      <c r="AZ628" s="42">
        <f>+' (1) Cap Res.2009-2010'!AZ628</f>
        <v>0</v>
      </c>
      <c r="BA628" s="42">
        <f>+' (1) Cap Res.2009-2010'!BA628</f>
        <v>0</v>
      </c>
      <c r="BB628" s="42">
        <f>+' (1) Cap Res.2009-2010'!BB628</f>
        <v>0</v>
      </c>
    </row>
    <row r="629" spans="1:54" ht="13.5">
      <c r="A629" s="177">
        <f>+' (1) Cap Res.2009-2010'!BF629</f>
        <v>39533</v>
      </c>
      <c r="B629" s="42">
        <f>+' (1) Cap Res.2009-2010'!B629</f>
        <v>0</v>
      </c>
      <c r="C629" s="42">
        <f>+' (1) Cap Res.2009-2010'!C629</f>
        <v>0</v>
      </c>
      <c r="D629" s="42">
        <f>+' (1) Cap Res.2009-2010'!D629</f>
        <v>0</v>
      </c>
      <c r="E629" s="42">
        <f>+' (1) Cap Res.2009-2010'!E629</f>
        <v>0</v>
      </c>
      <c r="F629" s="42">
        <f>+' (1) Cap Res.2009-2010'!F629</f>
        <v>0</v>
      </c>
      <c r="G629" s="42">
        <f>+' (1) Cap Res.2009-2010'!G629</f>
        <v>0</v>
      </c>
      <c r="H629" s="42">
        <f>+' (1) Cap Res.2009-2010'!H629</f>
        <v>0</v>
      </c>
      <c r="I629" s="42">
        <f>+' (1) Cap Res.2009-2010'!I629</f>
        <v>0</v>
      </c>
      <c r="J629" s="42">
        <f>+' (1) Cap Res.2009-2010'!J629</f>
        <v>0</v>
      </c>
      <c r="K629" s="42">
        <f>+' (1) Cap Res.2009-2010'!K629</f>
        <v>0</v>
      </c>
      <c r="L629" s="42">
        <f>+' (1) Cap Res.2009-2010'!L629</f>
        <v>0</v>
      </c>
      <c r="M629" s="42">
        <f>+' (1) Cap Res.2009-2010'!M629</f>
        <v>0</v>
      </c>
      <c r="N629" s="42">
        <f>+' (1) Cap Res.2009-2010'!N629</f>
        <v>0</v>
      </c>
      <c r="O629" s="42">
        <f>+' (1) Cap Res.2009-2010'!O629</f>
        <v>0</v>
      </c>
      <c r="P629" s="42">
        <f>+' (1) Cap Res.2009-2010'!P629</f>
        <v>0</v>
      </c>
      <c r="Q629" s="42">
        <f>+' (1) Cap Res.2009-2010'!Q629</f>
        <v>0</v>
      </c>
      <c r="R629" s="42">
        <f>+' (1) Cap Res.2009-2010'!R629</f>
        <v>0</v>
      </c>
      <c r="S629" s="42">
        <f>+' (1) Cap Res.2009-2010'!S629</f>
        <v>0</v>
      </c>
      <c r="T629" s="42">
        <f>+' (1) Cap Res.2009-2010'!T629</f>
        <v>0</v>
      </c>
      <c r="U629" s="42">
        <f>+' (1) Cap Res.2009-2010'!U629</f>
        <v>0</v>
      </c>
      <c r="V629" s="42">
        <f>+' (1) Cap Res.2009-2010'!V629</f>
        <v>0</v>
      </c>
      <c r="W629" s="42">
        <f>+' (1) Cap Res.2009-2010'!W629</f>
        <v>0</v>
      </c>
      <c r="X629" s="42">
        <f>+' (1) Cap Res.2009-2010'!X629</f>
        <v>0</v>
      </c>
      <c r="Y629" s="42">
        <f>+' (1) Cap Res.2009-2010'!Y629</f>
        <v>0</v>
      </c>
      <c r="Z629" s="42">
        <f>+' (1) Cap Res.2009-2010'!Z629</f>
        <v>0</v>
      </c>
      <c r="AA629" s="42">
        <f>+' (1) Cap Res.2009-2010'!AA629</f>
        <v>0</v>
      </c>
      <c r="AB629" s="42">
        <f>+' (1) Cap Res.2009-2010'!AB629</f>
        <v>0</v>
      </c>
      <c r="AC629" s="42">
        <f>+' (1) Cap Res.2009-2010'!AC629</f>
        <v>0</v>
      </c>
      <c r="AD629" s="42">
        <f>+' (1) Cap Res.2009-2010'!AD629</f>
        <v>0</v>
      </c>
      <c r="AE629" s="42">
        <f>+' (1) Cap Res.2009-2010'!AE629</f>
        <v>0</v>
      </c>
      <c r="AF629" s="42">
        <f>+' (1) Cap Res.2009-2010'!AF629</f>
        <v>0</v>
      </c>
      <c r="AG629" s="42">
        <f>+' (1) Cap Res.2009-2010'!AG629</f>
        <v>0</v>
      </c>
      <c r="AH629" s="42">
        <f>+' (1) Cap Res.2009-2010'!AH629</f>
        <v>0</v>
      </c>
      <c r="AI629" s="42">
        <f>+' (1) Cap Res.2009-2010'!AI629</f>
        <v>0</v>
      </c>
      <c r="AJ629" s="42">
        <f>+' (1) Cap Res.2009-2010'!AJ629</f>
        <v>0</v>
      </c>
      <c r="AK629" s="42">
        <f>+' (1) Cap Res.2009-2010'!AK629</f>
        <v>0</v>
      </c>
      <c r="AL629" s="42">
        <f>+' (1) Cap Res.2009-2010'!AL629</f>
        <v>0</v>
      </c>
      <c r="AM629" s="42">
        <f>+' (1) Cap Res.2009-2010'!AM629</f>
        <v>0</v>
      </c>
      <c r="AN629" s="42">
        <f>+' (1) Cap Res.2009-2010'!AN629</f>
        <v>0</v>
      </c>
      <c r="AO629" s="42">
        <f>+' (1) Cap Res.2009-2010'!AO629</f>
        <v>0</v>
      </c>
      <c r="AP629" s="42">
        <f>+' (1) Cap Res.2009-2010'!AP629</f>
        <v>0</v>
      </c>
      <c r="AQ629" s="42">
        <f>+' (1) Cap Res.2009-2010'!AQ629</f>
        <v>0</v>
      </c>
      <c r="AR629" s="42">
        <f>+' (1) Cap Res.2009-2010'!AR629</f>
        <v>0</v>
      </c>
      <c r="AS629" s="42">
        <f>+' (1) Cap Res.2009-2010'!AS629</f>
        <v>0</v>
      </c>
      <c r="AT629" s="42">
        <f>+' (1) Cap Res.2009-2010'!AT629</f>
        <v>0</v>
      </c>
      <c r="AU629" s="42">
        <f>+' (1) Cap Res.2009-2010'!AU629</f>
        <v>0</v>
      </c>
      <c r="AV629" s="42">
        <f>+' (1) Cap Res.2009-2010'!AV629</f>
        <v>0</v>
      </c>
      <c r="AW629" s="42">
        <f>+' (1) Cap Res.2009-2010'!AW629</f>
        <v>0</v>
      </c>
      <c r="AX629" s="42">
        <f>+' (1) Cap Res.2009-2010'!AX629</f>
        <v>0</v>
      </c>
      <c r="AY629" s="42">
        <f>+' (1) Cap Res.2009-2010'!AY629</f>
        <v>0</v>
      </c>
      <c r="AZ629" s="42">
        <f>+' (1) Cap Res.2009-2010'!AZ629</f>
        <v>0</v>
      </c>
      <c r="BA629" s="42">
        <f>+' (1) Cap Res.2009-2010'!BA629</f>
        <v>0</v>
      </c>
      <c r="BB629" s="42">
        <f>+' (1) Cap Res.2009-2010'!BB629</f>
        <v>-90900</v>
      </c>
    </row>
    <row r="630" spans="1:54" ht="13.5">
      <c r="A630" s="177">
        <f>+' (1) Cap Res.2009-2010'!BF630</f>
        <v>39536</v>
      </c>
      <c r="B630" s="42">
        <f>+' (1) Cap Res.2009-2010'!B630</f>
        <v>0</v>
      </c>
      <c r="C630" s="42">
        <f>+' (1) Cap Res.2009-2010'!C630</f>
        <v>0</v>
      </c>
      <c r="D630" s="42">
        <f>+' (1) Cap Res.2009-2010'!D630</f>
        <v>0</v>
      </c>
      <c r="E630" s="42">
        <f>+' (1) Cap Res.2009-2010'!E630</f>
        <v>0</v>
      </c>
      <c r="F630" s="42">
        <f>+' (1) Cap Res.2009-2010'!F630</f>
        <v>0</v>
      </c>
      <c r="G630" s="42">
        <f>+' (1) Cap Res.2009-2010'!G630</f>
        <v>0</v>
      </c>
      <c r="H630" s="42">
        <f>+' (1) Cap Res.2009-2010'!H630</f>
        <v>0</v>
      </c>
      <c r="I630" s="42">
        <f>+' (1) Cap Res.2009-2010'!I630</f>
        <v>0</v>
      </c>
      <c r="J630" s="42">
        <f>+' (1) Cap Res.2009-2010'!J630</f>
        <v>0</v>
      </c>
      <c r="K630" s="42">
        <f>+' (1) Cap Res.2009-2010'!K630</f>
        <v>0</v>
      </c>
      <c r="L630" s="42">
        <f>+' (1) Cap Res.2009-2010'!L630</f>
        <v>0</v>
      </c>
      <c r="M630" s="42">
        <f>+' (1) Cap Res.2009-2010'!M630</f>
        <v>0</v>
      </c>
      <c r="N630" s="42">
        <f>+' (1) Cap Res.2009-2010'!N630</f>
        <v>0</v>
      </c>
      <c r="O630" s="42">
        <f>+' (1) Cap Res.2009-2010'!O630</f>
        <v>0</v>
      </c>
      <c r="P630" s="42">
        <f>+' (1) Cap Res.2009-2010'!P630</f>
        <v>0</v>
      </c>
      <c r="Q630" s="42">
        <f>+' (1) Cap Res.2009-2010'!Q630</f>
        <v>0</v>
      </c>
      <c r="R630" s="42">
        <f>+' (1) Cap Res.2009-2010'!R630</f>
        <v>0</v>
      </c>
      <c r="S630" s="42">
        <f>+' (1) Cap Res.2009-2010'!S630</f>
        <v>0</v>
      </c>
      <c r="T630" s="42">
        <f>+' (1) Cap Res.2009-2010'!T630</f>
        <v>0</v>
      </c>
      <c r="U630" s="42">
        <f>+' (1) Cap Res.2009-2010'!U630</f>
        <v>0</v>
      </c>
      <c r="V630" s="42">
        <f>+' (1) Cap Res.2009-2010'!V630</f>
        <v>0</v>
      </c>
      <c r="W630" s="42">
        <f>+' (1) Cap Res.2009-2010'!W630</f>
        <v>0</v>
      </c>
      <c r="X630" s="42">
        <f>+' (1) Cap Res.2009-2010'!X630</f>
        <v>0</v>
      </c>
      <c r="Y630" s="42">
        <f>+' (1) Cap Res.2009-2010'!Y630</f>
        <v>0</v>
      </c>
      <c r="Z630" s="42">
        <f>+' (1) Cap Res.2009-2010'!Z630</f>
        <v>0</v>
      </c>
      <c r="AA630" s="42">
        <f>+' (1) Cap Res.2009-2010'!AA630</f>
        <v>0</v>
      </c>
      <c r="AB630" s="42">
        <f>+' (1) Cap Res.2009-2010'!AB630</f>
        <v>0</v>
      </c>
      <c r="AC630" s="42">
        <f>+' (1) Cap Res.2009-2010'!AC630</f>
        <v>0</v>
      </c>
      <c r="AD630" s="42">
        <f>+' (1) Cap Res.2009-2010'!AD630</f>
        <v>0</v>
      </c>
      <c r="AE630" s="42">
        <f>+' (1) Cap Res.2009-2010'!AE630</f>
        <v>0</v>
      </c>
      <c r="AF630" s="42">
        <f>+' (1) Cap Res.2009-2010'!AF630</f>
        <v>0</v>
      </c>
      <c r="AG630" s="42">
        <f>+' (1) Cap Res.2009-2010'!AG630</f>
        <v>0</v>
      </c>
      <c r="AH630" s="42">
        <f>+' (1) Cap Res.2009-2010'!AH630</f>
        <v>0</v>
      </c>
      <c r="AI630" s="42">
        <f>+' (1) Cap Res.2009-2010'!AI630</f>
        <v>0</v>
      </c>
      <c r="AJ630" s="42">
        <f>+' (1) Cap Res.2009-2010'!AJ630</f>
        <v>0</v>
      </c>
      <c r="AK630" s="42">
        <f>+' (1) Cap Res.2009-2010'!AK630</f>
        <v>0</v>
      </c>
      <c r="AL630" s="42">
        <f>+' (1) Cap Res.2009-2010'!AL630</f>
        <v>0</v>
      </c>
      <c r="AM630" s="42">
        <f>+' (1) Cap Res.2009-2010'!AM630</f>
        <v>0</v>
      </c>
      <c r="AN630" s="42">
        <f>+' (1) Cap Res.2009-2010'!AN630</f>
        <v>0</v>
      </c>
      <c r="AO630" s="42">
        <f>+' (1) Cap Res.2009-2010'!AO630</f>
        <v>0</v>
      </c>
      <c r="AP630" s="42">
        <f>+' (1) Cap Res.2009-2010'!AP630</f>
        <v>0</v>
      </c>
      <c r="AQ630" s="42">
        <f>+' (1) Cap Res.2009-2010'!AQ630</f>
        <v>0</v>
      </c>
      <c r="AR630" s="42">
        <f>+' (1) Cap Res.2009-2010'!AR630</f>
        <v>0</v>
      </c>
      <c r="AS630" s="42">
        <f>+' (1) Cap Res.2009-2010'!AS630</f>
        <v>0</v>
      </c>
      <c r="AT630" s="42">
        <f>+' (1) Cap Res.2009-2010'!AT630</f>
        <v>0</v>
      </c>
      <c r="AU630" s="42">
        <f>+' (1) Cap Res.2009-2010'!AU630</f>
        <v>0</v>
      </c>
      <c r="AV630" s="42">
        <f>+' (1) Cap Res.2009-2010'!AV630</f>
        <v>0</v>
      </c>
      <c r="AW630" s="42">
        <f>+' (1) Cap Res.2009-2010'!AW630</f>
        <v>0</v>
      </c>
      <c r="AX630" s="42">
        <f>+' (1) Cap Res.2009-2010'!AX630</f>
        <v>0</v>
      </c>
      <c r="AY630" s="42">
        <f>+' (1) Cap Res.2009-2010'!AY630</f>
        <v>0</v>
      </c>
      <c r="AZ630" s="42">
        <f>+' (1) Cap Res.2009-2010'!AZ630</f>
        <v>0</v>
      </c>
      <c r="BA630" s="42">
        <f>+' (1) Cap Res.2009-2010'!BA630</f>
        <v>0</v>
      </c>
      <c r="BB630" s="42">
        <f>+' (1) Cap Res.2009-2010'!BB630</f>
        <v>0</v>
      </c>
    </row>
    <row r="631" spans="1:54" ht="13.5">
      <c r="A631" s="177">
        <f>+' (1) Cap Res.2009-2010'!BF631</f>
        <v>39537</v>
      </c>
      <c r="B631" s="42">
        <f>+' (1) Cap Res.2009-2010'!B631</f>
        <v>0</v>
      </c>
      <c r="C631" s="42">
        <f>+' (1) Cap Res.2009-2010'!C631</f>
        <v>0</v>
      </c>
      <c r="D631" s="42">
        <f>+' (1) Cap Res.2009-2010'!D631</f>
        <v>0</v>
      </c>
      <c r="E631" s="42">
        <f>+' (1) Cap Res.2009-2010'!E631</f>
        <v>0</v>
      </c>
      <c r="F631" s="42">
        <f>+' (1) Cap Res.2009-2010'!F631</f>
        <v>0</v>
      </c>
      <c r="G631" s="42">
        <f>+' (1) Cap Res.2009-2010'!G631</f>
        <v>0</v>
      </c>
      <c r="H631" s="42">
        <f>+' (1) Cap Res.2009-2010'!H631</f>
        <v>0</v>
      </c>
      <c r="I631" s="42">
        <f>+' (1) Cap Res.2009-2010'!I631</f>
        <v>0</v>
      </c>
      <c r="J631" s="42">
        <f>+' (1) Cap Res.2009-2010'!J631</f>
        <v>0</v>
      </c>
      <c r="K631" s="42">
        <f>+' (1) Cap Res.2009-2010'!K631</f>
        <v>0</v>
      </c>
      <c r="L631" s="42">
        <f>+' (1) Cap Res.2009-2010'!L631</f>
        <v>0</v>
      </c>
      <c r="M631" s="42">
        <f>+' (1) Cap Res.2009-2010'!M631</f>
        <v>0</v>
      </c>
      <c r="N631" s="42">
        <f>+' (1) Cap Res.2009-2010'!N631</f>
        <v>0</v>
      </c>
      <c r="O631" s="42">
        <f>+' (1) Cap Res.2009-2010'!O631</f>
        <v>0</v>
      </c>
      <c r="P631" s="42">
        <f>+' (1) Cap Res.2009-2010'!P631</f>
        <v>0</v>
      </c>
      <c r="Q631" s="42">
        <f>+' (1) Cap Res.2009-2010'!Q631</f>
        <v>0</v>
      </c>
      <c r="R631" s="42">
        <f>+' (1) Cap Res.2009-2010'!R631</f>
        <v>0</v>
      </c>
      <c r="S631" s="42">
        <f>+' (1) Cap Res.2009-2010'!S631</f>
        <v>0</v>
      </c>
      <c r="T631" s="42">
        <f>+' (1) Cap Res.2009-2010'!T631</f>
        <v>0</v>
      </c>
      <c r="U631" s="42">
        <f>+' (1) Cap Res.2009-2010'!U631</f>
        <v>0</v>
      </c>
      <c r="V631" s="42">
        <f>+' (1) Cap Res.2009-2010'!V631</f>
        <v>0</v>
      </c>
      <c r="W631" s="42">
        <f>+' (1) Cap Res.2009-2010'!W631</f>
        <v>0</v>
      </c>
      <c r="X631" s="42">
        <f>+' (1) Cap Res.2009-2010'!X631</f>
        <v>0</v>
      </c>
      <c r="Y631" s="42">
        <f>+' (1) Cap Res.2009-2010'!Y631</f>
        <v>0</v>
      </c>
      <c r="Z631" s="42">
        <f>+' (1) Cap Res.2009-2010'!Z631</f>
        <v>0</v>
      </c>
      <c r="AA631" s="42">
        <f>+' (1) Cap Res.2009-2010'!AA631</f>
        <v>0</v>
      </c>
      <c r="AB631" s="42">
        <f>+' (1) Cap Res.2009-2010'!AB631</f>
        <v>0</v>
      </c>
      <c r="AC631" s="42">
        <f>+' (1) Cap Res.2009-2010'!AC631</f>
        <v>0</v>
      </c>
      <c r="AD631" s="42">
        <f>+' (1) Cap Res.2009-2010'!AD631</f>
        <v>0</v>
      </c>
      <c r="AE631" s="42">
        <f>+' (1) Cap Res.2009-2010'!AE631</f>
        <v>0</v>
      </c>
      <c r="AF631" s="42">
        <f>+' (1) Cap Res.2009-2010'!AF631</f>
        <v>0</v>
      </c>
      <c r="AG631" s="42">
        <f>+' (1) Cap Res.2009-2010'!AG631</f>
        <v>0</v>
      </c>
      <c r="AH631" s="42">
        <f>+' (1) Cap Res.2009-2010'!AH631</f>
        <v>0</v>
      </c>
      <c r="AI631" s="42">
        <f>+' (1) Cap Res.2009-2010'!AI631</f>
        <v>0</v>
      </c>
      <c r="AJ631" s="42">
        <f>+' (1) Cap Res.2009-2010'!AJ631</f>
        <v>0</v>
      </c>
      <c r="AK631" s="42">
        <f>+' (1) Cap Res.2009-2010'!AK631</f>
        <v>0</v>
      </c>
      <c r="AL631" s="42">
        <f>+' (1) Cap Res.2009-2010'!AL631</f>
        <v>0</v>
      </c>
      <c r="AM631" s="42">
        <f>+' (1) Cap Res.2009-2010'!AM631</f>
        <v>0</v>
      </c>
      <c r="AN631" s="42">
        <f>+' (1) Cap Res.2009-2010'!AN631</f>
        <v>0</v>
      </c>
      <c r="AO631" s="42">
        <f>+' (1) Cap Res.2009-2010'!AO631</f>
        <v>0</v>
      </c>
      <c r="AP631" s="42">
        <f>+' (1) Cap Res.2009-2010'!AP631</f>
        <v>0</v>
      </c>
      <c r="AQ631" s="42">
        <f>+' (1) Cap Res.2009-2010'!AQ631</f>
        <v>0</v>
      </c>
      <c r="AR631" s="42">
        <f>+' (1) Cap Res.2009-2010'!AR631</f>
        <v>0</v>
      </c>
      <c r="AS631" s="42">
        <f>+' (1) Cap Res.2009-2010'!AS631</f>
        <v>0</v>
      </c>
      <c r="AT631" s="42">
        <f>+' (1) Cap Res.2009-2010'!AT631</f>
        <v>0</v>
      </c>
      <c r="AU631" s="42">
        <f>+' (1) Cap Res.2009-2010'!AU631</f>
        <v>0</v>
      </c>
      <c r="AV631" s="42">
        <f>+' (1) Cap Res.2009-2010'!AV631</f>
        <v>0</v>
      </c>
      <c r="AW631" s="42">
        <f>+' (1) Cap Res.2009-2010'!AW631</f>
        <v>0</v>
      </c>
      <c r="AX631" s="42">
        <f>+' (1) Cap Res.2009-2010'!AX631</f>
        <v>0</v>
      </c>
      <c r="AY631" s="42">
        <f>+' (1) Cap Res.2009-2010'!AY631</f>
        <v>0</v>
      </c>
      <c r="AZ631" s="42">
        <f>+' (1) Cap Res.2009-2010'!AZ631</f>
        <v>0</v>
      </c>
      <c r="BA631" s="42">
        <f>+' (1) Cap Res.2009-2010'!BA631</f>
        <v>0</v>
      </c>
      <c r="BB631" s="42">
        <f>+' (1) Cap Res.2009-2010'!BB631</f>
        <v>0</v>
      </c>
    </row>
    <row r="632" spans="1:54" ht="13.5">
      <c r="A632" s="177">
        <f>+' (1) Cap Res.2009-2010'!BF632</f>
        <v>39537</v>
      </c>
      <c r="B632" s="42">
        <f>+' (1) Cap Res.2009-2010'!B632</f>
        <v>0</v>
      </c>
      <c r="C632" s="42">
        <f>+' (1) Cap Res.2009-2010'!C632</f>
        <v>0</v>
      </c>
      <c r="D632" s="42">
        <f>+' (1) Cap Res.2009-2010'!D632</f>
        <v>0</v>
      </c>
      <c r="E632" s="42">
        <f>+' (1) Cap Res.2009-2010'!E632</f>
        <v>0</v>
      </c>
      <c r="F632" s="42">
        <f>+' (1) Cap Res.2009-2010'!F632</f>
        <v>0</v>
      </c>
      <c r="G632" s="42">
        <f>+' (1) Cap Res.2009-2010'!G632</f>
        <v>0</v>
      </c>
      <c r="H632" s="42">
        <f>+' (1) Cap Res.2009-2010'!H632</f>
        <v>0</v>
      </c>
      <c r="I632" s="42">
        <f>+' (1) Cap Res.2009-2010'!I632</f>
        <v>0</v>
      </c>
      <c r="J632" s="42">
        <f>+' (1) Cap Res.2009-2010'!J632</f>
        <v>0</v>
      </c>
      <c r="K632" s="42">
        <f>+' (1) Cap Res.2009-2010'!K632</f>
        <v>0</v>
      </c>
      <c r="L632" s="42">
        <f>+' (1) Cap Res.2009-2010'!L632</f>
        <v>0</v>
      </c>
      <c r="M632" s="42">
        <f>+' (1) Cap Res.2009-2010'!M632</f>
        <v>0</v>
      </c>
      <c r="N632" s="42">
        <f>+' (1) Cap Res.2009-2010'!N632</f>
        <v>0</v>
      </c>
      <c r="O632" s="42">
        <f>+' (1) Cap Res.2009-2010'!O632</f>
        <v>0</v>
      </c>
      <c r="P632" s="42">
        <f>+' (1) Cap Res.2009-2010'!P632</f>
        <v>0</v>
      </c>
      <c r="Q632" s="42">
        <f>+' (1) Cap Res.2009-2010'!Q632</f>
        <v>0</v>
      </c>
      <c r="R632" s="42">
        <f>+' (1) Cap Res.2009-2010'!R632</f>
        <v>0</v>
      </c>
      <c r="S632" s="42">
        <f>+' (1) Cap Res.2009-2010'!S632</f>
        <v>0</v>
      </c>
      <c r="T632" s="42">
        <f>+' (1) Cap Res.2009-2010'!T632</f>
        <v>0</v>
      </c>
      <c r="U632" s="42">
        <f>+' (1) Cap Res.2009-2010'!U632</f>
        <v>0</v>
      </c>
      <c r="V632" s="42">
        <f>+' (1) Cap Res.2009-2010'!V632</f>
        <v>0</v>
      </c>
      <c r="W632" s="42">
        <f>+' (1) Cap Res.2009-2010'!W632</f>
        <v>0</v>
      </c>
      <c r="X632" s="42">
        <f>+' (1) Cap Res.2009-2010'!X632</f>
        <v>0</v>
      </c>
      <c r="Y632" s="42">
        <f>+' (1) Cap Res.2009-2010'!Y632</f>
        <v>0</v>
      </c>
      <c r="Z632" s="42">
        <f>+' (1) Cap Res.2009-2010'!Z632</f>
        <v>0</v>
      </c>
      <c r="AA632" s="42">
        <f>+' (1) Cap Res.2009-2010'!AA632</f>
        <v>0</v>
      </c>
      <c r="AB632" s="42">
        <f>+' (1) Cap Res.2009-2010'!AB632</f>
        <v>0</v>
      </c>
      <c r="AC632" s="42">
        <f>+' (1) Cap Res.2009-2010'!AC632</f>
        <v>0</v>
      </c>
      <c r="AD632" s="42">
        <f>+' (1) Cap Res.2009-2010'!AD632</f>
        <v>0</v>
      </c>
      <c r="AE632" s="42">
        <f>+' (1) Cap Res.2009-2010'!AE632</f>
        <v>0</v>
      </c>
      <c r="AF632" s="42">
        <f>+' (1) Cap Res.2009-2010'!AF632</f>
        <v>0</v>
      </c>
      <c r="AG632" s="42">
        <f>+' (1) Cap Res.2009-2010'!AG632</f>
        <v>0</v>
      </c>
      <c r="AH632" s="42">
        <f>+' (1) Cap Res.2009-2010'!AH632</f>
        <v>0</v>
      </c>
      <c r="AI632" s="42">
        <f>+' (1) Cap Res.2009-2010'!AI632</f>
        <v>0</v>
      </c>
      <c r="AJ632" s="42">
        <f>+' (1) Cap Res.2009-2010'!AJ632</f>
        <v>0</v>
      </c>
      <c r="AK632" s="42">
        <f>+' (1) Cap Res.2009-2010'!AK632</f>
        <v>0</v>
      </c>
      <c r="AL632" s="42">
        <f>+' (1) Cap Res.2009-2010'!AL632</f>
        <v>0</v>
      </c>
      <c r="AM632" s="42">
        <f>+' (1) Cap Res.2009-2010'!AM632</f>
        <v>0</v>
      </c>
      <c r="AN632" s="42">
        <f>+' (1) Cap Res.2009-2010'!AN632</f>
        <v>0</v>
      </c>
      <c r="AO632" s="42">
        <f>+' (1) Cap Res.2009-2010'!AO632</f>
        <v>0</v>
      </c>
      <c r="AP632" s="42">
        <f>+' (1) Cap Res.2009-2010'!AP632</f>
        <v>0</v>
      </c>
      <c r="AQ632" s="42">
        <f>+' (1) Cap Res.2009-2010'!AQ632</f>
        <v>0</v>
      </c>
      <c r="AR632" s="42">
        <f>+' (1) Cap Res.2009-2010'!AR632</f>
        <v>0</v>
      </c>
      <c r="AS632" s="42">
        <f>+' (1) Cap Res.2009-2010'!AS632</f>
        <v>0</v>
      </c>
      <c r="AT632" s="42">
        <f>+' (1) Cap Res.2009-2010'!AT632</f>
        <v>0</v>
      </c>
      <c r="AU632" s="42">
        <f>+' (1) Cap Res.2009-2010'!AU632</f>
        <v>0</v>
      </c>
      <c r="AV632" s="42">
        <f>+' (1) Cap Res.2009-2010'!AV632</f>
        <v>0</v>
      </c>
      <c r="AW632" s="42">
        <f>+' (1) Cap Res.2009-2010'!AW632</f>
        <v>0</v>
      </c>
      <c r="AX632" s="42">
        <f>+' (1) Cap Res.2009-2010'!AX632</f>
        <v>0</v>
      </c>
      <c r="AY632" s="42">
        <f>+' (1) Cap Res.2009-2010'!AY632</f>
        <v>0</v>
      </c>
      <c r="AZ632" s="42">
        <f>+' (1) Cap Res.2009-2010'!AZ632</f>
        <v>0</v>
      </c>
      <c r="BA632" s="42">
        <f>+' (1) Cap Res.2009-2010'!BA632</f>
        <v>0</v>
      </c>
      <c r="BB632" s="42">
        <f>+' (1) Cap Res.2009-2010'!BB632</f>
        <v>0</v>
      </c>
    </row>
    <row r="633" spans="1:54" ht="13.5">
      <c r="A633" s="177">
        <f>+' (1) Cap Res.2009-2010'!BF633</f>
        <v>39540</v>
      </c>
      <c r="B633" s="42">
        <f>+' (1) Cap Res.2009-2010'!B633</f>
        <v>0</v>
      </c>
      <c r="C633" s="42">
        <f>+' (1) Cap Res.2009-2010'!C633</f>
        <v>0</v>
      </c>
      <c r="D633" s="42">
        <f>+' (1) Cap Res.2009-2010'!D633</f>
        <v>0</v>
      </c>
      <c r="E633" s="42">
        <f>+' (1) Cap Res.2009-2010'!E633</f>
        <v>0</v>
      </c>
      <c r="F633" s="42">
        <f>+' (1) Cap Res.2009-2010'!F633</f>
        <v>0</v>
      </c>
      <c r="G633" s="42">
        <f>+' (1) Cap Res.2009-2010'!G633</f>
        <v>0</v>
      </c>
      <c r="H633" s="42">
        <f>+' (1) Cap Res.2009-2010'!H633</f>
        <v>0</v>
      </c>
      <c r="I633" s="42">
        <f>+' (1) Cap Res.2009-2010'!I633</f>
        <v>0</v>
      </c>
      <c r="J633" s="42">
        <f>+' (1) Cap Res.2009-2010'!J633</f>
        <v>0</v>
      </c>
      <c r="K633" s="42">
        <f>+' (1) Cap Res.2009-2010'!K633</f>
        <v>0</v>
      </c>
      <c r="L633" s="42">
        <f>+' (1) Cap Res.2009-2010'!L633</f>
        <v>0</v>
      </c>
      <c r="M633" s="42">
        <f>+' (1) Cap Res.2009-2010'!M633</f>
        <v>0</v>
      </c>
      <c r="N633" s="42">
        <f>+' (1) Cap Res.2009-2010'!N633</f>
        <v>0</v>
      </c>
      <c r="O633" s="42">
        <f>+' (1) Cap Res.2009-2010'!O633</f>
        <v>0</v>
      </c>
      <c r="P633" s="42">
        <f>+' (1) Cap Res.2009-2010'!P633</f>
        <v>0</v>
      </c>
      <c r="Q633" s="42">
        <f>+' (1) Cap Res.2009-2010'!Q633</f>
        <v>0</v>
      </c>
      <c r="R633" s="42">
        <f>+' (1) Cap Res.2009-2010'!R633</f>
        <v>0</v>
      </c>
      <c r="S633" s="42">
        <f>+' (1) Cap Res.2009-2010'!S633</f>
        <v>0</v>
      </c>
      <c r="T633" s="42">
        <f>+' (1) Cap Res.2009-2010'!T633</f>
        <v>0</v>
      </c>
      <c r="U633" s="42">
        <f>+' (1) Cap Res.2009-2010'!U633</f>
        <v>0</v>
      </c>
      <c r="V633" s="42">
        <f>+' (1) Cap Res.2009-2010'!V633</f>
        <v>0</v>
      </c>
      <c r="W633" s="42">
        <f>+' (1) Cap Res.2009-2010'!W633</f>
        <v>0</v>
      </c>
      <c r="X633" s="42">
        <f>+' (1) Cap Res.2009-2010'!X633</f>
        <v>0</v>
      </c>
      <c r="Y633" s="42">
        <f>+' (1) Cap Res.2009-2010'!Y633</f>
        <v>0</v>
      </c>
      <c r="Z633" s="42">
        <f>+' (1) Cap Res.2009-2010'!Z633</f>
        <v>0</v>
      </c>
      <c r="AA633" s="42">
        <f>+' (1) Cap Res.2009-2010'!AA633</f>
        <v>0</v>
      </c>
      <c r="AB633" s="42">
        <f>+' (1) Cap Res.2009-2010'!AB633</f>
        <v>0</v>
      </c>
      <c r="AC633" s="42">
        <f>+' (1) Cap Res.2009-2010'!AC633</f>
        <v>0</v>
      </c>
      <c r="AD633" s="42">
        <f>+' (1) Cap Res.2009-2010'!AD633</f>
        <v>0</v>
      </c>
      <c r="AE633" s="42">
        <f>+' (1) Cap Res.2009-2010'!AE633</f>
        <v>0</v>
      </c>
      <c r="AF633" s="42">
        <f>+' (1) Cap Res.2009-2010'!AF633</f>
        <v>0</v>
      </c>
      <c r="AG633" s="42">
        <f>+' (1) Cap Res.2009-2010'!AG633</f>
        <v>0</v>
      </c>
      <c r="AH633" s="42">
        <f>+' (1) Cap Res.2009-2010'!AH633</f>
        <v>0</v>
      </c>
      <c r="AI633" s="42">
        <f>+' (1) Cap Res.2009-2010'!AI633</f>
        <v>0</v>
      </c>
      <c r="AJ633" s="42">
        <f>+' (1) Cap Res.2009-2010'!AJ633</f>
        <v>0</v>
      </c>
      <c r="AK633" s="42">
        <f>+' (1) Cap Res.2009-2010'!AK633</f>
        <v>0</v>
      </c>
      <c r="AL633" s="42">
        <f>+' (1) Cap Res.2009-2010'!AL633</f>
        <v>0</v>
      </c>
      <c r="AM633" s="42">
        <f>+' (1) Cap Res.2009-2010'!AM633</f>
        <v>0</v>
      </c>
      <c r="AN633" s="42">
        <f>+' (1) Cap Res.2009-2010'!AN633</f>
        <v>0</v>
      </c>
      <c r="AO633" s="42">
        <f>+' (1) Cap Res.2009-2010'!AO633</f>
        <v>0</v>
      </c>
      <c r="AP633" s="42">
        <f>+' (1) Cap Res.2009-2010'!AP633</f>
        <v>0</v>
      </c>
      <c r="AQ633" s="42">
        <f>+' (1) Cap Res.2009-2010'!AQ633</f>
        <v>0</v>
      </c>
      <c r="AR633" s="42">
        <f>+' (1) Cap Res.2009-2010'!AR633</f>
        <v>0</v>
      </c>
      <c r="AS633" s="42">
        <f>+' (1) Cap Res.2009-2010'!AS633</f>
        <v>0</v>
      </c>
      <c r="AT633" s="42">
        <f>+' (1) Cap Res.2009-2010'!AT633</f>
        <v>0</v>
      </c>
      <c r="AU633" s="42">
        <f>+' (1) Cap Res.2009-2010'!AU633</f>
        <v>0</v>
      </c>
      <c r="AV633" s="42">
        <f>+' (1) Cap Res.2009-2010'!AV633</f>
        <v>0</v>
      </c>
      <c r="AW633" s="42">
        <f>+' (1) Cap Res.2009-2010'!AW633</f>
        <v>0</v>
      </c>
      <c r="AX633" s="42">
        <f>+' (1) Cap Res.2009-2010'!AX633</f>
        <v>0</v>
      </c>
      <c r="AY633" s="42">
        <f>+' (1) Cap Res.2009-2010'!AY633</f>
        <v>0</v>
      </c>
      <c r="AZ633" s="42">
        <f>+' (1) Cap Res.2009-2010'!AZ633</f>
        <v>0</v>
      </c>
      <c r="BA633" s="42">
        <f>+' (1) Cap Res.2009-2010'!BA633</f>
        <v>0</v>
      </c>
      <c r="BB633" s="42">
        <f>+' (1) Cap Res.2009-2010'!BB633</f>
        <v>0</v>
      </c>
    </row>
    <row r="634" spans="1:54" ht="13.5">
      <c r="A634" s="177">
        <f>+' (1) Cap Res.2009-2010'!BF634</f>
        <v>39540</v>
      </c>
      <c r="B634" s="42">
        <f>+' (1) Cap Res.2009-2010'!B634</f>
        <v>0</v>
      </c>
      <c r="C634" s="42">
        <f>+' (1) Cap Res.2009-2010'!C634</f>
        <v>0</v>
      </c>
      <c r="D634" s="42">
        <f>+' (1) Cap Res.2009-2010'!D634</f>
        <v>0</v>
      </c>
      <c r="E634" s="42">
        <f>+' (1) Cap Res.2009-2010'!E634</f>
        <v>0</v>
      </c>
      <c r="F634" s="42">
        <f>+' (1) Cap Res.2009-2010'!F634</f>
        <v>0</v>
      </c>
      <c r="G634" s="42">
        <f>+' (1) Cap Res.2009-2010'!G634</f>
        <v>0</v>
      </c>
      <c r="H634" s="42">
        <f>+' (1) Cap Res.2009-2010'!H634</f>
        <v>0</v>
      </c>
      <c r="I634" s="42">
        <f>+' (1) Cap Res.2009-2010'!I634</f>
        <v>0</v>
      </c>
      <c r="J634" s="42">
        <f>+' (1) Cap Res.2009-2010'!J634</f>
        <v>0</v>
      </c>
      <c r="K634" s="42">
        <f>+' (1) Cap Res.2009-2010'!K634</f>
        <v>0</v>
      </c>
      <c r="L634" s="42">
        <f>+' (1) Cap Res.2009-2010'!L634</f>
        <v>0</v>
      </c>
      <c r="M634" s="42">
        <f>+' (1) Cap Res.2009-2010'!M634</f>
        <v>0</v>
      </c>
      <c r="N634" s="42">
        <f>+' (1) Cap Res.2009-2010'!N634</f>
        <v>0</v>
      </c>
      <c r="O634" s="42">
        <f>+' (1) Cap Res.2009-2010'!O634</f>
        <v>0</v>
      </c>
      <c r="P634" s="42">
        <f>+' (1) Cap Res.2009-2010'!P634</f>
        <v>0</v>
      </c>
      <c r="Q634" s="42">
        <f>+' (1) Cap Res.2009-2010'!Q634</f>
        <v>0</v>
      </c>
      <c r="R634" s="42">
        <f>+' (1) Cap Res.2009-2010'!R634</f>
        <v>0</v>
      </c>
      <c r="S634" s="42">
        <f>+' (1) Cap Res.2009-2010'!S634</f>
        <v>0</v>
      </c>
      <c r="T634" s="42">
        <f>+' (1) Cap Res.2009-2010'!T634</f>
        <v>0</v>
      </c>
      <c r="U634" s="42">
        <f>+' (1) Cap Res.2009-2010'!U634</f>
        <v>0</v>
      </c>
      <c r="V634" s="42">
        <f>+' (1) Cap Res.2009-2010'!V634</f>
        <v>0</v>
      </c>
      <c r="W634" s="42">
        <f>+' (1) Cap Res.2009-2010'!W634</f>
        <v>0</v>
      </c>
      <c r="X634" s="42">
        <f>+' (1) Cap Res.2009-2010'!X634</f>
        <v>0</v>
      </c>
      <c r="Y634" s="42">
        <f>+' (1) Cap Res.2009-2010'!Y634</f>
        <v>0</v>
      </c>
      <c r="Z634" s="42">
        <f>+' (1) Cap Res.2009-2010'!Z634</f>
        <v>0</v>
      </c>
      <c r="AA634" s="42">
        <f>+' (1) Cap Res.2009-2010'!AA634</f>
        <v>0</v>
      </c>
      <c r="AB634" s="42">
        <f>+' (1) Cap Res.2009-2010'!AB634</f>
        <v>0</v>
      </c>
      <c r="AC634" s="42">
        <f>+' (1) Cap Res.2009-2010'!AC634</f>
        <v>0</v>
      </c>
      <c r="AD634" s="42">
        <f>+' (1) Cap Res.2009-2010'!AD634</f>
        <v>0</v>
      </c>
      <c r="AE634" s="42">
        <f>+' (1) Cap Res.2009-2010'!AE634</f>
        <v>0</v>
      </c>
      <c r="AF634" s="42">
        <f>+' (1) Cap Res.2009-2010'!AF634</f>
        <v>0</v>
      </c>
      <c r="AG634" s="42">
        <f>+' (1) Cap Res.2009-2010'!AG634</f>
        <v>0</v>
      </c>
      <c r="AH634" s="42">
        <f>+' (1) Cap Res.2009-2010'!AH634</f>
        <v>0</v>
      </c>
      <c r="AI634" s="42">
        <f>+' (1) Cap Res.2009-2010'!AI634</f>
        <v>0</v>
      </c>
      <c r="AJ634" s="42">
        <f>+' (1) Cap Res.2009-2010'!AJ634</f>
        <v>0</v>
      </c>
      <c r="AK634" s="42">
        <f>+' (1) Cap Res.2009-2010'!AK634</f>
        <v>0</v>
      </c>
      <c r="AL634" s="42">
        <f>+' (1) Cap Res.2009-2010'!AL634</f>
        <v>0</v>
      </c>
      <c r="AM634" s="42">
        <f>+' (1) Cap Res.2009-2010'!AM634</f>
        <v>0</v>
      </c>
      <c r="AN634" s="42">
        <f>+' (1) Cap Res.2009-2010'!AN634</f>
        <v>0</v>
      </c>
      <c r="AO634" s="42">
        <f>+' (1) Cap Res.2009-2010'!AO634</f>
        <v>0</v>
      </c>
      <c r="AP634" s="42">
        <f>+' (1) Cap Res.2009-2010'!AP634</f>
        <v>0</v>
      </c>
      <c r="AQ634" s="42">
        <f>+' (1) Cap Res.2009-2010'!AQ634</f>
        <v>0</v>
      </c>
      <c r="AR634" s="42">
        <f>+' (1) Cap Res.2009-2010'!AR634</f>
        <v>0</v>
      </c>
      <c r="AS634" s="42">
        <f>+' (1) Cap Res.2009-2010'!AS634</f>
        <v>0</v>
      </c>
      <c r="AT634" s="42">
        <f>+' (1) Cap Res.2009-2010'!AT634</f>
        <v>0</v>
      </c>
      <c r="AU634" s="42">
        <f>+' (1) Cap Res.2009-2010'!AU634</f>
        <v>0</v>
      </c>
      <c r="AV634" s="42">
        <f>+' (1) Cap Res.2009-2010'!AV634</f>
        <v>0</v>
      </c>
      <c r="AW634" s="42">
        <f>+' (1) Cap Res.2009-2010'!AW634</f>
        <v>0</v>
      </c>
      <c r="AX634" s="42">
        <f>+' (1) Cap Res.2009-2010'!AX634</f>
        <v>0</v>
      </c>
      <c r="AY634" s="42">
        <f>+' (1) Cap Res.2009-2010'!AY634</f>
        <v>0</v>
      </c>
      <c r="AZ634" s="42">
        <f>+' (1) Cap Res.2009-2010'!AZ634</f>
        <v>0</v>
      </c>
      <c r="BA634" s="42">
        <f>+' (1) Cap Res.2009-2010'!BA634</f>
        <v>0</v>
      </c>
      <c r="BB634" s="42">
        <f>+' (1) Cap Res.2009-2010'!BB634</f>
        <v>0</v>
      </c>
    </row>
    <row r="635" spans="1:54" ht="13.5">
      <c r="A635" s="177">
        <f>+' (1) Cap Res.2009-2010'!BF635</f>
        <v>39540</v>
      </c>
      <c r="B635" s="42">
        <f>+' (1) Cap Res.2009-2010'!B635</f>
        <v>0</v>
      </c>
      <c r="C635" s="42">
        <f>+' (1) Cap Res.2009-2010'!C635</f>
        <v>0</v>
      </c>
      <c r="D635" s="42">
        <f>+' (1) Cap Res.2009-2010'!D635</f>
        <v>0</v>
      </c>
      <c r="E635" s="42">
        <f>+' (1) Cap Res.2009-2010'!E635</f>
        <v>0</v>
      </c>
      <c r="F635" s="42">
        <f>+' (1) Cap Res.2009-2010'!F635</f>
        <v>0</v>
      </c>
      <c r="G635" s="42">
        <f>+' (1) Cap Res.2009-2010'!G635</f>
        <v>0</v>
      </c>
      <c r="H635" s="42">
        <f>+' (1) Cap Res.2009-2010'!H635</f>
        <v>0</v>
      </c>
      <c r="I635" s="42">
        <f>+' (1) Cap Res.2009-2010'!I635</f>
        <v>0</v>
      </c>
      <c r="J635" s="42">
        <f>+' (1) Cap Res.2009-2010'!J635</f>
        <v>0</v>
      </c>
      <c r="K635" s="42">
        <f>+' (1) Cap Res.2009-2010'!K635</f>
        <v>0</v>
      </c>
      <c r="L635" s="42">
        <f>+' (1) Cap Res.2009-2010'!L635</f>
        <v>0</v>
      </c>
      <c r="M635" s="42">
        <f>+' (1) Cap Res.2009-2010'!M635</f>
        <v>0</v>
      </c>
      <c r="N635" s="42">
        <f>+' (1) Cap Res.2009-2010'!N635</f>
        <v>0</v>
      </c>
      <c r="O635" s="42">
        <f>+' (1) Cap Res.2009-2010'!O635</f>
        <v>0</v>
      </c>
      <c r="P635" s="42">
        <f>+' (1) Cap Res.2009-2010'!P635</f>
        <v>0</v>
      </c>
      <c r="Q635" s="42">
        <f>+' (1) Cap Res.2009-2010'!Q635</f>
        <v>0</v>
      </c>
      <c r="R635" s="42">
        <f>+' (1) Cap Res.2009-2010'!R635</f>
        <v>0</v>
      </c>
      <c r="S635" s="42">
        <f>+' (1) Cap Res.2009-2010'!S635</f>
        <v>0</v>
      </c>
      <c r="T635" s="42">
        <f>+' (1) Cap Res.2009-2010'!T635</f>
        <v>0</v>
      </c>
      <c r="U635" s="42">
        <f>+' (1) Cap Res.2009-2010'!U635</f>
        <v>0</v>
      </c>
      <c r="V635" s="42">
        <f>+' (1) Cap Res.2009-2010'!V635</f>
        <v>0</v>
      </c>
      <c r="W635" s="42">
        <f>+' (1) Cap Res.2009-2010'!W635</f>
        <v>0</v>
      </c>
      <c r="X635" s="42">
        <f>+' (1) Cap Res.2009-2010'!X635</f>
        <v>0</v>
      </c>
      <c r="Y635" s="42">
        <f>+' (1) Cap Res.2009-2010'!Y635</f>
        <v>0</v>
      </c>
      <c r="Z635" s="42">
        <f>+' (1) Cap Res.2009-2010'!Z635</f>
        <v>0</v>
      </c>
      <c r="AA635" s="42">
        <f>+' (1) Cap Res.2009-2010'!AA635</f>
        <v>0</v>
      </c>
      <c r="AB635" s="42">
        <f>+' (1) Cap Res.2009-2010'!AB635</f>
        <v>0</v>
      </c>
      <c r="AC635" s="42">
        <f>+' (1) Cap Res.2009-2010'!AC635</f>
        <v>0</v>
      </c>
      <c r="AD635" s="42">
        <f>+' (1) Cap Res.2009-2010'!AD635</f>
        <v>0</v>
      </c>
      <c r="AE635" s="42">
        <f>+' (1) Cap Res.2009-2010'!AE635</f>
        <v>0</v>
      </c>
      <c r="AF635" s="42">
        <f>+' (1) Cap Res.2009-2010'!AF635</f>
        <v>0</v>
      </c>
      <c r="AG635" s="42">
        <f>+' (1) Cap Res.2009-2010'!AG635</f>
        <v>0</v>
      </c>
      <c r="AH635" s="42">
        <f>+' (1) Cap Res.2009-2010'!AH635</f>
        <v>0</v>
      </c>
      <c r="AI635" s="42">
        <f>+' (1) Cap Res.2009-2010'!AI635</f>
        <v>0</v>
      </c>
      <c r="AJ635" s="42">
        <f>+' (1) Cap Res.2009-2010'!AJ635</f>
        <v>0</v>
      </c>
      <c r="AK635" s="42">
        <f>+' (1) Cap Res.2009-2010'!AK635</f>
        <v>0</v>
      </c>
      <c r="AL635" s="42">
        <f>+' (1) Cap Res.2009-2010'!AL635</f>
        <v>0</v>
      </c>
      <c r="AM635" s="42">
        <f>+' (1) Cap Res.2009-2010'!AM635</f>
        <v>0</v>
      </c>
      <c r="AN635" s="42">
        <f>+' (1) Cap Res.2009-2010'!AN635</f>
        <v>0</v>
      </c>
      <c r="AO635" s="42">
        <f>+' (1) Cap Res.2009-2010'!AO635</f>
        <v>0</v>
      </c>
      <c r="AP635" s="42">
        <f>+' (1) Cap Res.2009-2010'!AP635</f>
        <v>0</v>
      </c>
      <c r="AQ635" s="42">
        <f>+' (1) Cap Res.2009-2010'!AQ635</f>
        <v>0</v>
      </c>
      <c r="AR635" s="42">
        <f>+' (1) Cap Res.2009-2010'!AR635</f>
        <v>0</v>
      </c>
      <c r="AS635" s="42">
        <f>+' (1) Cap Res.2009-2010'!AS635</f>
        <v>0</v>
      </c>
      <c r="AT635" s="42">
        <f>+' (1) Cap Res.2009-2010'!AT635</f>
        <v>0</v>
      </c>
      <c r="AU635" s="42">
        <f>+' (1) Cap Res.2009-2010'!AU635</f>
        <v>0</v>
      </c>
      <c r="AV635" s="42">
        <f>+' (1) Cap Res.2009-2010'!AV635</f>
        <v>0</v>
      </c>
      <c r="AW635" s="42">
        <f>+' (1) Cap Res.2009-2010'!AW635</f>
        <v>0</v>
      </c>
      <c r="AX635" s="42">
        <f>+' (1) Cap Res.2009-2010'!AX635</f>
        <v>0</v>
      </c>
      <c r="AY635" s="42">
        <f>+' (1) Cap Res.2009-2010'!AY635</f>
        <v>0</v>
      </c>
      <c r="AZ635" s="42">
        <f>+' (1) Cap Res.2009-2010'!AZ635</f>
        <v>0</v>
      </c>
      <c r="BA635" s="42">
        <f>+' (1) Cap Res.2009-2010'!BA635</f>
        <v>0</v>
      </c>
      <c r="BB635" s="42">
        <f>+' (1) Cap Res.2009-2010'!BB635</f>
        <v>0</v>
      </c>
    </row>
    <row r="636" spans="1:54" ht="13.5">
      <c r="A636" s="177">
        <f>+' (1) Cap Res.2009-2010'!BF636</f>
        <v>39567</v>
      </c>
      <c r="B636" s="42">
        <f>+' (1) Cap Res.2009-2010'!B636</f>
        <v>0</v>
      </c>
      <c r="C636" s="42">
        <f>+' (1) Cap Res.2009-2010'!C636</f>
        <v>0</v>
      </c>
      <c r="D636" s="42">
        <f>+' (1) Cap Res.2009-2010'!D636</f>
        <v>0</v>
      </c>
      <c r="E636" s="42">
        <f>+' (1) Cap Res.2009-2010'!E636</f>
        <v>0</v>
      </c>
      <c r="F636" s="42">
        <f>+' (1) Cap Res.2009-2010'!F636</f>
        <v>0</v>
      </c>
      <c r="G636" s="42">
        <f>+' (1) Cap Res.2009-2010'!G636</f>
        <v>0</v>
      </c>
      <c r="H636" s="42">
        <f>+' (1) Cap Res.2009-2010'!H636</f>
        <v>0</v>
      </c>
      <c r="I636" s="42">
        <f>+' (1) Cap Res.2009-2010'!I636</f>
        <v>0</v>
      </c>
      <c r="J636" s="42">
        <f>+' (1) Cap Res.2009-2010'!J636</f>
        <v>0</v>
      </c>
      <c r="K636" s="42">
        <f>+' (1) Cap Res.2009-2010'!K636</f>
        <v>0</v>
      </c>
      <c r="L636" s="42">
        <f>+' (1) Cap Res.2009-2010'!L636</f>
        <v>0</v>
      </c>
      <c r="M636" s="42">
        <f>+' (1) Cap Res.2009-2010'!M636</f>
        <v>0</v>
      </c>
      <c r="N636" s="42">
        <f>+' (1) Cap Res.2009-2010'!N636</f>
        <v>0</v>
      </c>
      <c r="O636" s="42">
        <f>+' (1) Cap Res.2009-2010'!O636</f>
        <v>0</v>
      </c>
      <c r="P636" s="42">
        <f>+' (1) Cap Res.2009-2010'!P636</f>
        <v>0</v>
      </c>
      <c r="Q636" s="42">
        <f>+' (1) Cap Res.2009-2010'!Q636</f>
        <v>0</v>
      </c>
      <c r="R636" s="42">
        <f>+' (1) Cap Res.2009-2010'!R636</f>
        <v>0</v>
      </c>
      <c r="S636" s="42">
        <f>+' (1) Cap Res.2009-2010'!S636</f>
        <v>0</v>
      </c>
      <c r="T636" s="42">
        <f>+' (1) Cap Res.2009-2010'!T636</f>
        <v>0</v>
      </c>
      <c r="U636" s="42">
        <f>+' (1) Cap Res.2009-2010'!U636</f>
        <v>0</v>
      </c>
      <c r="V636" s="42">
        <f>+' (1) Cap Res.2009-2010'!V636</f>
        <v>0</v>
      </c>
      <c r="W636" s="42">
        <f>+' (1) Cap Res.2009-2010'!W636</f>
        <v>0</v>
      </c>
      <c r="X636" s="42">
        <f>+' (1) Cap Res.2009-2010'!X636</f>
        <v>0</v>
      </c>
      <c r="Y636" s="42">
        <f>+' (1) Cap Res.2009-2010'!Y636</f>
        <v>0</v>
      </c>
      <c r="Z636" s="42">
        <f>+' (1) Cap Res.2009-2010'!Z636</f>
        <v>0</v>
      </c>
      <c r="AA636" s="42">
        <f>+' (1) Cap Res.2009-2010'!AA636</f>
        <v>0</v>
      </c>
      <c r="AB636" s="42">
        <f>+' (1) Cap Res.2009-2010'!AB636</f>
        <v>0</v>
      </c>
      <c r="AC636" s="42">
        <f>+' (1) Cap Res.2009-2010'!AC636</f>
        <v>0</v>
      </c>
      <c r="AD636" s="42">
        <f>+' (1) Cap Res.2009-2010'!AD636</f>
        <v>0</v>
      </c>
      <c r="AE636" s="42">
        <f>+' (1) Cap Res.2009-2010'!AE636</f>
        <v>0</v>
      </c>
      <c r="AF636" s="42">
        <f>+' (1) Cap Res.2009-2010'!AF636</f>
        <v>0</v>
      </c>
      <c r="AG636" s="42">
        <f>+' (1) Cap Res.2009-2010'!AG636</f>
        <v>0</v>
      </c>
      <c r="AH636" s="42">
        <f>+' (1) Cap Res.2009-2010'!AH636</f>
        <v>0</v>
      </c>
      <c r="AI636" s="42">
        <f>+' (1) Cap Res.2009-2010'!AI636</f>
        <v>0</v>
      </c>
      <c r="AJ636" s="42">
        <f>+' (1) Cap Res.2009-2010'!AJ636</f>
        <v>0</v>
      </c>
      <c r="AK636" s="42">
        <f>+' (1) Cap Res.2009-2010'!AK636</f>
        <v>0</v>
      </c>
      <c r="AL636" s="42">
        <f>+' (1) Cap Res.2009-2010'!AL636</f>
        <v>0</v>
      </c>
      <c r="AM636" s="42">
        <f>+' (1) Cap Res.2009-2010'!AM636</f>
        <v>0</v>
      </c>
      <c r="AN636" s="42">
        <f>+' (1) Cap Res.2009-2010'!AN636</f>
        <v>0</v>
      </c>
      <c r="AO636" s="42">
        <f>+' (1) Cap Res.2009-2010'!AO636</f>
        <v>0</v>
      </c>
      <c r="AP636" s="42">
        <f>+' (1) Cap Res.2009-2010'!AP636</f>
        <v>0</v>
      </c>
      <c r="AQ636" s="42">
        <f>+' (1) Cap Res.2009-2010'!AQ636</f>
        <v>0</v>
      </c>
      <c r="AR636" s="42">
        <f>+' (1) Cap Res.2009-2010'!AR636</f>
        <v>0</v>
      </c>
      <c r="AS636" s="42">
        <f>+' (1) Cap Res.2009-2010'!AS636</f>
        <v>0</v>
      </c>
      <c r="AT636" s="42">
        <f>+' (1) Cap Res.2009-2010'!AT636</f>
        <v>0</v>
      </c>
      <c r="AU636" s="42">
        <f>+' (1) Cap Res.2009-2010'!AU636</f>
        <v>0</v>
      </c>
      <c r="AV636" s="42">
        <f>+' (1) Cap Res.2009-2010'!AV636</f>
        <v>0</v>
      </c>
      <c r="AW636" s="42">
        <f>+' (1) Cap Res.2009-2010'!AW636</f>
        <v>0</v>
      </c>
      <c r="AX636" s="42">
        <f>+' (1) Cap Res.2009-2010'!AX636</f>
        <v>0</v>
      </c>
      <c r="AY636" s="42">
        <f>+' (1) Cap Res.2009-2010'!AY636</f>
        <v>0</v>
      </c>
      <c r="AZ636" s="42">
        <f>+' (1) Cap Res.2009-2010'!AZ636</f>
        <v>0</v>
      </c>
      <c r="BA636" s="42">
        <f>+' (1) Cap Res.2009-2010'!BA636</f>
        <v>0</v>
      </c>
      <c r="BB636" s="42">
        <f>+' (1) Cap Res.2009-2010'!BB636</f>
        <v>0</v>
      </c>
    </row>
    <row r="637" spans="1:54" ht="13.5">
      <c r="A637" s="177">
        <f>+' (1) Cap Res.2009-2010'!BF637</f>
        <v>39567</v>
      </c>
      <c r="B637" s="42">
        <f>+' (1) Cap Res.2009-2010'!B637</f>
        <v>0</v>
      </c>
      <c r="C637" s="42">
        <f>+' (1) Cap Res.2009-2010'!C637</f>
        <v>0</v>
      </c>
      <c r="D637" s="42">
        <f>+' (1) Cap Res.2009-2010'!D637</f>
        <v>0</v>
      </c>
      <c r="E637" s="42">
        <f>+' (1) Cap Res.2009-2010'!E637</f>
        <v>0</v>
      </c>
      <c r="F637" s="42">
        <f>+' (1) Cap Res.2009-2010'!F637</f>
        <v>0</v>
      </c>
      <c r="G637" s="42">
        <f>+' (1) Cap Res.2009-2010'!G637</f>
        <v>0</v>
      </c>
      <c r="H637" s="42">
        <f>+' (1) Cap Res.2009-2010'!H637</f>
        <v>0</v>
      </c>
      <c r="I637" s="42">
        <f>+' (1) Cap Res.2009-2010'!I637</f>
        <v>0</v>
      </c>
      <c r="J637" s="42">
        <f>+' (1) Cap Res.2009-2010'!J637</f>
        <v>0</v>
      </c>
      <c r="K637" s="42">
        <f>+' (1) Cap Res.2009-2010'!K637</f>
        <v>0</v>
      </c>
      <c r="L637" s="42">
        <f>+' (1) Cap Res.2009-2010'!L637</f>
        <v>0</v>
      </c>
      <c r="M637" s="42">
        <f>+' (1) Cap Res.2009-2010'!M637</f>
        <v>0</v>
      </c>
      <c r="N637" s="42">
        <f>+' (1) Cap Res.2009-2010'!N637</f>
        <v>0</v>
      </c>
      <c r="O637" s="42">
        <f>+' (1) Cap Res.2009-2010'!O637</f>
        <v>0</v>
      </c>
      <c r="P637" s="42">
        <f>+' (1) Cap Res.2009-2010'!P637</f>
        <v>0</v>
      </c>
      <c r="Q637" s="42">
        <f>+' (1) Cap Res.2009-2010'!Q637</f>
        <v>0</v>
      </c>
      <c r="R637" s="42">
        <f>+' (1) Cap Res.2009-2010'!R637</f>
        <v>0</v>
      </c>
      <c r="S637" s="42">
        <f>+' (1) Cap Res.2009-2010'!S637</f>
        <v>0</v>
      </c>
      <c r="T637" s="42">
        <f>+' (1) Cap Res.2009-2010'!T637</f>
        <v>0</v>
      </c>
      <c r="U637" s="42">
        <f>+' (1) Cap Res.2009-2010'!U637</f>
        <v>0</v>
      </c>
      <c r="V637" s="42">
        <f>+' (1) Cap Res.2009-2010'!V637</f>
        <v>0</v>
      </c>
      <c r="W637" s="42">
        <f>+' (1) Cap Res.2009-2010'!W637</f>
        <v>0</v>
      </c>
      <c r="X637" s="42">
        <f>+' (1) Cap Res.2009-2010'!X637</f>
        <v>0</v>
      </c>
      <c r="Y637" s="42">
        <f>+' (1) Cap Res.2009-2010'!Y637</f>
        <v>0</v>
      </c>
      <c r="Z637" s="42">
        <f>+' (1) Cap Res.2009-2010'!Z637</f>
        <v>0</v>
      </c>
      <c r="AA637" s="42">
        <f>+' (1) Cap Res.2009-2010'!AA637</f>
        <v>0</v>
      </c>
      <c r="AB637" s="42">
        <f>+' (1) Cap Res.2009-2010'!AB637</f>
        <v>0</v>
      </c>
      <c r="AC637" s="42">
        <f>+' (1) Cap Res.2009-2010'!AC637</f>
        <v>0</v>
      </c>
      <c r="AD637" s="42">
        <f>+' (1) Cap Res.2009-2010'!AD637</f>
        <v>0</v>
      </c>
      <c r="AE637" s="42">
        <f>+' (1) Cap Res.2009-2010'!AE637</f>
        <v>0</v>
      </c>
      <c r="AF637" s="42">
        <f>+' (1) Cap Res.2009-2010'!AF637</f>
        <v>0</v>
      </c>
      <c r="AG637" s="42">
        <f>+' (1) Cap Res.2009-2010'!AG637</f>
        <v>0</v>
      </c>
      <c r="AH637" s="42">
        <f>+' (1) Cap Res.2009-2010'!AH637</f>
        <v>0</v>
      </c>
      <c r="AI637" s="42">
        <f>+' (1) Cap Res.2009-2010'!AI637</f>
        <v>0</v>
      </c>
      <c r="AJ637" s="42">
        <f>+' (1) Cap Res.2009-2010'!AJ637</f>
        <v>0</v>
      </c>
      <c r="AK637" s="42">
        <f>+' (1) Cap Res.2009-2010'!AK637</f>
        <v>0</v>
      </c>
      <c r="AL637" s="42">
        <f>+' (1) Cap Res.2009-2010'!AL637</f>
        <v>0</v>
      </c>
      <c r="AM637" s="42">
        <f>+' (1) Cap Res.2009-2010'!AM637</f>
        <v>0</v>
      </c>
      <c r="AN637" s="42">
        <f>+' (1) Cap Res.2009-2010'!AN637</f>
        <v>0</v>
      </c>
      <c r="AO637" s="42">
        <f>+' (1) Cap Res.2009-2010'!AO637</f>
        <v>0</v>
      </c>
      <c r="AP637" s="42">
        <f>+' (1) Cap Res.2009-2010'!AP637</f>
        <v>0</v>
      </c>
      <c r="AQ637" s="42">
        <f>+' (1) Cap Res.2009-2010'!AQ637</f>
        <v>0</v>
      </c>
      <c r="AR637" s="42">
        <f>+' (1) Cap Res.2009-2010'!AR637</f>
        <v>0</v>
      </c>
      <c r="AS637" s="42">
        <f>+' (1) Cap Res.2009-2010'!AS637</f>
        <v>0</v>
      </c>
      <c r="AT637" s="42">
        <f>+' (1) Cap Res.2009-2010'!AT637</f>
        <v>0</v>
      </c>
      <c r="AU637" s="42">
        <f>+' (1) Cap Res.2009-2010'!AU637</f>
        <v>0</v>
      </c>
      <c r="AV637" s="42">
        <f>+' (1) Cap Res.2009-2010'!AV637</f>
        <v>0</v>
      </c>
      <c r="AW637" s="42">
        <f>+' (1) Cap Res.2009-2010'!AW637</f>
        <v>0</v>
      </c>
      <c r="AX637" s="42">
        <f>+' (1) Cap Res.2009-2010'!AX637</f>
        <v>0</v>
      </c>
      <c r="AY637" s="42">
        <f>+' (1) Cap Res.2009-2010'!AY637</f>
        <v>0</v>
      </c>
      <c r="AZ637" s="42">
        <f>+' (1) Cap Res.2009-2010'!AZ637</f>
        <v>0</v>
      </c>
      <c r="BA637" s="42">
        <f>+' (1) Cap Res.2009-2010'!BA637</f>
        <v>0</v>
      </c>
      <c r="BB637" s="42">
        <f>+' (1) Cap Res.2009-2010'!BB637</f>
        <v>0</v>
      </c>
    </row>
    <row r="638" spans="1:54" ht="13.5">
      <c r="A638" s="177">
        <f>+' (1) Cap Res.2009-2010'!BF638</f>
        <v>39571</v>
      </c>
      <c r="B638" s="42">
        <f>+' (1) Cap Res.2009-2010'!B638</f>
        <v>0</v>
      </c>
      <c r="C638" s="42">
        <f>+' (1) Cap Res.2009-2010'!C638</f>
        <v>0</v>
      </c>
      <c r="D638" s="42">
        <f>+' (1) Cap Res.2009-2010'!D638</f>
        <v>0</v>
      </c>
      <c r="E638" s="42">
        <f>+' (1) Cap Res.2009-2010'!E638</f>
        <v>0</v>
      </c>
      <c r="F638" s="42">
        <f>+' (1) Cap Res.2009-2010'!F638</f>
        <v>0</v>
      </c>
      <c r="G638" s="42">
        <f>+' (1) Cap Res.2009-2010'!G638</f>
        <v>0</v>
      </c>
      <c r="H638" s="42">
        <f>+' (1) Cap Res.2009-2010'!H638</f>
        <v>0</v>
      </c>
      <c r="I638" s="42">
        <f>+' (1) Cap Res.2009-2010'!I638</f>
        <v>0</v>
      </c>
      <c r="J638" s="42">
        <f>+' (1) Cap Res.2009-2010'!J638</f>
        <v>0</v>
      </c>
      <c r="K638" s="42">
        <f>+' (1) Cap Res.2009-2010'!K638</f>
        <v>0</v>
      </c>
      <c r="L638" s="42">
        <f>+' (1) Cap Res.2009-2010'!L638</f>
        <v>0</v>
      </c>
      <c r="M638" s="42">
        <f>+' (1) Cap Res.2009-2010'!M638</f>
        <v>0</v>
      </c>
      <c r="N638" s="42">
        <f>+' (1) Cap Res.2009-2010'!N638</f>
        <v>0</v>
      </c>
      <c r="O638" s="42">
        <f>+' (1) Cap Res.2009-2010'!O638</f>
        <v>0</v>
      </c>
      <c r="P638" s="42">
        <f>+' (1) Cap Res.2009-2010'!P638</f>
        <v>0</v>
      </c>
      <c r="Q638" s="42">
        <f>+' (1) Cap Res.2009-2010'!Q638</f>
        <v>0</v>
      </c>
      <c r="R638" s="42">
        <f>+' (1) Cap Res.2009-2010'!R638</f>
        <v>0</v>
      </c>
      <c r="S638" s="42">
        <f>+' (1) Cap Res.2009-2010'!S638</f>
        <v>0</v>
      </c>
      <c r="T638" s="42">
        <f>+' (1) Cap Res.2009-2010'!T638</f>
        <v>0</v>
      </c>
      <c r="U638" s="42">
        <f>+' (1) Cap Res.2009-2010'!U638</f>
        <v>0</v>
      </c>
      <c r="V638" s="42">
        <f>+' (1) Cap Res.2009-2010'!V638</f>
        <v>0</v>
      </c>
      <c r="W638" s="42">
        <f>+' (1) Cap Res.2009-2010'!W638</f>
        <v>0</v>
      </c>
      <c r="X638" s="42">
        <f>+' (1) Cap Res.2009-2010'!X638</f>
        <v>0</v>
      </c>
      <c r="Y638" s="42">
        <f>+' (1) Cap Res.2009-2010'!Y638</f>
        <v>0</v>
      </c>
      <c r="Z638" s="42">
        <f>+' (1) Cap Res.2009-2010'!Z638</f>
        <v>0</v>
      </c>
      <c r="AA638" s="42">
        <f>+' (1) Cap Res.2009-2010'!AA638</f>
        <v>0</v>
      </c>
      <c r="AB638" s="42">
        <f>+' (1) Cap Res.2009-2010'!AB638</f>
        <v>0</v>
      </c>
      <c r="AC638" s="42">
        <f>+' (1) Cap Res.2009-2010'!AC638</f>
        <v>0</v>
      </c>
      <c r="AD638" s="42">
        <f>+' (1) Cap Res.2009-2010'!AD638</f>
        <v>0</v>
      </c>
      <c r="AE638" s="42">
        <f>+' (1) Cap Res.2009-2010'!AE638</f>
        <v>0</v>
      </c>
      <c r="AF638" s="42">
        <f>+' (1) Cap Res.2009-2010'!AF638</f>
        <v>0</v>
      </c>
      <c r="AG638" s="42">
        <f>+' (1) Cap Res.2009-2010'!AG638</f>
        <v>0</v>
      </c>
      <c r="AH638" s="42">
        <f>+' (1) Cap Res.2009-2010'!AH638</f>
        <v>0</v>
      </c>
      <c r="AI638" s="42">
        <f>+' (1) Cap Res.2009-2010'!AI638</f>
        <v>0</v>
      </c>
      <c r="AJ638" s="42">
        <f>+' (1) Cap Res.2009-2010'!AJ638</f>
        <v>0</v>
      </c>
      <c r="AK638" s="42">
        <f>+' (1) Cap Res.2009-2010'!AK638</f>
        <v>0</v>
      </c>
      <c r="AL638" s="42">
        <f>+' (1) Cap Res.2009-2010'!AL638</f>
        <v>0</v>
      </c>
      <c r="AM638" s="42">
        <f>+' (1) Cap Res.2009-2010'!AM638</f>
        <v>0</v>
      </c>
      <c r="AN638" s="42">
        <f>+' (1) Cap Res.2009-2010'!AN638</f>
        <v>0</v>
      </c>
      <c r="AO638" s="42">
        <f>+' (1) Cap Res.2009-2010'!AO638</f>
        <v>0</v>
      </c>
      <c r="AP638" s="42">
        <f>+' (1) Cap Res.2009-2010'!AP638</f>
        <v>0</v>
      </c>
      <c r="AQ638" s="42">
        <f>+' (1) Cap Res.2009-2010'!AQ638</f>
        <v>0</v>
      </c>
      <c r="AR638" s="42">
        <f>+' (1) Cap Res.2009-2010'!AR638</f>
        <v>0</v>
      </c>
      <c r="AS638" s="42">
        <f>+' (1) Cap Res.2009-2010'!AS638</f>
        <v>0</v>
      </c>
      <c r="AT638" s="42">
        <f>+' (1) Cap Res.2009-2010'!AT638</f>
        <v>0</v>
      </c>
      <c r="AU638" s="42">
        <f>+' (1) Cap Res.2009-2010'!AU638</f>
        <v>0</v>
      </c>
      <c r="AV638" s="42">
        <f>+' (1) Cap Res.2009-2010'!AV638</f>
        <v>0</v>
      </c>
      <c r="AW638" s="42">
        <f>+' (1) Cap Res.2009-2010'!AW638</f>
        <v>0</v>
      </c>
      <c r="AX638" s="42">
        <f>+' (1) Cap Res.2009-2010'!AX638</f>
        <v>0</v>
      </c>
      <c r="AY638" s="42">
        <f>+' (1) Cap Res.2009-2010'!AY638</f>
        <v>0</v>
      </c>
      <c r="AZ638" s="42">
        <f>+' (1) Cap Res.2009-2010'!AZ638</f>
        <v>0</v>
      </c>
      <c r="BA638" s="42">
        <f>+' (1) Cap Res.2009-2010'!BA638</f>
        <v>0</v>
      </c>
      <c r="BB638" s="42">
        <f>+' (1) Cap Res.2009-2010'!BB638</f>
        <v>-13266.69</v>
      </c>
    </row>
    <row r="639" spans="1:54" ht="14.25" thickBot="1">
      <c r="A639" s="177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176"/>
      <c r="N639" s="176"/>
      <c r="O639" s="176"/>
      <c r="P639" s="176"/>
      <c r="Q639" s="176"/>
      <c r="R639" s="176"/>
      <c r="S639" s="176"/>
      <c r="T639" s="42"/>
      <c r="U639" s="176"/>
      <c r="V639" s="176"/>
      <c r="W639" s="176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  <c r="AN639" s="42"/>
      <c r="AO639" s="42"/>
      <c r="AP639" s="42"/>
      <c r="AQ639" s="42"/>
      <c r="AR639" s="42"/>
      <c r="AS639" s="42"/>
      <c r="AT639" s="42"/>
      <c r="AU639" s="42"/>
      <c r="AV639" s="42"/>
      <c r="AW639" s="42"/>
      <c r="AX639" s="42"/>
      <c r="AY639" s="42"/>
      <c r="AZ639" s="42"/>
      <c r="BA639" s="42"/>
      <c r="BB639" s="42"/>
    </row>
    <row r="640" spans="1:54" ht="14.25" thickBot="1">
      <c r="A640" s="39" t="s">
        <v>75</v>
      </c>
      <c r="B640" s="152">
        <f t="shared" ref="B640:I640" si="0">SUM(B11:B211)</f>
        <v>5.4569682106375694E-12</v>
      </c>
      <c r="C640" s="152">
        <f t="shared" si="0"/>
        <v>7.2759576141834259E-12</v>
      </c>
      <c r="D640" s="152">
        <f t="shared" si="0"/>
        <v>0</v>
      </c>
      <c r="E640" s="152">
        <f t="shared" si="0"/>
        <v>0</v>
      </c>
      <c r="F640" s="152">
        <f t="shared" si="0"/>
        <v>4.5474735088646412E-13</v>
      </c>
      <c r="G640" s="152">
        <f t="shared" si="0"/>
        <v>0</v>
      </c>
      <c r="H640" s="152">
        <f t="shared" si="0"/>
        <v>0</v>
      </c>
      <c r="I640" s="152">
        <f t="shared" si="0"/>
        <v>0</v>
      </c>
      <c r="J640" s="152">
        <f t="shared" ref="J640:R640" si="1">SUM(J11:J329)</f>
        <v>0</v>
      </c>
      <c r="K640" s="152">
        <f t="shared" si="1"/>
        <v>0</v>
      </c>
      <c r="L640" s="152">
        <f t="shared" si="1"/>
        <v>0</v>
      </c>
      <c r="M640" s="152">
        <f t="shared" si="1"/>
        <v>-1.4551915228366852E-11</v>
      </c>
      <c r="N640" s="152">
        <f t="shared" si="1"/>
        <v>0</v>
      </c>
      <c r="O640" s="152">
        <f t="shared" si="1"/>
        <v>4.2973624658770859E-11</v>
      </c>
      <c r="P640" s="152">
        <f t="shared" si="1"/>
        <v>-1.8189894035458565E-11</v>
      </c>
      <c r="Q640" s="152">
        <f t="shared" si="1"/>
        <v>0</v>
      </c>
      <c r="R640" s="152">
        <f t="shared" si="1"/>
        <v>5.4001247917767614E-13</v>
      </c>
      <c r="S640" s="152">
        <f t="shared" ref="S640:BB640" si="2">SUM(S11:S639)</f>
        <v>-9.0949470177292824E-13</v>
      </c>
      <c r="T640" s="152">
        <f t="shared" si="2"/>
        <v>0</v>
      </c>
      <c r="U640" s="152">
        <f t="shared" si="2"/>
        <v>-2.1827872842550278E-11</v>
      </c>
      <c r="V640" s="152">
        <f t="shared" si="2"/>
        <v>0</v>
      </c>
      <c r="W640" s="152">
        <f t="shared" si="2"/>
        <v>-7.2759576141834259E-12</v>
      </c>
      <c r="X640" s="152">
        <f t="shared" si="2"/>
        <v>5.4569682106375694E-12</v>
      </c>
      <c r="Y640" s="152">
        <f t="shared" si="2"/>
        <v>-7.2759576141834259E-12</v>
      </c>
      <c r="Z640" s="152">
        <f t="shared" si="2"/>
        <v>0</v>
      </c>
      <c r="AA640" s="152">
        <f t="shared" si="2"/>
        <v>0</v>
      </c>
      <c r="AB640" s="152">
        <f t="shared" si="2"/>
        <v>0</v>
      </c>
      <c r="AC640" s="152">
        <f t="shared" si="2"/>
        <v>0</v>
      </c>
      <c r="AD640" s="152">
        <f t="shared" si="2"/>
        <v>0</v>
      </c>
      <c r="AE640" s="152">
        <f t="shared" si="2"/>
        <v>2.1827872842550278E-11</v>
      </c>
      <c r="AF640" s="152">
        <f t="shared" si="2"/>
        <v>-2.7284841053187847E-12</v>
      </c>
      <c r="AG640" s="152">
        <f t="shared" si="2"/>
        <v>0</v>
      </c>
      <c r="AH640" s="152">
        <f t="shared" si="2"/>
        <v>7.2759576141834259E-12</v>
      </c>
      <c r="AI640" s="152">
        <f t="shared" si="2"/>
        <v>3.637978807091713E-12</v>
      </c>
      <c r="AJ640" s="152">
        <f t="shared" si="2"/>
        <v>4.5474735088646412E-13</v>
      </c>
      <c r="AK640" s="152">
        <f t="shared" si="2"/>
        <v>0</v>
      </c>
      <c r="AL640" s="152">
        <f t="shared" si="2"/>
        <v>0</v>
      </c>
      <c r="AM640" s="152">
        <f t="shared" si="2"/>
        <v>0</v>
      </c>
      <c r="AN640" s="152">
        <f t="shared" si="2"/>
        <v>0</v>
      </c>
      <c r="AO640" s="152">
        <f t="shared" si="2"/>
        <v>1.8189894035458565E-12</v>
      </c>
      <c r="AP640" s="152">
        <f t="shared" si="2"/>
        <v>0</v>
      </c>
      <c r="AQ640" s="152">
        <f t="shared" si="2"/>
        <v>0</v>
      </c>
      <c r="AR640" s="152">
        <f t="shared" si="2"/>
        <v>-9.0949470177292824E-13</v>
      </c>
      <c r="AS640" s="152">
        <f t="shared" si="2"/>
        <v>0</v>
      </c>
      <c r="AT640" s="152">
        <f t="shared" si="2"/>
        <v>0</v>
      </c>
      <c r="AU640" s="152">
        <f t="shared" si="2"/>
        <v>7.2759576141834259E-12</v>
      </c>
      <c r="AV640" s="152">
        <f t="shared" si="2"/>
        <v>0</v>
      </c>
      <c r="AW640" s="152">
        <f t="shared" si="2"/>
        <v>0</v>
      </c>
      <c r="AX640" s="152">
        <f t="shared" si="2"/>
        <v>-3.637978807091713E-11</v>
      </c>
      <c r="AY640" s="152">
        <f t="shared" si="2"/>
        <v>21022.249999999993</v>
      </c>
      <c r="AZ640" s="152">
        <f t="shared" si="2"/>
        <v>0</v>
      </c>
      <c r="BA640" s="152">
        <f t="shared" si="2"/>
        <v>0</v>
      </c>
      <c r="BB640" s="152">
        <f t="shared" si="2"/>
        <v>0</v>
      </c>
    </row>
    <row r="641" spans="1:54" ht="13.5">
      <c r="A641" s="156" t="s">
        <v>117</v>
      </c>
      <c r="B641" s="154">
        <f>+B640-' (1) Cap Res.2009-2010'!B640</f>
        <v>5.4569682106375694E-12</v>
      </c>
      <c r="C641" s="154">
        <f>+C640-' (1) Cap Res.2009-2010'!C640</f>
        <v>7.2759576141834259E-12</v>
      </c>
      <c r="D641" s="154">
        <f>+D640-' (1) Cap Res.2009-2010'!D640</f>
        <v>0</v>
      </c>
      <c r="E641" s="154">
        <f>+E640-' (1) Cap Res.2009-2010'!E640</f>
        <v>0</v>
      </c>
      <c r="F641" s="154">
        <f>+F640-' (1) Cap Res.2009-2010'!F640</f>
        <v>4.5474735088646412E-13</v>
      </c>
      <c r="G641" s="154">
        <f>+G640-' (1) Cap Res.2009-2010'!G640</f>
        <v>0</v>
      </c>
      <c r="H641" s="154">
        <f>+H640-' (1) Cap Res.2009-2010'!H640</f>
        <v>0</v>
      </c>
      <c r="I641" s="154">
        <f>+I640-' (1) Cap Res.2009-2010'!I640</f>
        <v>0</v>
      </c>
      <c r="J641" s="154">
        <f>+J640-' (1) Cap Res.2009-2010'!J640</f>
        <v>0</v>
      </c>
      <c r="K641" s="154">
        <f>+K640-' (1) Cap Res.2009-2010'!K640</f>
        <v>0</v>
      </c>
      <c r="L641" s="154">
        <f>+L640-' (1) Cap Res.2009-2010'!L640</f>
        <v>0</v>
      </c>
      <c r="M641" s="154">
        <f>+M640-' (1) Cap Res.2009-2010'!M640</f>
        <v>-1.4551915228366852E-11</v>
      </c>
      <c r="N641" s="155" t="s">
        <v>137</v>
      </c>
      <c r="O641" s="154">
        <f>+O640-' (1) Cap Res.2009-2010'!O640</f>
        <v>0</v>
      </c>
      <c r="P641" s="154">
        <f>+P640-' (1) Cap Res.2009-2010'!P640</f>
        <v>0</v>
      </c>
      <c r="Q641" s="154">
        <f>+Q640-' (1) Cap Res.2009-2010'!Q640</f>
        <v>0</v>
      </c>
      <c r="R641" s="154">
        <f>+R640-' (1) Cap Res.2009-2010'!R640</f>
        <v>0</v>
      </c>
      <c r="S641" s="154">
        <f>+S640-' (1) Cap Res.2009-2010'!S640</f>
        <v>-9.0949470177292824E-13</v>
      </c>
      <c r="T641" s="154">
        <f>+T640-' (1) Cap Res.2009-2010'!T640</f>
        <v>0</v>
      </c>
      <c r="U641" s="154">
        <f>+U640-' (1) Cap Res.2009-2010'!U640</f>
        <v>0</v>
      </c>
      <c r="V641" s="154"/>
      <c r="W641" s="154"/>
      <c r="X641" s="154"/>
      <c r="Y641" s="154"/>
      <c r="Z641" s="154"/>
      <c r="AA641" s="154"/>
      <c r="AB641" s="154"/>
      <c r="AC641" s="154"/>
      <c r="AD641" s="154"/>
      <c r="AE641" s="154"/>
      <c r="AF641" s="154"/>
      <c r="AG641" s="154"/>
      <c r="AH641" s="154"/>
      <c r="AI641" s="154"/>
      <c r="AJ641" s="154"/>
      <c r="AK641" s="154"/>
      <c r="AL641" s="154"/>
      <c r="AM641" s="154"/>
      <c r="AN641" s="154"/>
      <c r="AO641" s="154"/>
      <c r="AP641" s="154"/>
      <c r="AQ641" s="154"/>
      <c r="AR641" s="154"/>
      <c r="AS641" s="154"/>
      <c r="AT641" s="154"/>
      <c r="AU641" s="154"/>
      <c r="AV641" s="154"/>
      <c r="AW641" s="154"/>
      <c r="AX641" s="154"/>
      <c r="AY641" s="154"/>
      <c r="AZ641" s="154"/>
      <c r="BA641" s="154"/>
      <c r="BB641" s="154">
        <f>SUM(B640:AY640)</f>
        <v>21022.249999999985</v>
      </c>
    </row>
    <row r="642" spans="1:54" ht="13.5" thickBot="1"/>
    <row r="643" spans="1:54" ht="13.5">
      <c r="A643" s="39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134"/>
      <c r="M643" s="120"/>
      <c r="N643" s="95"/>
      <c r="O643" s="95"/>
      <c r="P643" s="95"/>
      <c r="Q643" s="95"/>
      <c r="R643" s="135" t="s">
        <v>152</v>
      </c>
      <c r="S643" s="133"/>
      <c r="T643" s="134"/>
      <c r="U643" s="120"/>
      <c r="V643" s="120"/>
      <c r="W643" s="120"/>
      <c r="X643" s="120"/>
      <c r="Y643" s="120"/>
      <c r="Z643" s="120"/>
      <c r="AA643" s="120"/>
      <c r="AB643" s="120"/>
      <c r="AC643" s="120"/>
      <c r="AD643" s="120"/>
      <c r="AE643" s="120"/>
      <c r="AF643" s="120"/>
      <c r="AG643" s="120"/>
      <c r="AH643" s="120"/>
      <c r="AI643" s="120"/>
      <c r="AJ643" s="120"/>
      <c r="AK643" s="120"/>
      <c r="AL643" s="120"/>
      <c r="AM643" s="120"/>
      <c r="AN643" s="120"/>
      <c r="AO643" s="120"/>
      <c r="AP643" s="120"/>
      <c r="AQ643" s="120"/>
      <c r="AR643" s="120"/>
      <c r="AS643" s="120"/>
      <c r="AT643" s="120"/>
      <c r="AU643" s="120"/>
      <c r="AV643" s="120"/>
      <c r="AW643" s="120"/>
      <c r="AX643" s="120"/>
      <c r="AY643" s="120"/>
      <c r="AZ643" s="120"/>
      <c r="BA643" s="120"/>
      <c r="BB643" s="120"/>
    </row>
    <row r="644" spans="1:54" ht="15.75" thickBot="1">
      <c r="A644" s="96" t="s">
        <v>93</v>
      </c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99"/>
      <c r="R644" s="99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 t="s">
        <v>87</v>
      </c>
    </row>
    <row r="645" spans="1:54" ht="13.5"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36"/>
      <c r="BB645" s="36"/>
    </row>
    <row r="646" spans="1:54" ht="13.5"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36"/>
      <c r="BB646" s="36"/>
    </row>
    <row r="647" spans="1:54" ht="13.5"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36"/>
      <c r="BB647" s="36"/>
    </row>
    <row r="648" spans="1:54" ht="13.5"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  <c r="AT648" s="36"/>
      <c r="AU648" s="36"/>
      <c r="AV648" s="36"/>
      <c r="AW648" s="36"/>
      <c r="AX648" s="36"/>
      <c r="AY648" s="36"/>
      <c r="AZ648" s="36"/>
      <c r="BA648" s="36"/>
      <c r="BB648" s="36"/>
    </row>
    <row r="649" spans="1:54" ht="13.5"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  <c r="AT649" s="36"/>
      <c r="AU649" s="36"/>
      <c r="AV649" s="36"/>
      <c r="AW649" s="36"/>
      <c r="AX649" s="36"/>
      <c r="AY649" s="36"/>
      <c r="AZ649" s="36"/>
      <c r="BA649" s="36"/>
      <c r="BB649" s="36"/>
    </row>
    <row r="650" spans="1:54" ht="13.5"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</row>
    <row r="651" spans="1:54" ht="13.5"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36"/>
      <c r="BB651" s="36"/>
    </row>
    <row r="652" spans="1:54" ht="13.5"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  <c r="AT652" s="36"/>
      <c r="AU652" s="36"/>
      <c r="AV652" s="36"/>
      <c r="AW652" s="36"/>
      <c r="AX652" s="36"/>
      <c r="AY652" s="36"/>
      <c r="AZ652" s="36"/>
      <c r="BA652" s="36"/>
      <c r="BB652" s="36"/>
    </row>
    <row r="653" spans="1:54" ht="13.5"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  <c r="AT653" s="36"/>
      <c r="AU653" s="36"/>
      <c r="AV653" s="36"/>
      <c r="AW653" s="36"/>
      <c r="AX653" s="36"/>
      <c r="AY653" s="36"/>
      <c r="AZ653" s="36"/>
      <c r="BA653" s="36"/>
      <c r="BB653" s="36"/>
    </row>
  </sheetData>
  <mergeCells count="51">
    <mergeCell ref="AX8:AX10"/>
    <mergeCell ref="AV8:AV10"/>
    <mergeCell ref="AL8:AL10"/>
    <mergeCell ref="W8:W10"/>
    <mergeCell ref="AA8:AA10"/>
    <mergeCell ref="Y8:Y10"/>
    <mergeCell ref="Z8:Z10"/>
    <mergeCell ref="AG8:AG10"/>
    <mergeCell ref="AH8:AH10"/>
    <mergeCell ref="AI8:AI10"/>
    <mergeCell ref="AO8:AO10"/>
    <mergeCell ref="AF8:AF10"/>
    <mergeCell ref="AQ8:AQ10"/>
    <mergeCell ref="AM8:AM10"/>
    <mergeCell ref="AN8:AN10"/>
    <mergeCell ref="AP8:AP10"/>
    <mergeCell ref="BB8:BB10"/>
    <mergeCell ref="AW8:AW10"/>
    <mergeCell ref="AE8:AE10"/>
    <mergeCell ref="AB8:AB10"/>
    <mergeCell ref="X8:X10"/>
    <mergeCell ref="AC8:AC10"/>
    <mergeCell ref="AD8:AD10"/>
    <mergeCell ref="AR8:AR10"/>
    <mergeCell ref="BA8:BA10"/>
    <mergeCell ref="AY8:AY10"/>
    <mergeCell ref="AK8:AK10"/>
    <mergeCell ref="AU8:AU10"/>
    <mergeCell ref="AJ8:AJ10"/>
    <mergeCell ref="AZ8:AZ10"/>
    <mergeCell ref="AT8:AT10"/>
    <mergeCell ref="AS8:AS10"/>
    <mergeCell ref="N8:N10"/>
    <mergeCell ref="O8:O10"/>
    <mergeCell ref="V8:V10"/>
    <mergeCell ref="P8:P10"/>
    <mergeCell ref="H8:H10"/>
    <mergeCell ref="I8:I10"/>
    <mergeCell ref="Q8:Q10"/>
    <mergeCell ref="R8:R10"/>
    <mergeCell ref="J8:J10"/>
    <mergeCell ref="U8:U10"/>
    <mergeCell ref="B8:B10"/>
    <mergeCell ref="K8:K10"/>
    <mergeCell ref="L8:L10"/>
    <mergeCell ref="M8:M10"/>
    <mergeCell ref="G8:G10"/>
    <mergeCell ref="C8:C10"/>
    <mergeCell ref="D8:D10"/>
    <mergeCell ref="E8:E10"/>
    <mergeCell ref="F8:F10"/>
  </mergeCells>
  <phoneticPr fontId="14" type="noConversion"/>
  <pageMargins left="0.32" right="0.21" top="0.75" bottom="0.48" header="0.27" footer="0.17"/>
  <pageSetup scale="60" orientation="portrait" r:id="rId1"/>
  <headerFooter alignWithMargins="0">
    <oddHeader>&amp;C&amp;"Geneva,Bold"&amp;16WARREN COUNTY SCHOOL DISTRICT</oddHeader>
    <oddFooter>&amp;L&amp;"Arial Narrow,Bold"&amp;8capital reserve encumbrances&amp;"Geneva,Regular"&amp;10
&amp;R&amp;"Geneva,Bold"&amp;9&amp;P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(1) Cap Res.2009-2010</vt:lpstr>
      <vt:lpstr>(2) B &amp; G ENCUMBRANCES</vt:lpstr>
      <vt:lpstr>' (1) Cap Res.2009-2010'!Print_Area</vt:lpstr>
      <vt:lpstr>'(2) B &amp; G ENCUMBRANCES'!Print_Area</vt:lpstr>
      <vt:lpstr>' (1) Cap Res.2009-2010'!Print_Titles</vt:lpstr>
      <vt:lpstr>'(2) B &amp; G ENCUMBRANCES'!Print_Titles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D. CONRAD</dc:creator>
  <cp:lastModifiedBy>Whitmire, Judy</cp:lastModifiedBy>
  <cp:lastPrinted>2011-04-29T19:44:35Z</cp:lastPrinted>
  <dcterms:created xsi:type="dcterms:W3CDTF">2000-07-21T12:51:48Z</dcterms:created>
  <dcterms:modified xsi:type="dcterms:W3CDTF">2012-05-17T18:11:19Z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-867071244</vt:i4>
  </property>
  <property fmtid="{D5CDD505-2E9C-101B-9397-08002B2CF9AE}" pid="3" name="_EmailSubject">
    <vt:lpwstr>board docs</vt:lpwstr>
  </property>
  <property fmtid="{D5CDD505-2E9C-101B-9397-08002B2CF9AE}" pid="4" name="_AuthorEmail">
    <vt:lpwstr>Petter.Turnquist@wcsdpa.org</vt:lpwstr>
  </property>
  <property fmtid="{D5CDD505-2E9C-101B-9397-08002B2CF9AE}" pid="5" name="_AuthorEmailDisplayName">
    <vt:lpwstr>Turnquist, Petter</vt:lpwstr>
  </property>
  <property fmtid="{D5CDD505-2E9C-101B-9397-08002B2CF9AE}" pid="6" name="_PreviousAdHocReviewCycleID">
    <vt:i4>1126778004</vt:i4>
  </property>
  <property fmtid="{D5CDD505-2E9C-101B-9397-08002B2CF9AE}" pid="7" name="_ReviewingToolsShownOnce">
    <vt:lpwstr/>
  </property>
</Properties>
</file>