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Res.2009-2010'!$BI$530:$BR$682</definedName>
    <definedName name="_xlnm.Print_Area" localSheetId="1">'(2) B &amp; G ENCUMBRANCES'!$A$459:$BC$668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N657" i="2" l="1"/>
  <c r="BM657" i="2"/>
  <c r="BN656" i="2"/>
  <c r="BM656" i="2"/>
  <c r="BE662" i="9" l="1"/>
  <c r="BD662" i="9"/>
  <c r="BC662" i="9"/>
  <c r="BB662" i="9"/>
  <c r="BA662" i="9"/>
  <c r="AZ662" i="9"/>
  <c r="AY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5" i="2"/>
  <c r="AY662" i="2"/>
  <c r="AO5" i="2" l="1"/>
  <c r="AO661" i="2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O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D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5" i="2"/>
  <c r="BD660" i="2"/>
  <c r="BD460" i="9" l="1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59" i="9"/>
  <c r="BD663" i="9"/>
  <c r="BD459" i="9"/>
  <c r="BD11" i="9"/>
  <c r="BD4" i="9"/>
  <c r="BE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D659" i="2"/>
  <c r="BE5" i="2"/>
  <c r="BD664" i="2"/>
  <c r="BD13" i="2"/>
  <c r="BD664" i="9" l="1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 l="1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2"/>
  <c r="AY658" i="9" s="1"/>
  <c r="BA5" i="2"/>
  <c r="BE657" i="9" l="1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 l="1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O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AO655" i="2"/>
  <c r="BP655" i="2"/>
  <c r="BE654" i="9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653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BE652" i="9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AO13" i="2" l="1"/>
  <c r="AO11" i="9" s="1"/>
  <c r="AO664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AO664" i="2" l="1"/>
  <c r="BA649" i="2"/>
  <c r="BE649" i="9"/>
  <c r="BC649" i="9"/>
  <c r="BB649" i="9"/>
  <c r="BA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 l="1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 l="1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 l="1"/>
  <c r="BC644" i="9"/>
  <c r="BB644" i="9"/>
  <c r="BA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E643" i="9" l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13" i="2"/>
  <c r="BE11" i="9" s="1"/>
  <c r="BE664" i="2" l="1"/>
  <c r="BE664" i="9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 l="1"/>
  <c r="BM640" i="2"/>
  <c r="BN639" i="2"/>
  <c r="BM639" i="2"/>
  <c r="BC638" i="9" l="1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638" i="2"/>
  <c r="BC637" i="9" l="1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 l="1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 l="1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 l="1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 l="1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C629" i="9" l="1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8" i="9" l="1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BC626" i="9" l="1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5" i="2"/>
  <c r="AZ586" i="2"/>
  <c r="AZ587" i="2"/>
  <c r="AZ588" i="2"/>
  <c r="AZ588" i="9" s="1"/>
  <c r="AZ591" i="2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4" i="9" s="1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B664" i="2" s="1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BC13" i="2"/>
  <c r="BC11" i="9" s="1"/>
  <c r="BC4" i="9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V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64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AY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R5" i="2"/>
  <c r="AR6" i="2"/>
  <c r="AR13" i="2" s="1"/>
  <c r="AR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P4" i="9"/>
  <c r="AS5" i="2"/>
  <c r="AS4" i="9" s="1"/>
  <c r="AT5" i="2"/>
  <c r="AU5" i="2"/>
  <c r="AV5" i="2"/>
  <c r="AW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664" i="2" s="1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 s="1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1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664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11" i="9" s="1"/>
  <c r="AE390" i="2"/>
  <c r="AE407" i="2"/>
  <c r="AE407" i="9"/>
  <c r="AE423" i="2"/>
  <c r="AE423" i="9" s="1"/>
  <c r="AE433" i="2"/>
  <c r="AE433" i="9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 s="1"/>
  <c r="AH8" i="2"/>
  <c r="AH13" i="2" s="1"/>
  <c r="AH664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 s="1"/>
  <c r="AL409" i="2"/>
  <c r="AL473" i="2"/>
  <c r="AL473" i="9" s="1"/>
  <c r="AM13" i="2"/>
  <c r="AM473" i="2"/>
  <c r="AM473" i="9" s="1"/>
  <c r="AN480" i="2"/>
  <c r="AN480" i="9" s="1"/>
  <c r="AP468" i="2"/>
  <c r="AP468" i="9"/>
  <c r="AP469" i="2"/>
  <c r="AP469" i="9" s="1"/>
  <c r="AP487" i="2"/>
  <c r="AP487" i="9"/>
  <c r="AP489" i="2"/>
  <c r="AP489" i="9" s="1"/>
  <c r="AP496" i="2"/>
  <c r="AP496" i="9"/>
  <c r="AP525" i="2"/>
  <c r="AP525" i="9" s="1"/>
  <c r="AQ474" i="2"/>
  <c r="AQ474" i="9"/>
  <c r="AQ490" i="2"/>
  <c r="AQ490" i="9" s="1"/>
  <c r="AQ509" i="2"/>
  <c r="AQ509" i="9"/>
  <c r="AQ531" i="2"/>
  <c r="AQ531" i="9" s="1"/>
  <c r="AR474" i="2"/>
  <c r="AR474" i="9" s="1"/>
  <c r="AR475" i="2"/>
  <c r="AR475" i="9" s="1"/>
  <c r="AR477" i="2"/>
  <c r="AR477" i="9"/>
  <c r="AR491" i="2"/>
  <c r="AR491" i="9" s="1"/>
  <c r="AR497" i="2"/>
  <c r="AR497" i="9"/>
  <c r="AR506" i="2"/>
  <c r="AR506" i="9" s="1"/>
  <c r="AR507" i="2"/>
  <c r="AR507" i="9" s="1"/>
  <c r="AR511" i="2"/>
  <c r="AR511" i="9" s="1"/>
  <c r="AR516" i="2"/>
  <c r="AR516" i="9" s="1"/>
  <c r="AS13" i="2"/>
  <c r="AS11" i="9" s="1"/>
  <c r="AS510" i="2"/>
  <c r="AS510" i="9"/>
  <c r="AS515" i="2"/>
  <c r="AS515" i="9" s="1"/>
  <c r="AT505" i="2"/>
  <c r="AT505" i="9" s="1"/>
  <c r="AT540" i="2"/>
  <c r="AT540" i="9" s="1"/>
  <c r="AT549" i="2"/>
  <c r="AT549" i="9"/>
  <c r="AU526" i="2"/>
  <c r="AU526" i="9" s="1"/>
  <c r="AU527" i="2"/>
  <c r="AU527" i="9" s="1"/>
  <c r="AU532" i="2"/>
  <c r="AU532" i="9" s="1"/>
  <c r="AV546" i="2"/>
  <c r="AV546" i="9" s="1"/>
  <c r="AW13" i="2"/>
  <c r="AW11" i="9" s="1"/>
  <c r="L664" i="2"/>
  <c r="BM671" i="2"/>
  <c r="BL15" i="2"/>
  <c r="BL16" i="2" s="1"/>
  <c r="BL17" i="2" s="1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N89" i="2"/>
  <c r="BM94" i="2"/>
  <c r="BN94" i="2"/>
  <c r="BN672" i="2" s="1"/>
  <c r="BM678" i="2" s="1"/>
  <c r="BN100" i="2"/>
  <c r="BN107" i="2"/>
  <c r="BN110" i="2"/>
  <c r="BM116" i="2"/>
  <c r="BN116" i="2" s="1"/>
  <c r="BM122" i="2"/>
  <c r="BN122" i="2"/>
  <c r="BN133" i="2"/>
  <c r="BM136" i="2"/>
  <c r="BN136" i="2" s="1"/>
  <c r="BN149" i="2"/>
  <c r="BN150" i="2"/>
  <c r="BN163" i="2"/>
  <c r="BN172" i="2"/>
  <c r="BN673" i="2" s="1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674" i="2" s="1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676" i="2" s="1"/>
  <c r="BN479" i="2"/>
  <c r="BN499" i="2"/>
  <c r="BN508" i="2"/>
  <c r="BN520" i="2"/>
  <c r="BN529" i="2"/>
  <c r="BN535" i="2"/>
  <c r="BN539" i="2"/>
  <c r="BN544" i="2"/>
  <c r="BP545" i="2"/>
  <c r="BK15" i="2"/>
  <c r="BK16" i="2" s="1"/>
  <c r="BK17" i="2" s="1"/>
  <c r="BM100" i="2"/>
  <c r="BM107" i="2"/>
  <c r="BM110" i="2"/>
  <c r="BM133" i="2"/>
  <c r="BM150" i="2"/>
  <c r="BM163" i="2"/>
  <c r="BM673" i="2" s="1"/>
  <c r="BM679" i="2" s="1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674" i="2" s="1"/>
  <c r="BM680" i="2" s="1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675" i="2" s="1"/>
  <c r="BM681" i="2" s="1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P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K665" i="2"/>
  <c r="BP676" i="2"/>
  <c r="BO676" i="2"/>
  <c r="BN675" i="2"/>
  <c r="BP675" i="2"/>
  <c r="BO675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674" i="2"/>
  <c r="BO674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P673" i="2"/>
  <c r="BO673" i="2"/>
  <c r="BO679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O672" i="2"/>
  <c r="BO678" i="2" s="1"/>
  <c r="BP672" i="2"/>
  <c r="BS150" i="2"/>
  <c r="BM672" i="2"/>
  <c r="S7" i="9"/>
  <c r="S4" i="9"/>
  <c r="N4" i="9"/>
  <c r="BR667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N670" i="2"/>
  <c r="BN671" i="2"/>
  <c r="BP671" i="2"/>
  <c r="BO671" i="2"/>
  <c r="BP670" i="2"/>
  <c r="BO670" i="2"/>
  <c r="BM670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B11" i="9"/>
  <c r="AW664" i="2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7" i="9"/>
  <c r="AZ586" i="9"/>
  <c r="AZ584" i="9"/>
  <c r="AZ582" i="9"/>
  <c r="AZ583" i="9"/>
  <c r="AZ585" i="9"/>
  <c r="AZ594" i="9"/>
  <c r="AZ593" i="9"/>
  <c r="AZ591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AY11" i="9"/>
  <c r="P664" i="2" l="1"/>
  <c r="Q664" i="2"/>
  <c r="D11" i="9"/>
  <c r="AG664" i="2"/>
  <c r="V664" i="2"/>
  <c r="BO682" i="2"/>
  <c r="AS664" i="2"/>
  <c r="AH11" i="9"/>
  <c r="AH664" i="9" s="1"/>
  <c r="W5" i="9"/>
  <c r="BO681" i="2"/>
  <c r="AH5" i="9"/>
  <c r="BL90" i="2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AA664" i="2"/>
  <c r="N664" i="2"/>
  <c r="AC664" i="2"/>
  <c r="AB11" i="9"/>
  <c r="AB664" i="9" s="1"/>
  <c r="Y13" i="2"/>
  <c r="S13" i="2"/>
  <c r="R664" i="2"/>
  <c r="AP13" i="2"/>
  <c r="BC664" i="2"/>
  <c r="BO680" i="2"/>
  <c r="K664" i="2"/>
  <c r="AV13" i="2"/>
  <c r="U664" i="2"/>
  <c r="AR4" i="9"/>
  <c r="BB11" i="9"/>
  <c r="BB664" i="9" s="1"/>
  <c r="J664" i="2"/>
  <c r="X5" i="9"/>
  <c r="T13" i="2"/>
  <c r="B664" i="2"/>
  <c r="BA664" i="2"/>
  <c r="AG664" i="9"/>
  <c r="BQ15" i="2"/>
  <c r="AI664" i="2"/>
  <c r="I664" i="9"/>
  <c r="J664" i="9"/>
  <c r="AC664" i="9"/>
  <c r="L664" i="9"/>
  <c r="L665" i="9" s="1"/>
  <c r="AD664" i="9"/>
  <c r="B664" i="9"/>
  <c r="B665" i="9" s="1"/>
  <c r="BQ17" i="2"/>
  <c r="Q664" i="9"/>
  <c r="Q665" i="9" s="1"/>
  <c r="AX664" i="9"/>
  <c r="E664" i="9"/>
  <c r="AS664" i="9"/>
  <c r="D664" i="9"/>
  <c r="D665" i="9" s="1"/>
  <c r="AW664" i="9"/>
  <c r="P664" i="9"/>
  <c r="P665" i="9" s="1"/>
  <c r="BQ16" i="2"/>
  <c r="AD664" i="2"/>
  <c r="M664" i="9"/>
  <c r="BC664" i="9"/>
  <c r="AI664" i="9"/>
  <c r="AK664" i="9"/>
  <c r="AA664" i="9"/>
  <c r="V664" i="9"/>
  <c r="BK18" i="2"/>
  <c r="E664" i="2"/>
  <c r="AR664" i="9"/>
  <c r="O11" i="9"/>
  <c r="O664" i="9" s="1"/>
  <c r="O664" i="2"/>
  <c r="G109" i="9"/>
  <c r="G664" i="9" s="1"/>
  <c r="G664" i="2"/>
  <c r="AY555" i="9"/>
  <c r="AY664" i="9" s="1"/>
  <c r="AY664" i="2"/>
  <c r="N664" i="9"/>
  <c r="AM664" i="2"/>
  <c r="AM11" i="9"/>
  <c r="AM664" i="9" s="1"/>
  <c r="X11" i="9"/>
  <c r="X664" i="9" s="1"/>
  <c r="X664" i="2"/>
  <c r="W11" i="9"/>
  <c r="W664" i="9" s="1"/>
  <c r="W664" i="2"/>
  <c r="AU4" i="9"/>
  <c r="AU13" i="2"/>
  <c r="BM676" i="2"/>
  <c r="BM682" i="2" s="1"/>
  <c r="AF11" i="9"/>
  <c r="AF664" i="9" s="1"/>
  <c r="AF664" i="2"/>
  <c r="C664" i="2"/>
  <c r="C11" i="9"/>
  <c r="C664" i="9" s="1"/>
  <c r="AQ13" i="2"/>
  <c r="AQ4" i="9"/>
  <c r="AZ664" i="2"/>
  <c r="AZ11" i="9"/>
  <c r="AZ664" i="9" s="1"/>
  <c r="AE390" i="9"/>
  <c r="AE664" i="9" s="1"/>
  <c r="AE664" i="2"/>
  <c r="F77" i="9"/>
  <c r="F664" i="9" s="1"/>
  <c r="F664" i="2"/>
  <c r="AR664" i="2"/>
  <c r="AJ13" i="2"/>
  <c r="Z13" i="2"/>
  <c r="U664" i="9"/>
  <c r="R11" i="9"/>
  <c r="R664" i="9" s="1"/>
  <c r="R665" i="9" s="1"/>
  <c r="K664" i="9"/>
  <c r="K665" i="9" s="1"/>
  <c r="H104" i="9"/>
  <c r="H664" i="9" s="1"/>
  <c r="H664" i="2"/>
  <c r="AL409" i="9"/>
  <c r="AL664" i="9" s="1"/>
  <c r="AL664" i="2"/>
  <c r="M664" i="2"/>
  <c r="AN4" i="9"/>
  <c r="AN13" i="2"/>
  <c r="AK664" i="2"/>
  <c r="I664" i="2"/>
  <c r="AT13" i="2"/>
  <c r="AT4" i="9"/>
  <c r="BA664" i="9"/>
  <c r="C665" i="9" l="1"/>
  <c r="J665" i="9"/>
  <c r="E665" i="9"/>
  <c r="I665" i="9"/>
  <c r="M665" i="9"/>
  <c r="Y664" i="2"/>
  <c r="Y11" i="9"/>
  <c r="Y664" i="9" s="1"/>
  <c r="G665" i="9"/>
  <c r="U665" i="9"/>
  <c r="T11" i="9"/>
  <c r="T664" i="9" s="1"/>
  <c r="T664" i="2"/>
  <c r="S11" i="9"/>
  <c r="S664" i="9" s="1"/>
  <c r="S664" i="2"/>
  <c r="AV11" i="9"/>
  <c r="AV664" i="9" s="1"/>
  <c r="AV664" i="2"/>
  <c r="AP664" i="2"/>
  <c r="AP11" i="9"/>
  <c r="AP664" i="9" s="1"/>
  <c r="BL634" i="2"/>
  <c r="AT11" i="9"/>
  <c r="AT664" i="9" s="1"/>
  <c r="AT664" i="2"/>
  <c r="AN11" i="9"/>
  <c r="AN664" i="9" s="1"/>
  <c r="AN664" i="2"/>
  <c r="AQ11" i="9"/>
  <c r="AQ664" i="9" s="1"/>
  <c r="AQ664" i="2"/>
  <c r="AU11" i="9"/>
  <c r="AU664" i="9" s="1"/>
  <c r="AU664" i="2"/>
  <c r="H665" i="9"/>
  <c r="Z11" i="9"/>
  <c r="Z664" i="9" s="1"/>
  <c r="Z664" i="2"/>
  <c r="O665" i="9"/>
  <c r="BK19" i="2"/>
  <c r="BQ18" i="2"/>
  <c r="F665" i="9"/>
  <c r="AJ11" i="9"/>
  <c r="AJ664" i="9" s="1"/>
  <c r="AJ664" i="2"/>
  <c r="BF665" i="2" l="1"/>
  <c r="S665" i="9"/>
  <c r="BE665" i="9"/>
  <c r="BL665" i="2" s="1"/>
  <c r="T665" i="9"/>
  <c r="BL635" i="2"/>
  <c r="BK20" i="2"/>
  <c r="BQ19" i="2"/>
  <c r="BL636" i="2" l="1"/>
  <c r="BL637" i="2" s="1"/>
  <c r="BG665" i="2"/>
  <c r="BQ665" i="2"/>
  <c r="BR665" i="2" s="1"/>
  <c r="BK21" i="2"/>
  <c r="BQ20" i="2"/>
  <c r="BL638" i="2" l="1"/>
  <c r="BL639" i="2" s="1"/>
  <c r="BL640" i="2" s="1"/>
  <c r="BL641" i="2" s="1"/>
  <c r="BL642" i="2" s="1"/>
  <c r="BL643" i="2" s="1"/>
  <c r="BK22" i="2"/>
  <c r="BQ21" i="2"/>
  <c r="BL644" i="2" l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Q22" i="2"/>
  <c r="BK23" i="2"/>
  <c r="BL657" i="2" l="1"/>
  <c r="BL658" i="2" s="1"/>
  <c r="BL659" i="2" s="1"/>
  <c r="BL660" i="2" s="1"/>
  <c r="BL661" i="2" s="1"/>
  <c r="BL662" i="2" s="1"/>
  <c r="BL663" i="2" s="1"/>
  <c r="BK24" i="2"/>
  <c r="BQ23" i="2"/>
  <c r="BL664" i="2" l="1"/>
  <c r="BL666" i="2" s="1"/>
  <c r="BL668" i="2" s="1"/>
  <c r="BK25" i="2"/>
  <c r="BQ24" i="2"/>
  <c r="BK26" i="2" l="1"/>
  <c r="BQ25" i="2"/>
  <c r="BK27" i="2" l="1"/>
  <c r="BQ26" i="2"/>
  <c r="BK28" i="2" l="1"/>
  <c r="BQ27" i="2"/>
  <c r="BQ28" i="2" l="1"/>
  <c r="BK29" i="2"/>
  <c r="BK30" i="2" l="1"/>
  <c r="BQ29" i="2"/>
  <c r="BK31" i="2" l="1"/>
  <c r="BQ30" i="2"/>
  <c r="BQ31" i="2" l="1"/>
  <c r="BK32" i="2"/>
  <c r="BQ32" i="2" l="1"/>
  <c r="BK33" i="2"/>
  <c r="BK34" i="2" l="1"/>
  <c r="BQ33" i="2"/>
  <c r="BQ34" i="2" l="1"/>
  <c r="BK35" i="2"/>
  <c r="BQ35" i="2" l="1"/>
  <c r="BK36" i="2"/>
  <c r="BK37" i="2" l="1"/>
  <c r="BQ36" i="2"/>
  <c r="BQ37" i="2" l="1"/>
  <c r="BK38" i="2"/>
  <c r="BK39" i="2" l="1"/>
  <c r="BQ38" i="2"/>
  <c r="BQ39" i="2" l="1"/>
  <c r="BK40" i="2"/>
  <c r="BK41" i="2" l="1"/>
  <c r="BQ40" i="2"/>
  <c r="BK42" i="2" l="1"/>
  <c r="BQ41" i="2"/>
  <c r="BK43" i="2" l="1"/>
  <c r="BQ42" i="2"/>
  <c r="BQ43" i="2" l="1"/>
  <c r="BK44" i="2"/>
  <c r="BK45" i="2" l="1"/>
  <c r="BQ44" i="2"/>
  <c r="BQ45" i="2" l="1"/>
  <c r="BK46" i="2"/>
  <c r="BK47" i="2" l="1"/>
  <c r="BQ46" i="2"/>
  <c r="BQ47" i="2" l="1"/>
  <c r="BK48" i="2"/>
  <c r="BQ48" i="2" l="1"/>
  <c r="BK49" i="2"/>
  <c r="BK50" i="2" l="1"/>
  <c r="BQ49" i="2"/>
  <c r="BQ50" i="2" l="1"/>
  <c r="BK51" i="2"/>
  <c r="BK52" i="2" l="1"/>
  <c r="BQ51" i="2"/>
  <c r="BK53" i="2" l="1"/>
  <c r="BQ52" i="2"/>
  <c r="BQ53" i="2" l="1"/>
  <c r="BK54" i="2"/>
  <c r="BK55" i="2" l="1"/>
  <c r="BQ54" i="2"/>
  <c r="BQ55" i="2" l="1"/>
  <c r="BK56" i="2"/>
  <c r="BK57" i="2" l="1"/>
  <c r="BQ56" i="2"/>
  <c r="BK58" i="2" l="1"/>
  <c r="BQ57" i="2"/>
  <c r="BK59" i="2" l="1"/>
  <c r="BQ58" i="2"/>
  <c r="BQ59" i="2" l="1"/>
  <c r="BK60" i="2"/>
  <c r="BQ60" i="2" l="1"/>
  <c r="BK61" i="2"/>
  <c r="BK62" i="2" l="1"/>
  <c r="BQ61" i="2"/>
  <c r="BK63" i="2" l="1"/>
  <c r="BQ62" i="2"/>
  <c r="BQ63" i="2" l="1"/>
  <c r="BK64" i="2"/>
  <c r="BK65" i="2" l="1"/>
  <c r="BQ64" i="2"/>
  <c r="BK66" i="2" l="1"/>
  <c r="BQ65" i="2"/>
  <c r="BQ66" i="2" l="1"/>
  <c r="BK67" i="2"/>
  <c r="BK68" i="2" l="1"/>
  <c r="BQ67" i="2"/>
  <c r="BK69" i="2" l="1"/>
  <c r="BQ68" i="2"/>
  <c r="BQ69" i="2" l="1"/>
  <c r="BK70" i="2"/>
  <c r="BK71" i="2" l="1"/>
  <c r="BQ70" i="2"/>
  <c r="BK72" i="2" l="1"/>
  <c r="BQ71" i="2"/>
  <c r="BK73" i="2" l="1"/>
  <c r="BQ72" i="2"/>
  <c r="BQ73" i="2" l="1"/>
  <c r="BK74" i="2"/>
  <c r="BK75" i="2" l="1"/>
  <c r="BQ74" i="2"/>
  <c r="BQ75" i="2" l="1"/>
  <c r="BK76" i="2"/>
  <c r="BQ76" i="2" l="1"/>
  <c r="BK77" i="2"/>
  <c r="BQ77" i="2" l="1"/>
  <c r="BK78" i="2"/>
  <c r="BQ78" i="2" l="1"/>
  <c r="BK79" i="2"/>
  <c r="BQ79" i="2" l="1"/>
  <c r="BK80" i="2"/>
  <c r="BQ80" i="2" l="1"/>
  <c r="BK81" i="2"/>
  <c r="BK82" i="2" l="1"/>
  <c r="BQ81" i="2"/>
  <c r="BK83" i="2" l="1"/>
  <c r="BQ82" i="2"/>
  <c r="BQ83" i="2" l="1"/>
  <c r="BK84" i="2"/>
  <c r="BQ84" i="2" l="1"/>
  <c r="BK85" i="2"/>
  <c r="BK86" i="2" l="1"/>
  <c r="BQ85" i="2"/>
  <c r="BK87" i="2" l="1"/>
  <c r="BQ86" i="2"/>
  <c r="BQ87" i="2" l="1"/>
  <c r="BK88" i="2"/>
  <c r="BK89" i="2" l="1"/>
  <c r="BQ88" i="2"/>
  <c r="BQ89" i="2" l="1"/>
  <c r="BK90" i="2"/>
  <c r="BK91" i="2" l="1"/>
  <c r="BQ90" i="2"/>
  <c r="BK92" i="2" l="1"/>
  <c r="BQ91" i="2"/>
  <c r="BQ92" i="2" l="1"/>
  <c r="BK93" i="2"/>
  <c r="BQ93" i="2" l="1"/>
  <c r="BK94" i="2"/>
  <c r="BK95" i="2" l="1"/>
  <c r="BQ94" i="2"/>
  <c r="BK96" i="2" l="1"/>
  <c r="BQ95" i="2"/>
  <c r="BK97" i="2" l="1"/>
  <c r="BQ96" i="2"/>
  <c r="BK98" i="2" l="1"/>
  <c r="BQ97" i="2"/>
  <c r="BQ98" i="2" l="1"/>
  <c r="BK99" i="2"/>
  <c r="BQ99" i="2" l="1"/>
  <c r="BK100" i="2"/>
  <c r="BQ100" i="2" l="1"/>
  <c r="BK101" i="2"/>
  <c r="BK102" i="2" l="1"/>
  <c r="BQ101" i="2"/>
  <c r="BK103" i="2" l="1"/>
  <c r="BQ102" i="2"/>
  <c r="BQ103" i="2" l="1"/>
  <c r="BK104" i="2"/>
  <c r="BQ104" i="2" l="1"/>
  <c r="BK105" i="2"/>
  <c r="BQ105" i="2" l="1"/>
  <c r="BK106" i="2"/>
  <c r="BQ106" i="2" l="1"/>
  <c r="BK107" i="2"/>
  <c r="BK108" i="2" l="1"/>
  <c r="BQ107" i="2"/>
  <c r="BQ108" i="2" l="1"/>
  <c r="BK109" i="2"/>
  <c r="BK110" i="2" l="1"/>
  <c r="BQ109" i="2"/>
  <c r="BQ110" i="2" l="1"/>
  <c r="BK111" i="2"/>
  <c r="BK112" i="2" l="1"/>
  <c r="BQ111" i="2"/>
  <c r="BK113" i="2" l="1"/>
  <c r="BQ112" i="2"/>
  <c r="BK114" i="2" l="1"/>
  <c r="BQ113" i="2"/>
  <c r="BQ114" i="2" l="1"/>
  <c r="BK115" i="2"/>
  <c r="BQ115" i="2" l="1"/>
  <c r="BK116" i="2"/>
  <c r="BK117" i="2" l="1"/>
  <c r="BQ116" i="2"/>
  <c r="BK118" i="2" l="1"/>
  <c r="BQ117" i="2"/>
  <c r="BK119" i="2" l="1"/>
  <c r="BQ118" i="2"/>
  <c r="BK120" i="2" l="1"/>
  <c r="BQ119" i="2"/>
  <c r="BQ120" i="2" l="1"/>
  <c r="BK121" i="2"/>
  <c r="BK122" i="2" l="1"/>
  <c r="BQ121" i="2"/>
  <c r="BK123" i="2" l="1"/>
  <c r="BQ122" i="2"/>
  <c r="BQ123" i="2" l="1"/>
  <c r="BK124" i="2"/>
  <c r="BQ124" i="2" l="1"/>
  <c r="BK125" i="2"/>
  <c r="BQ125" i="2" l="1"/>
  <c r="BK126" i="2"/>
  <c r="BQ126" i="2" l="1"/>
  <c r="BK127" i="2"/>
  <c r="BQ127" i="2" l="1"/>
  <c r="BK128" i="2"/>
  <c r="BK129" i="2" l="1"/>
  <c r="BQ128" i="2"/>
  <c r="BK130" i="2" l="1"/>
  <c r="BQ129" i="2"/>
  <c r="BK131" i="2" l="1"/>
  <c r="BQ130" i="2"/>
  <c r="BK132" i="2" l="1"/>
  <c r="BQ131" i="2"/>
  <c r="BQ132" i="2" l="1"/>
  <c r="BK133" i="2"/>
  <c r="BK134" i="2" l="1"/>
  <c r="BQ133" i="2"/>
  <c r="BK135" i="2" l="1"/>
  <c r="BQ134" i="2"/>
  <c r="BK136" i="2" l="1"/>
  <c r="BQ135" i="2"/>
  <c r="BK137" i="2" l="1"/>
  <c r="BQ136" i="2"/>
  <c r="BK138" i="2" l="1"/>
  <c r="BQ137" i="2"/>
  <c r="BQ138" i="2" l="1"/>
  <c r="BK139" i="2"/>
  <c r="BQ139" i="2" l="1"/>
  <c r="BK140" i="2"/>
  <c r="BQ140" i="2" l="1"/>
  <c r="BK141" i="2"/>
  <c r="BQ141" i="2" l="1"/>
  <c r="BK142" i="2"/>
  <c r="BQ142" i="2" l="1"/>
  <c r="BK143" i="2"/>
  <c r="BQ143" i="2" l="1"/>
  <c r="BK144" i="2"/>
  <c r="BK145" i="2" l="1"/>
  <c r="BQ144" i="2"/>
  <c r="BQ145" i="2" l="1"/>
  <c r="BK146" i="2"/>
  <c r="BK147" i="2" l="1"/>
  <c r="BQ146" i="2"/>
  <c r="BQ147" i="2" l="1"/>
  <c r="BK148" i="2"/>
  <c r="BK149" i="2" l="1"/>
  <c r="BQ148" i="2"/>
  <c r="BK150" i="2" l="1"/>
  <c r="BQ149" i="2"/>
  <c r="BQ150" i="2" l="1"/>
  <c r="BK151" i="2"/>
  <c r="BQ151" i="2" l="1"/>
  <c r="BK152" i="2"/>
  <c r="BQ152" i="2" l="1"/>
  <c r="BK153" i="2"/>
  <c r="BQ153" i="2" l="1"/>
  <c r="BK154" i="2"/>
  <c r="BQ154" i="2" l="1"/>
  <c r="BK155" i="2"/>
  <c r="BK156" i="2" l="1"/>
  <c r="BQ155" i="2"/>
  <c r="BQ156" i="2" l="1"/>
  <c r="BK157" i="2"/>
  <c r="BK158" i="2" l="1"/>
  <c r="BQ157" i="2"/>
  <c r="BK159" i="2" l="1"/>
  <c r="BQ158" i="2"/>
  <c r="BQ159" i="2" l="1"/>
  <c r="BK160" i="2"/>
  <c r="BQ160" i="2" l="1"/>
  <c r="BK161" i="2"/>
  <c r="BK162" i="2" l="1"/>
  <c r="BQ161" i="2"/>
  <c r="BQ162" i="2" l="1"/>
  <c r="BK163" i="2"/>
  <c r="BK164" i="2" l="1"/>
  <c r="BQ163" i="2"/>
  <c r="BK165" i="2" l="1"/>
  <c r="BQ164" i="2"/>
  <c r="BQ165" i="2" l="1"/>
  <c r="BK166" i="2"/>
  <c r="BK167" i="2" l="1"/>
  <c r="BQ166" i="2"/>
  <c r="BK168" i="2" l="1"/>
  <c r="BQ167" i="2"/>
  <c r="BQ168" i="2" l="1"/>
  <c r="BK169" i="2"/>
  <c r="BK170" i="2" l="1"/>
  <c r="BQ169" i="2"/>
  <c r="BK171" i="2" l="1"/>
  <c r="BQ170" i="2"/>
  <c r="BK172" i="2" l="1"/>
  <c r="BQ171" i="2"/>
  <c r="BK173" i="2" l="1"/>
  <c r="BQ172" i="2"/>
  <c r="BQ173" i="2" l="1"/>
  <c r="BK174" i="2"/>
  <c r="BQ174" i="2" l="1"/>
  <c r="BK175" i="2"/>
  <c r="BQ175" i="2" l="1"/>
  <c r="BK176" i="2"/>
  <c r="BK177" i="2" l="1"/>
  <c r="BQ176" i="2"/>
  <c r="BK178" i="2" l="1"/>
  <c r="BQ177" i="2"/>
  <c r="BK179" i="2" l="1"/>
  <c r="BQ178" i="2"/>
  <c r="BK180" i="2" l="1"/>
  <c r="BQ179" i="2"/>
  <c r="BK181" i="2" l="1"/>
  <c r="BQ180" i="2"/>
  <c r="BQ181" i="2" l="1"/>
  <c r="BK182" i="2"/>
  <c r="BQ182" i="2" l="1"/>
  <c r="BK183" i="2"/>
  <c r="BK184" i="2" l="1"/>
  <c r="BQ183" i="2"/>
  <c r="BQ184" i="2" l="1"/>
  <c r="BK185" i="2"/>
  <c r="BQ185" i="2" l="1"/>
  <c r="BK186" i="2"/>
  <c r="BQ186" i="2" l="1"/>
  <c r="BK187" i="2"/>
  <c r="BQ187" i="2" l="1"/>
  <c r="BK188" i="2"/>
  <c r="BQ188" i="2" l="1"/>
  <c r="BK189" i="2"/>
  <c r="BQ189" i="2" l="1"/>
  <c r="BK190" i="2"/>
  <c r="BK191" i="2" l="1"/>
  <c r="BQ190" i="2"/>
  <c r="BQ191" i="2" l="1"/>
  <c r="BK192" i="2"/>
  <c r="BK193" i="2" l="1"/>
  <c r="BQ192" i="2"/>
  <c r="BK194" i="2" l="1"/>
  <c r="BQ193" i="2"/>
  <c r="BK195" i="2" l="1"/>
  <c r="BQ194" i="2"/>
  <c r="BK196" i="2" l="1"/>
  <c r="BQ195" i="2"/>
  <c r="BQ196" i="2" l="1"/>
  <c r="BK197" i="2"/>
  <c r="BQ197" i="2" l="1"/>
  <c r="BK198" i="2"/>
  <c r="BK199" i="2" l="1"/>
  <c r="BQ198" i="2"/>
  <c r="BQ199" i="2" l="1"/>
  <c r="BK200" i="2"/>
  <c r="BQ200" i="2" l="1"/>
  <c r="BK201" i="2"/>
  <c r="BQ201" i="2" l="1"/>
  <c r="BK202" i="2"/>
  <c r="BQ202" i="2" l="1"/>
  <c r="BK203" i="2"/>
  <c r="BQ203" i="2" l="1"/>
  <c r="BK204" i="2"/>
  <c r="BQ204" i="2" l="1"/>
  <c r="BK205" i="2"/>
  <c r="BQ205" i="2" l="1"/>
  <c r="BK206" i="2"/>
  <c r="BK207" i="2" l="1"/>
  <c r="BQ206" i="2"/>
  <c r="BK208" i="2" l="1"/>
  <c r="BQ207" i="2"/>
  <c r="BK209" i="2" l="1"/>
  <c r="BQ208" i="2"/>
  <c r="BQ209" i="2" l="1"/>
  <c r="BK210" i="2"/>
  <c r="BK211" i="2" l="1"/>
  <c r="BQ210" i="2"/>
  <c r="BQ211" i="2" l="1"/>
  <c r="BK212" i="2"/>
  <c r="BQ212" i="2" l="1"/>
  <c r="BK213" i="2"/>
  <c r="BK214" i="2" l="1"/>
  <c r="BQ213" i="2"/>
  <c r="BQ214" i="2" l="1"/>
  <c r="BK215" i="2"/>
  <c r="BK216" i="2" l="1"/>
  <c r="BQ215" i="2"/>
  <c r="BK217" i="2" l="1"/>
  <c r="BQ216" i="2"/>
  <c r="BQ217" i="2" l="1"/>
  <c r="BK218" i="2"/>
  <c r="BK219" i="2" l="1"/>
  <c r="BQ218" i="2"/>
  <c r="BK220" i="2" l="1"/>
  <c r="BQ219" i="2"/>
  <c r="BQ220" i="2" l="1"/>
  <c r="BK221" i="2"/>
  <c r="BQ221" i="2" l="1"/>
  <c r="BK222" i="2"/>
  <c r="BK223" i="2" l="1"/>
  <c r="BQ222" i="2"/>
  <c r="BK224" i="2" l="1"/>
  <c r="BQ223" i="2"/>
  <c r="BQ224" i="2" l="1"/>
  <c r="BK225" i="2"/>
  <c r="BQ225" i="2" l="1"/>
  <c r="BK226" i="2"/>
  <c r="BQ226" i="2" l="1"/>
  <c r="BK227" i="2"/>
  <c r="BK228" i="2" l="1"/>
  <c r="BQ227" i="2"/>
  <c r="BQ228" i="2" l="1"/>
  <c r="BK229" i="2"/>
  <c r="BQ229" i="2" l="1"/>
  <c r="BK230" i="2"/>
  <c r="BQ230" i="2" l="1"/>
  <c r="BK231" i="2"/>
  <c r="BK232" i="2" l="1"/>
  <c r="BQ231" i="2"/>
  <c r="BK233" i="2" l="1"/>
  <c r="BQ232" i="2"/>
  <c r="BK234" i="2" l="1"/>
  <c r="BQ233" i="2"/>
  <c r="BK235" i="2" l="1"/>
  <c r="BQ234" i="2"/>
  <c r="BK236" i="2" l="1"/>
  <c r="BQ235" i="2"/>
  <c r="BQ236" i="2" l="1"/>
  <c r="BK237" i="2"/>
  <c r="BK238" i="2" l="1"/>
  <c r="BQ237" i="2"/>
  <c r="BK239" i="2" l="1"/>
  <c r="BQ238" i="2"/>
  <c r="BK240" i="2" l="1"/>
  <c r="BQ239" i="2"/>
  <c r="BK241" i="2" l="1"/>
  <c r="BQ240" i="2"/>
  <c r="BQ241" i="2" l="1"/>
  <c r="BK242" i="2"/>
  <c r="BQ242" i="2" l="1"/>
  <c r="BK243" i="2"/>
  <c r="BK244" i="2" l="1"/>
  <c r="BQ243" i="2"/>
  <c r="BQ244" i="2" l="1"/>
  <c r="BK245" i="2"/>
  <c r="BQ245" i="2" l="1"/>
  <c r="BK246" i="2"/>
  <c r="BK247" i="2" l="1"/>
  <c r="BQ246" i="2"/>
  <c r="BQ247" i="2" l="1"/>
  <c r="BK248" i="2"/>
  <c r="BQ248" i="2" l="1"/>
  <c r="BK249" i="2"/>
  <c r="BQ249" i="2" l="1"/>
  <c r="BK250" i="2"/>
  <c r="BK251" i="2" l="1"/>
  <c r="BQ250" i="2"/>
  <c r="BK252" i="2" l="1"/>
  <c r="BQ251" i="2"/>
  <c r="BQ252" i="2" l="1"/>
  <c r="BK253" i="2"/>
  <c r="BQ253" i="2" l="1"/>
  <c r="BK254" i="2"/>
  <c r="BK255" i="2" l="1"/>
  <c r="BQ254" i="2"/>
  <c r="BK256" i="2" l="1"/>
  <c r="BQ255" i="2"/>
  <c r="BK257" i="2" l="1"/>
  <c r="BQ256" i="2"/>
  <c r="BQ257" i="2" l="1"/>
  <c r="BK258" i="2"/>
  <c r="BQ258" i="2" l="1"/>
  <c r="BK259" i="2"/>
  <c r="BK260" i="2" l="1"/>
  <c r="BQ259" i="2"/>
  <c r="BQ260" i="2" l="1"/>
  <c r="BK261" i="2"/>
  <c r="BK262" i="2" l="1"/>
  <c r="BQ261" i="2"/>
  <c r="BQ262" i="2" l="1"/>
  <c r="BK263" i="2"/>
  <c r="BQ263" i="2" l="1"/>
  <c r="BK264" i="2"/>
  <c r="BK265" i="2" l="1"/>
  <c r="BQ264" i="2"/>
  <c r="BQ265" i="2" l="1"/>
  <c r="BK266" i="2"/>
  <c r="BQ266" i="2" l="1"/>
  <c r="BK267" i="2"/>
  <c r="BK268" i="2" l="1"/>
  <c r="BQ267" i="2"/>
  <c r="BK269" i="2" l="1"/>
  <c r="BQ268" i="2"/>
  <c r="BQ269" i="2" l="1"/>
  <c r="BK270" i="2"/>
  <c r="BQ270" i="2" l="1"/>
  <c r="BK271" i="2"/>
  <c r="BQ271" i="2" l="1"/>
  <c r="BK272" i="2"/>
  <c r="BQ272" i="2" l="1"/>
  <c r="BK273" i="2"/>
  <c r="BK274" i="2" l="1"/>
  <c r="BQ273" i="2"/>
  <c r="BK275" i="2" l="1"/>
  <c r="BQ274" i="2"/>
  <c r="BQ275" i="2" l="1"/>
  <c r="BK276" i="2"/>
  <c r="BQ276" i="2" l="1"/>
  <c r="BK277" i="2"/>
  <c r="BQ277" i="2" l="1"/>
  <c r="BK278" i="2"/>
  <c r="BQ278" i="2" l="1"/>
  <c r="BK279" i="2"/>
  <c r="BK280" i="2" l="1"/>
  <c r="BQ279" i="2"/>
  <c r="BK281" i="2" l="1"/>
  <c r="BQ280" i="2"/>
  <c r="BQ281" i="2" l="1"/>
  <c r="BK282" i="2"/>
  <c r="BQ282" i="2" l="1"/>
  <c r="BK283" i="2"/>
  <c r="BK284" i="2" l="1"/>
  <c r="BQ283" i="2"/>
  <c r="BQ284" i="2" l="1"/>
  <c r="BK285" i="2"/>
  <c r="BK286" i="2" l="1"/>
  <c r="BQ285" i="2"/>
  <c r="BK287" i="2" l="1"/>
  <c r="BQ286" i="2"/>
  <c r="BQ287" i="2" l="1"/>
  <c r="BK288" i="2"/>
  <c r="BQ288" i="2" l="1"/>
  <c r="BK289" i="2"/>
  <c r="BQ289" i="2" l="1"/>
  <c r="BK290" i="2"/>
  <c r="BQ290" i="2" l="1"/>
  <c r="BK291" i="2"/>
  <c r="BK292" i="2" l="1"/>
  <c r="BQ291" i="2"/>
  <c r="BQ292" i="2" l="1"/>
  <c r="BK293" i="2"/>
  <c r="BQ293" i="2" l="1"/>
  <c r="BK294" i="2"/>
  <c r="BQ294" i="2" l="1"/>
  <c r="BK295" i="2"/>
  <c r="BQ295" i="2" l="1"/>
  <c r="BK296" i="2"/>
  <c r="BQ296" i="2" l="1"/>
  <c r="BK297" i="2"/>
  <c r="BQ297" i="2" l="1"/>
  <c r="BK298" i="2"/>
  <c r="BK299" i="2" l="1"/>
  <c r="BQ298" i="2"/>
  <c r="BK300" i="2" l="1"/>
  <c r="BQ299" i="2"/>
  <c r="BK301" i="2" l="1"/>
  <c r="BQ300" i="2"/>
  <c r="BK302" i="2" l="1"/>
  <c r="BQ301" i="2"/>
  <c r="BQ302" i="2" l="1"/>
  <c r="BK303" i="2"/>
  <c r="BQ303" i="2" l="1"/>
  <c r="BK304" i="2"/>
  <c r="BQ304" i="2" l="1"/>
  <c r="BK305" i="2"/>
  <c r="BK306" i="2" l="1"/>
  <c r="BQ305" i="2"/>
  <c r="BK307" i="2" l="1"/>
  <c r="BQ306" i="2"/>
  <c r="BK308" i="2" l="1"/>
  <c r="BQ307" i="2"/>
  <c r="BK309" i="2" l="1"/>
  <c r="BQ308" i="2"/>
  <c r="BK310" i="2" l="1"/>
  <c r="BQ309" i="2"/>
  <c r="BQ310" i="2" l="1"/>
  <c r="BK311" i="2"/>
  <c r="BQ311" i="2" l="1"/>
  <c r="BK312" i="2"/>
  <c r="BK313" i="2" l="1"/>
  <c r="BQ312" i="2"/>
  <c r="BQ313" i="2" l="1"/>
  <c r="BK314" i="2"/>
  <c r="BQ314" i="2" l="1"/>
  <c r="BK315" i="2"/>
  <c r="BQ315" i="2" l="1"/>
  <c r="BK316" i="2"/>
  <c r="BQ316" i="2" l="1"/>
  <c r="BK317" i="2"/>
  <c r="BK318" i="2" l="1"/>
  <c r="BQ317" i="2"/>
  <c r="BK319" i="2" l="1"/>
  <c r="BQ318" i="2"/>
  <c r="BQ319" i="2" l="1"/>
  <c r="BK320" i="2"/>
  <c r="BQ320" i="2" l="1"/>
  <c r="BK321" i="2"/>
  <c r="BQ321" i="2" l="1"/>
  <c r="BK322" i="2"/>
  <c r="BK323" i="2" l="1"/>
  <c r="BQ322" i="2"/>
  <c r="BQ323" i="2" l="1"/>
  <c r="BK324" i="2"/>
  <c r="BK325" i="2" l="1"/>
  <c r="BQ324" i="2"/>
  <c r="BK326" i="2" l="1"/>
  <c r="BQ325" i="2"/>
  <c r="BK327" i="2" l="1"/>
  <c r="BQ326" i="2"/>
  <c r="BQ327" i="2" l="1"/>
  <c r="BK328" i="2"/>
  <c r="BQ328" i="2" l="1"/>
  <c r="BK329" i="2"/>
  <c r="BQ329" i="2" l="1"/>
  <c r="BK330" i="2"/>
  <c r="BK331" i="2" l="1"/>
  <c r="BQ330" i="2"/>
  <c r="BK332" i="2" l="1"/>
  <c r="BQ331" i="2"/>
  <c r="BK333" i="2" l="1"/>
  <c r="BQ332" i="2"/>
  <c r="BK334" i="2" l="1"/>
  <c r="BQ333" i="2"/>
  <c r="BK335" i="2" l="1"/>
  <c r="BQ334" i="2"/>
  <c r="BK336" i="2" l="1"/>
  <c r="BQ335" i="2"/>
  <c r="BK337" i="2" l="1"/>
  <c r="BQ336" i="2"/>
  <c r="BQ337" i="2" l="1"/>
  <c r="BK338" i="2"/>
  <c r="BK339" i="2" l="1"/>
  <c r="BQ338" i="2"/>
  <c r="BK340" i="2" l="1"/>
  <c r="BQ339" i="2"/>
  <c r="BQ340" i="2" l="1"/>
  <c r="BK341" i="2"/>
  <c r="BK342" i="2" l="1"/>
  <c r="BQ341" i="2"/>
  <c r="BK343" i="2" l="1"/>
  <c r="BQ342" i="2"/>
  <c r="BK344" i="2" l="1"/>
  <c r="BQ343" i="2"/>
  <c r="BK345" i="2" l="1"/>
  <c r="BQ344" i="2"/>
  <c r="BQ345" i="2" l="1"/>
  <c r="BK346" i="2"/>
  <c r="BK347" i="2" l="1"/>
  <c r="BQ346" i="2"/>
  <c r="BK348" i="2" l="1"/>
  <c r="BQ347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K355" i="2" l="1"/>
  <c r="BQ354" i="2"/>
  <c r="BK356" i="2" l="1"/>
  <c r="BQ355" i="2"/>
  <c r="BQ356" i="2" l="1"/>
  <c r="BK357" i="2"/>
  <c r="BQ357" i="2" l="1"/>
  <c r="BK358" i="2"/>
  <c r="BK359" i="2" l="1"/>
  <c r="BQ358" i="2"/>
  <c r="BQ359" i="2" l="1"/>
  <c r="BK360" i="2"/>
  <c r="BK361" i="2" l="1"/>
  <c r="BQ360" i="2"/>
  <c r="BQ361" i="2" l="1"/>
  <c r="BK362" i="2"/>
  <c r="BQ362" i="2" l="1"/>
  <c r="BK363" i="2"/>
  <c r="BQ363" i="2" l="1"/>
  <c r="BK364" i="2"/>
  <c r="BK365" i="2" l="1"/>
  <c r="BQ364" i="2"/>
  <c r="BQ365" i="2" l="1"/>
  <c r="BK366" i="2"/>
  <c r="BQ366" i="2" l="1"/>
  <c r="BK367" i="2"/>
  <c r="BK368" i="2" l="1"/>
  <c r="BQ367" i="2"/>
  <c r="BK369" i="2" l="1"/>
  <c r="BQ368" i="2"/>
  <c r="BQ369" i="2" l="1"/>
  <c r="BK370" i="2"/>
  <c r="BK371" i="2" l="1"/>
  <c r="BQ370" i="2"/>
  <c r="BQ371" i="2" l="1"/>
  <c r="BK372" i="2"/>
  <c r="BQ372" i="2" l="1"/>
  <c r="BK373" i="2"/>
  <c r="BK374" i="2" l="1"/>
  <c r="BQ373" i="2"/>
  <c r="BQ374" i="2" l="1"/>
  <c r="BK375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K382" i="2" l="1"/>
  <c r="BQ381" i="2"/>
  <c r="BQ382" i="2" l="1"/>
  <c r="BK383" i="2"/>
  <c r="BQ383" i="2" l="1"/>
  <c r="BK384" i="2"/>
  <c r="BK385" i="2" l="1"/>
  <c r="BQ384" i="2"/>
  <c r="BQ385" i="2" l="1"/>
  <c r="BK386" i="2"/>
  <c r="BK387" i="2" l="1"/>
  <c r="BQ386" i="2"/>
  <c r="BK388" i="2" l="1"/>
  <c r="BQ387" i="2"/>
  <c r="BQ388" i="2" l="1"/>
  <c r="BK389" i="2"/>
  <c r="BQ389" i="2" l="1"/>
  <c r="BK390" i="2"/>
  <c r="BK391" i="2" l="1"/>
  <c r="BQ390" i="2"/>
  <c r="BK392" i="2" l="1"/>
  <c r="BQ391" i="2"/>
  <c r="BK393" i="2" l="1"/>
  <c r="BQ392" i="2"/>
  <c r="BK394" i="2" l="1"/>
  <c r="BQ393" i="2"/>
  <c r="BK395" i="2" l="1"/>
  <c r="BQ394" i="2"/>
  <c r="BK396" i="2" l="1"/>
  <c r="BQ395" i="2"/>
  <c r="BQ396" i="2" l="1"/>
  <c r="BK397" i="2"/>
  <c r="BQ397" i="2" l="1"/>
  <c r="BK398" i="2"/>
  <c r="BQ398" i="2" l="1"/>
  <c r="BK399" i="2"/>
  <c r="BQ399" i="2" l="1"/>
  <c r="BK400" i="2"/>
  <c r="BK401" i="2" l="1"/>
  <c r="BQ400" i="2"/>
  <c r="BK402" i="2" l="1"/>
  <c r="BQ401" i="2"/>
  <c r="BQ402" i="2" l="1"/>
  <c r="BK403" i="2"/>
  <c r="BK404" i="2" l="1"/>
  <c r="BQ403" i="2"/>
  <c r="BQ404" i="2" l="1"/>
  <c r="BK405" i="2"/>
  <c r="BK406" i="2" l="1"/>
  <c r="BQ405" i="2"/>
  <c r="BK407" i="2" l="1"/>
  <c r="BQ406" i="2"/>
  <c r="BK408" i="2" l="1"/>
  <c r="BQ407" i="2"/>
  <c r="BK409" i="2" l="1"/>
  <c r="BQ408" i="2"/>
  <c r="BK410" i="2" l="1"/>
  <c r="BQ409" i="2"/>
  <c r="BK411" i="2" l="1"/>
  <c r="BQ410" i="2"/>
  <c r="BQ411" i="2" l="1"/>
  <c r="BK412" i="2"/>
  <c r="BQ412" i="2" l="1"/>
  <c r="BK413" i="2"/>
  <c r="BQ413" i="2" l="1"/>
  <c r="BK414" i="2"/>
  <c r="BQ414" i="2" l="1"/>
  <c r="BK415" i="2"/>
  <c r="BK416" i="2" l="1"/>
  <c r="BQ415" i="2"/>
  <c r="BK417" i="2" l="1"/>
  <c r="BQ416" i="2"/>
  <c r="BK418" i="2" l="1"/>
  <c r="BQ417" i="2"/>
  <c r="BQ418" i="2" l="1"/>
  <c r="BK419" i="2"/>
  <c r="BK420" i="2" l="1"/>
  <c r="BQ419" i="2"/>
  <c r="BQ420" i="2" l="1"/>
  <c r="BK421" i="2"/>
  <c r="BQ421" i="2" l="1"/>
  <c r="BK422" i="2"/>
  <c r="BK423" i="2" l="1"/>
  <c r="BQ422" i="2"/>
  <c r="BQ423" i="2" l="1"/>
  <c r="BK424" i="2"/>
  <c r="BK425" i="2" l="1"/>
  <c r="BQ424" i="2"/>
  <c r="BQ425" i="2" l="1"/>
  <c r="BK426" i="2"/>
  <c r="BQ426" i="2" l="1"/>
  <c r="BK427" i="2"/>
  <c r="BK428" i="2" l="1"/>
  <c r="BQ427" i="2"/>
  <c r="BK429" i="2" l="1"/>
  <c r="BQ428" i="2"/>
  <c r="BQ429" i="2" l="1"/>
  <c r="BK430" i="2"/>
  <c r="BQ430" i="2" l="1"/>
  <c r="BK431" i="2"/>
  <c r="BQ431" i="2" l="1"/>
  <c r="BK432" i="2"/>
  <c r="BK433" i="2" l="1"/>
  <c r="BQ432" i="2"/>
  <c r="BK434" i="2" l="1"/>
  <c r="BQ433" i="2"/>
  <c r="BK435" i="2" l="1"/>
  <c r="BQ434" i="2"/>
  <c r="BQ435" i="2" l="1"/>
  <c r="BK436" i="2"/>
  <c r="BQ436" i="2" l="1"/>
  <c r="BK437" i="2"/>
  <c r="BQ437" i="2" l="1"/>
  <c r="BK438" i="2"/>
  <c r="BQ438" i="2" l="1"/>
  <c r="BK439" i="2"/>
  <c r="BQ439" i="2" l="1"/>
  <c r="BK440" i="2"/>
  <c r="BQ440" i="2" l="1"/>
  <c r="BK441" i="2"/>
  <c r="BQ441" i="2" l="1"/>
  <c r="BK442" i="2"/>
  <c r="BQ442" i="2" l="1"/>
  <c r="BK443" i="2"/>
  <c r="BK444" i="2" l="1"/>
  <c r="BQ443" i="2"/>
  <c r="BK445" i="2" l="1"/>
  <c r="BQ444" i="2"/>
  <c r="BK446" i="2" l="1"/>
  <c r="BQ445" i="2"/>
  <c r="BQ446" i="2" l="1"/>
  <c r="BK447" i="2"/>
  <c r="BQ447" i="2" l="1"/>
  <c r="BK448" i="2"/>
  <c r="BQ448" i="2" l="1"/>
  <c r="BK449" i="2"/>
  <c r="BK450" i="2" l="1"/>
  <c r="BQ449" i="2"/>
  <c r="BK451" i="2" l="1"/>
  <c r="BQ450" i="2"/>
  <c r="BK452" i="2" l="1"/>
  <c r="BQ451" i="2"/>
  <c r="BQ452" i="2" l="1"/>
  <c r="BK453" i="2"/>
  <c r="BK454" i="2" l="1"/>
  <c r="BQ453" i="2"/>
  <c r="BK455" i="2" l="1"/>
  <c r="BQ454" i="2"/>
  <c r="BQ455" i="2" l="1"/>
  <c r="BK456" i="2"/>
  <c r="BK457" i="2" l="1"/>
  <c r="BQ456" i="2"/>
  <c r="BK458" i="2" l="1"/>
  <c r="BQ457" i="2"/>
  <c r="BQ458" i="2" l="1"/>
  <c r="BK459" i="2"/>
  <c r="BK460" i="2" l="1"/>
  <c r="BQ459" i="2"/>
  <c r="BK461" i="2" l="1"/>
  <c r="BQ460" i="2"/>
  <c r="BK462" i="2" l="1"/>
  <c r="BQ461" i="2"/>
  <c r="BQ462" i="2" l="1"/>
  <c r="BK463" i="2"/>
  <c r="BQ463" i="2" l="1"/>
  <c r="BK464" i="2"/>
  <c r="BK465" i="2" l="1"/>
  <c r="BQ464" i="2"/>
  <c r="BQ465" i="2" l="1"/>
  <c r="BK466" i="2"/>
  <c r="BQ466" i="2" l="1"/>
  <c r="BK467" i="2"/>
  <c r="BK468" i="2" l="1"/>
  <c r="BQ467" i="2"/>
  <c r="BK469" i="2" l="1"/>
  <c r="BQ468" i="2"/>
  <c r="BK470" i="2" l="1"/>
  <c r="BQ469" i="2"/>
  <c r="BK471" i="2" l="1"/>
  <c r="BQ470" i="2"/>
  <c r="BQ471" i="2" l="1"/>
  <c r="BK472" i="2"/>
  <c r="BQ472" i="2" l="1"/>
  <c r="BK473" i="2"/>
  <c r="BQ473" i="2" l="1"/>
  <c r="BK474" i="2"/>
  <c r="BQ474" i="2" l="1"/>
  <c r="BK475" i="2"/>
  <c r="BQ475" i="2" l="1"/>
  <c r="BK476" i="2"/>
  <c r="BK477" i="2" l="1"/>
  <c r="BQ476" i="2"/>
  <c r="BK478" i="2" l="1"/>
  <c r="BQ477" i="2"/>
  <c r="BK479" i="2" l="1"/>
  <c r="BQ478" i="2"/>
  <c r="BQ479" i="2" l="1"/>
  <c r="BK480" i="2"/>
  <c r="BQ480" i="2" l="1"/>
  <c r="BK481" i="2"/>
  <c r="BQ481" i="2" l="1"/>
  <c r="BK482" i="2"/>
  <c r="BQ482" i="2" l="1"/>
  <c r="BK483" i="2"/>
  <c r="BQ483" i="2" l="1"/>
  <c r="BK484" i="2"/>
  <c r="BQ484" i="2" l="1"/>
  <c r="BK485" i="2"/>
  <c r="BQ485" i="2" l="1"/>
  <c r="BK486" i="2"/>
  <c r="BQ486" i="2" l="1"/>
  <c r="BK487" i="2"/>
  <c r="BK488" i="2" l="1"/>
  <c r="BQ487" i="2"/>
  <c r="BK489" i="2" l="1"/>
  <c r="BQ488" i="2"/>
  <c r="BK490" i="2" l="1"/>
  <c r="BQ489" i="2"/>
  <c r="BK491" i="2" l="1"/>
  <c r="BQ490" i="2"/>
  <c r="BQ491" i="2" l="1"/>
  <c r="BK492" i="2"/>
  <c r="BQ492" i="2" l="1"/>
  <c r="BK493" i="2"/>
  <c r="BK494" i="2" l="1"/>
  <c r="BQ493" i="2"/>
  <c r="BK495" i="2" l="1"/>
  <c r="BQ494" i="2"/>
  <c r="BK496" i="2" l="1"/>
  <c r="BQ495" i="2"/>
  <c r="BK497" i="2" l="1"/>
  <c r="BQ496" i="2"/>
  <c r="BK498" i="2" l="1"/>
  <c r="BQ497" i="2"/>
  <c r="BQ498" i="2" l="1"/>
  <c r="BK499" i="2"/>
  <c r="BK500" i="2" l="1"/>
  <c r="BQ499" i="2"/>
  <c r="BQ500" i="2" l="1"/>
  <c r="BK501" i="2"/>
  <c r="BQ501" i="2" l="1"/>
  <c r="BK502" i="2"/>
  <c r="BK503" i="2" l="1"/>
  <c r="BQ502" i="2"/>
  <c r="BK504" i="2" l="1"/>
  <c r="BQ503" i="2"/>
  <c r="BK505" i="2" l="1"/>
  <c r="BQ504" i="2"/>
  <c r="BQ505" i="2" l="1"/>
  <c r="BK506" i="2"/>
  <c r="BQ506" i="2" l="1"/>
  <c r="BK507" i="2"/>
  <c r="BQ507" i="2" l="1"/>
  <c r="BK508" i="2"/>
  <c r="BQ508" i="2" l="1"/>
  <c r="BK509" i="2"/>
  <c r="BK510" i="2" l="1"/>
  <c r="BQ509" i="2"/>
  <c r="BQ510" i="2" l="1"/>
  <c r="BK511" i="2"/>
  <c r="BK512" i="2" l="1"/>
  <c r="BQ511" i="2"/>
  <c r="BK513" i="2" l="1"/>
  <c r="BQ512" i="2"/>
  <c r="BQ513" i="2" l="1"/>
  <c r="BK514" i="2"/>
  <c r="BQ514" i="2" l="1"/>
  <c r="BK515" i="2"/>
  <c r="BQ515" i="2" l="1"/>
  <c r="BK516" i="2"/>
  <c r="BQ516" i="2" l="1"/>
  <c r="BK517" i="2"/>
  <c r="BK518" i="2" l="1"/>
  <c r="BQ517" i="2"/>
  <c r="BQ518" i="2" l="1"/>
  <c r="BK519" i="2"/>
  <c r="BK520" i="2" l="1"/>
  <c r="BQ519" i="2"/>
  <c r="BK521" i="2" l="1"/>
  <c r="BQ520" i="2"/>
  <c r="BK522" i="2" l="1"/>
  <c r="BQ521" i="2"/>
  <c r="BK523" i="2" l="1"/>
  <c r="BQ522" i="2"/>
  <c r="BQ523" i="2" l="1"/>
  <c r="BK524" i="2"/>
  <c r="BK525" i="2" l="1"/>
  <c r="BQ524" i="2"/>
  <c r="BQ525" i="2" l="1"/>
  <c r="BK526" i="2"/>
  <c r="BQ526" i="2" l="1"/>
  <c r="BK527" i="2"/>
  <c r="BK528" i="2" l="1"/>
  <c r="BQ527" i="2"/>
  <c r="BQ528" i="2" l="1"/>
  <c r="BK529" i="2"/>
  <c r="BK530" i="2" l="1"/>
  <c r="BQ529" i="2"/>
  <c r="BK531" i="2" l="1"/>
  <c r="BQ530" i="2"/>
  <c r="BK532" i="2" l="1"/>
  <c r="BQ531" i="2"/>
  <c r="BQ532" i="2" l="1"/>
  <c r="BK533" i="2"/>
  <c r="BK534" i="2" l="1"/>
  <c r="BQ533" i="2"/>
  <c r="BK535" i="2" l="1"/>
  <c r="BQ534" i="2"/>
  <c r="BQ535" i="2" l="1"/>
  <c r="BK536" i="2"/>
  <c r="BK537" i="2" l="1"/>
  <c r="BQ536" i="2"/>
  <c r="BK538" i="2" l="1"/>
  <c r="BQ537" i="2"/>
  <c r="BK539" i="2" l="1"/>
  <c r="BQ538" i="2"/>
  <c r="BQ539" i="2" l="1"/>
  <c r="BK540" i="2"/>
  <c r="BQ540" i="2" l="1"/>
  <c r="BK541" i="2"/>
  <c r="BK542" i="2" l="1"/>
  <c r="BQ541" i="2"/>
  <c r="BK543" i="2" l="1"/>
  <c r="BQ542" i="2"/>
  <c r="BQ543" i="2" l="1"/>
  <c r="BK544" i="2"/>
  <c r="BQ544" i="2" l="1"/>
  <c r="BK545" i="2"/>
  <c r="BQ545" i="2" l="1"/>
  <c r="BK546" i="2"/>
  <c r="BK547" i="2" l="1"/>
  <c r="BQ546" i="2"/>
  <c r="BK548" i="2" l="1"/>
  <c r="BQ547" i="2"/>
  <c r="BQ548" i="2" l="1"/>
  <c r="BK549" i="2"/>
  <c r="BQ549" i="2" l="1"/>
  <c r="BK550" i="2"/>
  <c r="BK551" i="2" l="1"/>
  <c r="BQ550" i="2"/>
  <c r="BK552" i="2" l="1"/>
  <c r="BQ551" i="2"/>
  <c r="BK553" i="2" l="1"/>
  <c r="BQ552" i="2"/>
  <c r="BK554" i="2" l="1"/>
  <c r="BQ553" i="2"/>
  <c r="BQ554" i="2" l="1"/>
  <c r="BK555" i="2"/>
  <c r="BK556" i="2" l="1"/>
  <c r="BQ555" i="2"/>
  <c r="BK557" i="2" l="1"/>
  <c r="BQ556" i="2"/>
  <c r="BK558" i="2" l="1"/>
  <c r="BQ557" i="2"/>
  <c r="BK559" i="2" l="1"/>
  <c r="BQ558" i="2"/>
  <c r="BQ559" i="2" l="1"/>
  <c r="BK560" i="2"/>
  <c r="BK561" i="2" l="1"/>
  <c r="BQ560" i="2"/>
  <c r="BK562" i="2" l="1"/>
  <c r="BQ561" i="2"/>
  <c r="BK563" i="2" l="1"/>
  <c r="BQ562" i="2"/>
  <c r="BQ563" i="2" l="1"/>
  <c r="BK564" i="2"/>
  <c r="BK565" i="2" l="1"/>
  <c r="BQ564" i="2"/>
  <c r="BQ565" i="2" l="1"/>
  <c r="BK566" i="2"/>
  <c r="BQ566" i="2" l="1"/>
  <c r="BK567" i="2"/>
  <c r="BK568" i="2" l="1"/>
  <c r="BQ567" i="2"/>
  <c r="BQ568" i="2" l="1"/>
  <c r="BK569" i="2"/>
  <c r="BQ569" i="2" l="1"/>
  <c r="BK570" i="2"/>
  <c r="BK571" i="2" l="1"/>
  <c r="BQ570" i="2"/>
  <c r="BQ571" i="2" l="1"/>
  <c r="BK572" i="2"/>
  <c r="BK573" i="2" l="1"/>
  <c r="BQ572" i="2"/>
  <c r="BQ573" i="2" l="1"/>
  <c r="BK574" i="2"/>
  <c r="BK575" i="2" l="1"/>
  <c r="BQ574" i="2"/>
  <c r="BQ575" i="2" l="1"/>
  <c r="BK576" i="2"/>
  <c r="BK577" i="2" l="1"/>
  <c r="BQ576" i="2"/>
  <c r="BQ577" i="2" l="1"/>
  <c r="BK578" i="2"/>
  <c r="BK579" i="2" l="1"/>
  <c r="BQ578" i="2"/>
  <c r="BK580" i="2" l="1"/>
  <c r="BQ579" i="2"/>
  <c r="BQ580" i="2" l="1"/>
  <c r="BK581" i="2"/>
  <c r="BK582" i="2" l="1"/>
  <c r="BQ581" i="2"/>
  <c r="BQ582" i="2" l="1"/>
  <c r="BK583" i="2"/>
  <c r="BK584" i="2" l="1"/>
  <c r="BQ583" i="2"/>
  <c r="BK585" i="2" l="1"/>
  <c r="BQ584" i="2"/>
  <c r="BK586" i="2" l="1"/>
  <c r="BQ585" i="2"/>
  <c r="BK587" i="2" l="1"/>
  <c r="BQ586" i="2"/>
  <c r="BK588" i="2" l="1"/>
  <c r="BQ587" i="2"/>
  <c r="BQ588" i="2" l="1"/>
  <c r="BK589" i="2"/>
  <c r="BQ589" i="2" l="1"/>
  <c r="BK590" i="2"/>
  <c r="BQ590" i="2" l="1"/>
  <c r="BK591" i="2"/>
  <c r="BK592" i="2" l="1"/>
  <c r="BQ591" i="2"/>
  <c r="BQ592" i="2" l="1"/>
  <c r="BK593" i="2"/>
  <c r="BQ593" i="2" l="1"/>
  <c r="BK594" i="2"/>
  <c r="BK595" i="2" l="1"/>
  <c r="BQ594" i="2"/>
  <c r="BK596" i="2" l="1"/>
  <c r="BQ595" i="2"/>
  <c r="BQ596" i="2" l="1"/>
  <c r="BK597" i="2"/>
  <c r="BK598" i="2" l="1"/>
  <c r="BQ597" i="2"/>
  <c r="BQ598" i="2" l="1"/>
  <c r="BK599" i="2"/>
  <c r="BQ599" i="2" l="1"/>
  <c r="BK600" i="2"/>
  <c r="BQ600" i="2" l="1"/>
  <c r="BK601" i="2"/>
  <c r="BQ601" i="2" l="1"/>
  <c r="BK602" i="2"/>
  <c r="BK603" i="2" l="1"/>
  <c r="BQ602" i="2"/>
  <c r="BK604" i="2" l="1"/>
  <c r="BQ603" i="2"/>
  <c r="BQ604" i="2" l="1"/>
  <c r="BK605" i="2"/>
  <c r="BK606" i="2" l="1"/>
  <c r="BQ605" i="2"/>
  <c r="BQ606" i="2" l="1"/>
  <c r="BK607" i="2"/>
  <c r="BQ607" i="2" l="1"/>
  <c r="BK608" i="2"/>
  <c r="BQ608" i="2" l="1"/>
  <c r="BK609" i="2"/>
  <c r="BQ609" i="2" l="1"/>
  <c r="BK610" i="2"/>
  <c r="BQ610" i="2" l="1"/>
  <c r="BK611" i="2"/>
  <c r="BK612" i="2" l="1"/>
  <c r="BQ611" i="2"/>
  <c r="BQ612" i="2" l="1"/>
  <c r="BK613" i="2"/>
  <c r="BK614" i="2" l="1"/>
  <c r="BQ613" i="2"/>
  <c r="BQ614" i="2" l="1"/>
  <c r="BK615" i="2"/>
  <c r="BK616" i="2" l="1"/>
  <c r="BQ615" i="2"/>
  <c r="BQ616" i="2" l="1"/>
  <c r="BK617" i="2"/>
  <c r="BQ617" i="2" l="1"/>
  <c r="BK618" i="2"/>
  <c r="BK619" i="2" l="1"/>
  <c r="BQ618" i="2"/>
  <c r="BQ619" i="2" l="1"/>
  <c r="BK620" i="2"/>
  <c r="BK621" i="2" l="1"/>
  <c r="BQ620" i="2"/>
  <c r="BQ621" i="2" l="1"/>
  <c r="BK622" i="2"/>
  <c r="BQ622" i="2" l="1"/>
  <c r="BK623" i="2"/>
  <c r="BK624" i="2" l="1"/>
  <c r="BQ623" i="2"/>
  <c r="BQ624" i="2" l="1"/>
  <c r="BK625" i="2"/>
  <c r="BK626" i="2" l="1"/>
  <c r="BK627" i="2" s="1"/>
  <c r="BQ625" i="2"/>
  <c r="BQ627" i="2" l="1"/>
  <c r="BK628" i="2"/>
  <c r="BQ626" i="2"/>
  <c r="BQ628" i="2" l="1"/>
  <c r="BK629" i="2"/>
  <c r="BK630" i="2" s="1"/>
  <c r="BK631" i="2" s="1"/>
  <c r="BK632" i="2" l="1"/>
  <c r="BK633" i="2" s="1"/>
  <c r="BK634" i="2" s="1"/>
  <c r="BK635" i="2" s="1"/>
  <c r="BK636" i="2" s="1"/>
  <c r="BQ631" i="2"/>
  <c r="BQ630" i="2"/>
  <c r="BQ629" i="2"/>
  <c r="BQ636" i="2" l="1"/>
  <c r="BK637" i="2"/>
  <c r="BQ635" i="2"/>
  <c r="BQ634" i="2"/>
  <c r="BQ633" i="2"/>
  <c r="BQ632" i="2"/>
  <c r="BQ637" i="2" l="1"/>
  <c r="BK638" i="2"/>
  <c r="BK639" i="2" s="1"/>
  <c r="BQ639" i="2" l="1"/>
  <c r="BK640" i="2"/>
  <c r="BK641" i="2" s="1"/>
  <c r="BQ638" i="2"/>
  <c r="BK642" i="2" l="1"/>
  <c r="BK643" i="2" s="1"/>
  <c r="BK644" i="2" s="1"/>
  <c r="BK645" i="2" s="1"/>
  <c r="BQ641" i="2"/>
  <c r="BQ640" i="2"/>
  <c r="BK646" i="2" l="1"/>
  <c r="BK647" i="2" s="1"/>
  <c r="BK648" i="2" s="1"/>
  <c r="BK649" i="2" s="1"/>
  <c r="BK650" i="2" s="1"/>
  <c r="BK651" i="2" s="1"/>
  <c r="BK652" i="2" s="1"/>
  <c r="BQ645" i="2"/>
  <c r="BQ644" i="2"/>
  <c r="BQ643" i="2"/>
  <c r="BQ642" i="2"/>
  <c r="BK653" i="2" l="1"/>
  <c r="BQ652" i="2"/>
  <c r="BQ650" i="2"/>
  <c r="BQ648" i="2"/>
  <c r="BQ647" i="2"/>
  <c r="BQ646" i="2"/>
  <c r="BK654" i="2" l="1"/>
  <c r="BQ653" i="2"/>
  <c r="BQ651" i="2"/>
  <c r="BQ649" i="2"/>
  <c r="BK655" i="2" l="1"/>
  <c r="BQ654" i="2"/>
  <c r="BK656" i="2" l="1"/>
  <c r="BQ655" i="2"/>
  <c r="BK657" i="2" l="1"/>
  <c r="BK658" i="2" s="1"/>
  <c r="BK659" i="2" s="1"/>
  <c r="BK660" i="2" s="1"/>
  <c r="BK661" i="2" s="1"/>
  <c r="BK662" i="2" s="1"/>
  <c r="BQ656" i="2"/>
  <c r="BK663" i="2" l="1"/>
  <c r="BQ663" i="2" s="1"/>
  <c r="BQ662" i="2"/>
  <c r="BQ660" i="2"/>
  <c r="BQ659" i="2"/>
  <c r="BQ658" i="2"/>
  <c r="BQ657" i="2"/>
  <c r="BQ661" i="2" l="1"/>
  <c r="BK664" i="2" l="1"/>
  <c r="BQ664" i="2" s="1"/>
  <c r="BR664" i="2" s="1"/>
  <c r="BK666" i="2"/>
  <c r="BQ666" i="2" l="1"/>
  <c r="BR666" i="2" s="1"/>
  <c r="BK668" i="2"/>
  <c r="BQ668" i="2" s="1"/>
  <c r="BR668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<sst xmlns="http://schemas.openxmlformats.org/spreadsheetml/2006/main" count="1050" uniqueCount="495">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</sst>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U682"/>
  <sheetViews>
    <sheetView tabSelected="1" topLeftCell="BL1" zoomScaleNormal="100" workbookViewId="0">
      <pane ySplit="13" topLeftCell="A656" activePane="bottomLeft" state="frozen"/>
      <selection pane="bottomLeft" activeCell="BQ660" sqref="BQ660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2" spans="1:72" ht="8.25" customHeight="1"/>
    <row r="3" spans="1:72" ht="8.25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</f>
        <v>825330.6</v>
      </c>
      <c r="AZ5" s="153">
        <v>115000</v>
      </c>
      <c r="BA5" s="153">
        <f>7888.31+9447.63+305197.2+10000+3356</f>
        <v>335889.14</v>
      </c>
      <c r="BB5" s="153">
        <v>8861.6</v>
      </c>
      <c r="BC5" s="153">
        <f>2418.1+2374.79+90900+13266.69</f>
        <v>108959.58</v>
      </c>
      <c r="BD5" s="153">
        <f>10470+130170</f>
        <v>140640</v>
      </c>
      <c r="BE5" s="153">
        <f>1440+705+6970</f>
        <v>9115</v>
      </c>
    </row>
    <row r="6" spans="1:72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/>
      <c r="BA8" s="153"/>
      <c r="BB8" s="153"/>
      <c r="BC8" s="153"/>
      <c r="BD8" s="153"/>
      <c r="BE8" s="153"/>
      <c r="BG8" s="92"/>
      <c r="BI8" s="271" t="s">
        <v>85</v>
      </c>
      <c r="BJ8" s="272"/>
      <c r="BK8" s="272"/>
      <c r="BL8" s="272"/>
      <c r="BM8" s="272"/>
      <c r="BN8" s="272"/>
      <c r="BO8" s="272"/>
      <c r="BP8" s="272"/>
      <c r="BQ8" s="273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57" t="s">
        <v>106</v>
      </c>
      <c r="B10" s="256" t="s">
        <v>108</v>
      </c>
      <c r="C10" s="256" t="s">
        <v>118</v>
      </c>
      <c r="D10" s="256" t="s">
        <v>119</v>
      </c>
      <c r="E10" s="256" t="s">
        <v>121</v>
      </c>
      <c r="F10" s="256" t="s">
        <v>122</v>
      </c>
      <c r="G10" s="256" t="s">
        <v>178</v>
      </c>
      <c r="H10" s="256" t="s">
        <v>124</v>
      </c>
      <c r="I10" s="256" t="s">
        <v>125</v>
      </c>
      <c r="J10" s="255" t="s">
        <v>126</v>
      </c>
      <c r="K10" s="256" t="s">
        <v>127</v>
      </c>
      <c r="L10" s="256" t="s">
        <v>129</v>
      </c>
      <c r="M10" s="255" t="s">
        <v>128</v>
      </c>
      <c r="N10" s="256" t="s">
        <v>130</v>
      </c>
      <c r="O10" s="255" t="s">
        <v>131</v>
      </c>
      <c r="P10" s="255" t="s">
        <v>133</v>
      </c>
      <c r="Q10" s="255" t="s">
        <v>86</v>
      </c>
      <c r="R10" s="255" t="s">
        <v>144</v>
      </c>
      <c r="S10" s="255" t="s">
        <v>257</v>
      </c>
      <c r="T10" s="163"/>
      <c r="U10" s="255" t="s">
        <v>135</v>
      </c>
      <c r="V10" s="255" t="s">
        <v>188</v>
      </c>
      <c r="W10" s="255" t="s">
        <v>253</v>
      </c>
      <c r="X10" s="255" t="s">
        <v>229</v>
      </c>
      <c r="Y10" s="255" t="s">
        <v>255</v>
      </c>
      <c r="Z10" s="255" t="s">
        <v>209</v>
      </c>
      <c r="AA10" s="255" t="s">
        <v>248</v>
      </c>
      <c r="AB10" s="254" t="s">
        <v>256</v>
      </c>
      <c r="AC10" s="254" t="s">
        <v>273</v>
      </c>
      <c r="AD10" s="254" t="s">
        <v>272</v>
      </c>
      <c r="AE10" s="254" t="s">
        <v>325</v>
      </c>
      <c r="AF10" s="254" t="s">
        <v>254</v>
      </c>
      <c r="AG10" s="254" t="s">
        <v>282</v>
      </c>
      <c r="AH10" s="254" t="s">
        <v>284</v>
      </c>
      <c r="AI10" s="254" t="s">
        <v>299</v>
      </c>
      <c r="AJ10" s="254" t="s">
        <v>297</v>
      </c>
      <c r="AK10" s="254" t="s">
        <v>338</v>
      </c>
      <c r="AL10" s="254" t="s">
        <v>371</v>
      </c>
      <c r="AM10" s="254" t="s">
        <v>373</v>
      </c>
      <c r="AN10" s="254" t="s">
        <v>377</v>
      </c>
      <c r="AO10" s="254" t="s">
        <v>488</v>
      </c>
      <c r="AP10" s="254" t="s">
        <v>345</v>
      </c>
      <c r="AQ10" s="254" t="s">
        <v>369</v>
      </c>
      <c r="AR10" s="254" t="s">
        <v>368</v>
      </c>
      <c r="AS10" s="254" t="s">
        <v>395</v>
      </c>
      <c r="AT10" s="254" t="s">
        <v>399</v>
      </c>
      <c r="AU10" s="254" t="s">
        <v>422</v>
      </c>
      <c r="AV10" s="254" t="s">
        <v>407</v>
      </c>
      <c r="AW10" s="254" t="s">
        <v>423</v>
      </c>
      <c r="AX10" s="254" t="s">
        <v>452</v>
      </c>
      <c r="AY10" s="254" t="s">
        <v>425</v>
      </c>
      <c r="AZ10" s="254" t="s">
        <v>430</v>
      </c>
      <c r="BA10" s="254" t="s">
        <v>461</v>
      </c>
      <c r="BB10" s="254" t="s">
        <v>448</v>
      </c>
      <c r="BC10" s="254" t="s">
        <v>455</v>
      </c>
      <c r="BD10" s="254" t="s">
        <v>492</v>
      </c>
      <c r="BE10" s="254" t="s">
        <v>478</v>
      </c>
      <c r="BI10" s="262" t="s">
        <v>84</v>
      </c>
      <c r="BJ10" s="263"/>
      <c r="BK10" s="263"/>
      <c r="BL10" s="263"/>
      <c r="BM10" s="263"/>
      <c r="BN10" s="263"/>
      <c r="BO10" s="263"/>
      <c r="BP10" s="263"/>
      <c r="BQ10" s="264"/>
      <c r="BR10" s="243"/>
    </row>
    <row r="11" spans="1:72" ht="9" customHeight="1" thickBot="1">
      <c r="A11" s="258"/>
      <c r="B11" s="256"/>
      <c r="C11" s="256"/>
      <c r="D11" s="256"/>
      <c r="E11" s="256"/>
      <c r="F11" s="256"/>
      <c r="G11" s="256"/>
      <c r="H11" s="256"/>
      <c r="I11" s="256"/>
      <c r="J11" s="255"/>
      <c r="K11" s="256"/>
      <c r="L11" s="256"/>
      <c r="M11" s="255"/>
      <c r="N11" s="256"/>
      <c r="O11" s="255"/>
      <c r="P11" s="255"/>
      <c r="Q11" s="255"/>
      <c r="R11" s="255"/>
      <c r="S11" s="255"/>
      <c r="T11" s="163"/>
      <c r="U11" s="255"/>
      <c r="V11" s="255"/>
      <c r="W11" s="255"/>
      <c r="X11" s="255"/>
      <c r="Y11" s="255"/>
      <c r="Z11" s="255"/>
      <c r="AA11" s="255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 t="s">
        <v>489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I11" s="8"/>
      <c r="BJ11" s="4"/>
      <c r="BK11" s="12"/>
      <c r="BL11" s="13"/>
      <c r="BM11" s="13"/>
      <c r="BN11" s="13"/>
      <c r="BO11" s="13"/>
      <c r="BP11" s="13"/>
      <c r="BQ11" s="14"/>
      <c r="BR11" s="244"/>
    </row>
    <row r="12" spans="1:72" ht="21.75" customHeight="1" thickBot="1">
      <c r="A12" s="259"/>
      <c r="B12" s="256"/>
      <c r="C12" s="256"/>
      <c r="D12" s="256"/>
      <c r="E12" s="256"/>
      <c r="F12" s="256"/>
      <c r="G12" s="256"/>
      <c r="H12" s="256"/>
      <c r="I12" s="256"/>
      <c r="J12" s="255"/>
      <c r="K12" s="256"/>
      <c r="L12" s="256"/>
      <c r="M12" s="255"/>
      <c r="N12" s="256"/>
      <c r="O12" s="255"/>
      <c r="P12" s="255"/>
      <c r="Q12" s="255"/>
      <c r="R12" s="255"/>
      <c r="S12" s="255"/>
      <c r="T12" s="163"/>
      <c r="U12" s="255"/>
      <c r="V12" s="255"/>
      <c r="W12" s="255"/>
      <c r="X12" s="255"/>
      <c r="Y12" s="255"/>
      <c r="Z12" s="255"/>
      <c r="AA12" s="255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 t="s">
        <v>490</v>
      </c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I12" s="73"/>
      <c r="BJ12" s="7"/>
      <c r="BK12" s="269" t="s">
        <v>5</v>
      </c>
      <c r="BL12" s="270"/>
      <c r="BM12" s="265" t="s">
        <v>7</v>
      </c>
      <c r="BN12" s="266"/>
      <c r="BO12" s="267" t="s">
        <v>8</v>
      </c>
      <c r="BP12" s="268"/>
      <c r="BQ12" s="16" t="s">
        <v>6</v>
      </c>
      <c r="BR12" s="245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825330.6</v>
      </c>
      <c r="AZ13" s="164">
        <f t="shared" si="2"/>
        <v>115000</v>
      </c>
      <c r="BA13" s="164">
        <f t="shared" si="2"/>
        <v>335889.14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140640</v>
      </c>
      <c r="BE13" s="164">
        <f t="shared" si="2"/>
        <v>9115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5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11">
        <v>139271.4</v>
      </c>
      <c r="BR14" s="246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2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3">
        <f t="shared" ref="BQ15:BQ78" si="5">SUM(BK15+BL15+BM15+BN15-BO15-BP15)</f>
        <v>139671.40000000002</v>
      </c>
      <c r="BR15" s="246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2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3">
        <f t="shared" si="5"/>
        <v>144623.90000000002</v>
      </c>
      <c r="BR16" s="246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2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3">
        <f t="shared" si="5"/>
        <v>144673.90000000002</v>
      </c>
      <c r="BR17" s="246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2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3">
        <f t="shared" si="5"/>
        <v>144722.01</v>
      </c>
      <c r="BR18" s="246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2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3">
        <f t="shared" si="5"/>
        <v>144775.01</v>
      </c>
      <c r="BR19" s="246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2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3">
        <f t="shared" si="5"/>
        <v>8114.0800000000163</v>
      </c>
      <c r="BR20" s="246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2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3">
        <f t="shared" si="5"/>
        <v>483601.08</v>
      </c>
      <c r="BR21" s="246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2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3">
        <f t="shared" si="5"/>
        <v>406726.08</v>
      </c>
      <c r="BR22" s="246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2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3">
        <f t="shared" si="5"/>
        <v>406757.26000000007</v>
      </c>
      <c r="BR23" s="246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2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3">
        <f t="shared" si="5"/>
        <v>406211.66000000003</v>
      </c>
      <c r="BR24" s="246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2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3">
        <f t="shared" si="5"/>
        <v>656211.66</v>
      </c>
      <c r="BR25" s="246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2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3">
        <f t="shared" si="5"/>
        <v>656355.26000000013</v>
      </c>
      <c r="BR26" s="246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2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3">
        <f t="shared" si="5"/>
        <v>656595.69999999995</v>
      </c>
      <c r="BR27" s="246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2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3">
        <f t="shared" si="5"/>
        <v>656164.81999999995</v>
      </c>
      <c r="BR28" s="246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2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3">
        <f t="shared" si="5"/>
        <v>656397.77999999991</v>
      </c>
      <c r="BR29" s="246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2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3">
        <f t="shared" si="5"/>
        <v>663655.38</v>
      </c>
      <c r="BR30" s="246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2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3">
        <f t="shared" si="5"/>
        <v>775189.78999999992</v>
      </c>
      <c r="BR31" s="246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2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3">
        <f t="shared" si="5"/>
        <v>775439.79</v>
      </c>
      <c r="BR32" s="246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2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3">
        <f t="shared" si="5"/>
        <v>775701.45</v>
      </c>
      <c r="BR33" s="246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2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3">
        <f t="shared" si="5"/>
        <v>727571.45</v>
      </c>
      <c r="BR34" s="246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2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3">
        <f t="shared" si="5"/>
        <v>727672.97</v>
      </c>
      <c r="BR35" s="246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2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3">
        <f t="shared" si="5"/>
        <v>727932.45</v>
      </c>
      <c r="BR36" s="246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2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3">
        <f t="shared" si="5"/>
        <v>725682.45</v>
      </c>
      <c r="BR37" s="246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2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3">
        <f t="shared" si="5"/>
        <v>730956.0199999999</v>
      </c>
      <c r="BR38" s="246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2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3">
        <f t="shared" si="5"/>
        <v>716869.0199999999</v>
      </c>
      <c r="BR39" s="246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2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3">
        <f t="shared" si="5"/>
        <v>717146.36</v>
      </c>
      <c r="BR40" s="246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2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3">
        <f t="shared" si="5"/>
        <v>712293.67999999982</v>
      </c>
      <c r="BR41" s="246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2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3">
        <f t="shared" si="5"/>
        <v>711738.08</v>
      </c>
      <c r="BR42" s="246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2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3">
        <f t="shared" si="5"/>
        <v>712089.93999999983</v>
      </c>
      <c r="BR43" s="246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2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3">
        <f t="shared" si="5"/>
        <v>712361.06</v>
      </c>
      <c r="BR44" s="246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2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3">
        <f t="shared" si="5"/>
        <v>712311.77999999991</v>
      </c>
      <c r="BR45" s="246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2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3">
        <f t="shared" si="5"/>
        <v>712610.9</v>
      </c>
      <c r="BR46" s="246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4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5">
        <f t="shared" si="5"/>
        <v>712435.89999999991</v>
      </c>
      <c r="BR47" s="247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4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5">
        <f t="shared" si="5"/>
        <v>712716.45</v>
      </c>
      <c r="BR48" s="247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6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7">
        <f t="shared" si="5"/>
        <v>712881.44999999984</v>
      </c>
      <c r="BR49" s="248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8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7">
        <f t="shared" si="5"/>
        <v>978070</v>
      </c>
      <c r="BR50" s="249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9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20">
        <f t="shared" si="5"/>
        <v>985070</v>
      </c>
      <c r="BR51" s="246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9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20">
        <f t="shared" si="5"/>
        <v>985070</v>
      </c>
      <c r="BR52" s="246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9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20">
        <f t="shared" si="5"/>
        <v>985664.51</v>
      </c>
      <c r="BR53" s="246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9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20">
        <f t="shared" si="5"/>
        <v>986724.65999999992</v>
      </c>
      <c r="BR54" s="246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9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20">
        <f t="shared" si="5"/>
        <v>986549.65999999992</v>
      </c>
      <c r="BR55" s="246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21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20">
        <f t="shared" si="5"/>
        <v>986532.15999999992</v>
      </c>
      <c r="BR56" s="247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9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20">
        <f t="shared" si="5"/>
        <v>878217.15999999992</v>
      </c>
      <c r="BR57" s="246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9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20">
        <f t="shared" si="5"/>
        <v>878073.64999999991</v>
      </c>
      <c r="BR58" s="246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9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20">
        <f t="shared" si="5"/>
        <v>618738.64999999991</v>
      </c>
      <c r="BR59" s="246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9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20">
        <f t="shared" si="5"/>
        <v>576234.64999999991</v>
      </c>
      <c r="BR60" s="246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9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20">
        <f t="shared" si="5"/>
        <v>577630.05999999982</v>
      </c>
      <c r="BR61" s="246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9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20">
        <f t="shared" si="5"/>
        <v>827630.05999999982</v>
      </c>
      <c r="BR62" s="246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9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20">
        <f t="shared" si="5"/>
        <v>826630.05999999982</v>
      </c>
      <c r="BR63" s="246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9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20">
        <f t="shared" si="5"/>
        <v>801630.05999999982</v>
      </c>
      <c r="BR64" s="246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9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20">
        <f t="shared" si="5"/>
        <v>803708.6399999999</v>
      </c>
      <c r="BR65" s="246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9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20">
        <f t="shared" si="5"/>
        <v>1803708.64</v>
      </c>
      <c r="BR66" s="246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9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20">
        <f t="shared" si="5"/>
        <v>1806296.7700000003</v>
      </c>
      <c r="BR67" s="246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9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20">
        <f t="shared" si="5"/>
        <v>1808809.27</v>
      </c>
      <c r="BR68" s="246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9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20">
        <f t="shared" si="5"/>
        <v>1809384.31</v>
      </c>
      <c r="BR69" s="246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9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20">
        <f t="shared" si="5"/>
        <v>1809709.31</v>
      </c>
      <c r="BR70" s="246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9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20">
        <f t="shared" si="5"/>
        <v>1813646.8900000001</v>
      </c>
      <c r="BR71" s="246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9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20">
        <f t="shared" si="5"/>
        <v>1809582.33</v>
      </c>
      <c r="BR72" s="246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9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20">
        <f t="shared" si="5"/>
        <v>1814166.78</v>
      </c>
      <c r="BR73" s="246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9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20">
        <f t="shared" si="5"/>
        <v>1973039.3600000003</v>
      </c>
      <c r="BR74" s="246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9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20">
        <f t="shared" si="5"/>
        <v>1977124.36</v>
      </c>
      <c r="BR75" s="246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9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20">
        <f t="shared" si="5"/>
        <v>1982088.35</v>
      </c>
      <c r="BR76" s="246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9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20">
        <f t="shared" si="5"/>
        <v>1969561.1500000001</v>
      </c>
      <c r="BR77" s="246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9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20">
        <f t="shared" si="5"/>
        <v>1974127.6</v>
      </c>
      <c r="BR78" s="246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9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20">
        <f t="shared" ref="BQ79:BQ214" si="8">SUM(BK79+BL79+BM79+BN79-BO79-BP79)</f>
        <v>1961961.04</v>
      </c>
      <c r="BR79" s="246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9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20">
        <f t="shared" si="8"/>
        <v>1956227.78</v>
      </c>
      <c r="BR80" s="246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9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20">
        <f t="shared" si="8"/>
        <v>1961672.5100000002</v>
      </c>
      <c r="BR81" s="246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9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20">
        <f t="shared" si="8"/>
        <v>1962372.5100000002</v>
      </c>
      <c r="BR82" s="246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9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20">
        <f t="shared" si="8"/>
        <v>1967375.1700000004</v>
      </c>
      <c r="BR83" s="246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2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3">
        <f t="shared" si="8"/>
        <v>2170428.4000000004</v>
      </c>
      <c r="BR84" s="249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6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50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50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6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6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6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50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50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50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6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50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6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6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6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6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6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6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6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6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6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6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6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6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6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6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6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6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6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6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6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6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6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6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6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6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6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6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6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6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6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6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6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6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6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6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6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6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6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6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6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6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6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6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6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6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6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6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6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6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6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6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6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6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6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6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6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6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6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6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6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6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6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6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6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6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6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6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6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6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6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6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6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6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6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6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6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6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6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6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6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6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6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6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6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6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6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6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6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6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6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6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6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6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6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6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6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6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6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6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6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6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6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6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6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6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6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6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6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6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6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6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6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6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6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6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6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6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6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6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6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6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6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6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6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6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6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6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6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6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6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6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6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6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6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6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6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6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6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6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6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6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6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6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6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6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6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6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6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6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6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6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6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6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6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6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6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6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6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6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6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6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6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6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6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6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6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6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6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6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6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6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6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6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6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6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6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6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6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6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6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6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6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6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6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6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6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6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6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6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6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6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6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6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6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6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6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6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6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6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6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6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6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6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6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6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6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6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6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6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6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6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6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6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6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6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6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6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6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6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6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6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6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6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6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6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6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6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6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6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6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6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6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6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6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6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6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6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6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6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6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6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6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6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6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6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6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6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6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6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6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6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6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6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6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6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6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6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6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6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6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6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6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6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6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6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6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6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6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6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6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6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6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6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6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6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6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6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6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6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6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6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6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6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6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6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6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6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6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6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6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6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6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6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6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6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6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6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6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6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6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6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6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6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6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6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6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6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6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6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6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6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6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6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6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6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6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6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6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6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6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6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6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6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6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6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6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6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6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6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6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6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6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6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6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6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6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6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6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6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6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6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6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6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6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6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6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6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6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6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6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6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6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6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6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6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6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6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6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6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6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6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6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6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6"/>
    </row>
    <row r="459" spans="3:73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6"/>
      <c r="BS459" s="149"/>
      <c r="BT459" s="112" t="s">
        <v>352</v>
      </c>
      <c r="BU459" s="2"/>
    </row>
    <row r="460" spans="3:73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6"/>
      <c r="BS460" s="149"/>
      <c r="BT460" s="112" t="s">
        <v>354</v>
      </c>
      <c r="BU460" s="2"/>
    </row>
    <row r="461" spans="3:73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6"/>
      <c r="BS461" s="149"/>
      <c r="BT461" s="112" t="s">
        <v>333</v>
      </c>
      <c r="BU461" s="2"/>
    </row>
    <row r="462" spans="3:73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6"/>
      <c r="BS462" s="149" t="s">
        <v>247</v>
      </c>
      <c r="BT462" s="112" t="s">
        <v>355</v>
      </c>
      <c r="BU462" s="2"/>
    </row>
    <row r="463" spans="3:73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6"/>
      <c r="BS463" s="149"/>
      <c r="BT463" s="112"/>
      <c r="BU463" s="2"/>
    </row>
    <row r="464" spans="3:73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6"/>
      <c r="BS464" s="149"/>
      <c r="BT464" s="112"/>
      <c r="BU464" s="2"/>
    </row>
    <row r="465" spans="3:73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6"/>
      <c r="BS465" s="149" t="s">
        <v>270</v>
      </c>
      <c r="BT465" s="112" t="s">
        <v>317</v>
      </c>
      <c r="BU465" s="2"/>
    </row>
    <row r="466" spans="3:73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6"/>
      <c r="BS466" s="149"/>
      <c r="BT466" s="112" t="s">
        <v>358</v>
      </c>
      <c r="BU466" s="2"/>
    </row>
    <row r="467" spans="3:73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6"/>
      <c r="BS467" s="149"/>
      <c r="BT467" s="112"/>
      <c r="BU467" s="2"/>
    </row>
    <row r="468" spans="3:73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6"/>
      <c r="BS468" s="149" t="s">
        <v>360</v>
      </c>
      <c r="BT468" s="112" t="s">
        <v>345</v>
      </c>
      <c r="BU468" s="2"/>
    </row>
    <row r="469" spans="3:73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6"/>
      <c r="BS469" s="149" t="s">
        <v>360</v>
      </c>
      <c r="BT469" s="112" t="s">
        <v>345</v>
      </c>
      <c r="BU469" s="2"/>
    </row>
    <row r="470" spans="3:73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6"/>
      <c r="BS470" s="149"/>
      <c r="BT470" s="112" t="s">
        <v>362</v>
      </c>
      <c r="BU470" s="2"/>
    </row>
    <row r="471" spans="3:73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6"/>
      <c r="BS471" s="149"/>
      <c r="BT471" s="112" t="s">
        <v>363</v>
      </c>
      <c r="BU471" s="2"/>
    </row>
    <row r="472" spans="3:73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6"/>
      <c r="BS472" s="149" t="s">
        <v>247</v>
      </c>
      <c r="BT472" s="112" t="s">
        <v>226</v>
      </c>
      <c r="BU472" s="2"/>
    </row>
    <row r="473" spans="3:73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6"/>
      <c r="BS473" s="149" t="s">
        <v>364</v>
      </c>
      <c r="BT473" s="112" t="s">
        <v>365</v>
      </c>
      <c r="BU473" s="2"/>
    </row>
    <row r="474" spans="3:73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6"/>
      <c r="BS474" s="149"/>
      <c r="BT474" s="112" t="s">
        <v>370</v>
      </c>
      <c r="BU474" s="2"/>
    </row>
    <row r="475" spans="3:73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6"/>
      <c r="BS475" s="149" t="s">
        <v>366</v>
      </c>
      <c r="BT475" s="112" t="s">
        <v>368</v>
      </c>
      <c r="BU475" s="2"/>
    </row>
    <row r="476" spans="3:73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6"/>
      <c r="BS476" s="149"/>
      <c r="BT476" s="112"/>
      <c r="BU476" s="2"/>
    </row>
    <row r="477" spans="3:73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6"/>
      <c r="BS477" s="149" t="s">
        <v>366</v>
      </c>
      <c r="BT477" s="112" t="s">
        <v>368</v>
      </c>
      <c r="BU477" s="2"/>
    </row>
    <row r="478" spans="3:73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6"/>
      <c r="BS478" s="149"/>
      <c r="BT478" s="112"/>
      <c r="BU478" s="2"/>
    </row>
    <row r="479" spans="3:73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6"/>
      <c r="BS479" s="149"/>
      <c r="BT479" s="112"/>
      <c r="BU479" s="2"/>
    </row>
    <row r="480" spans="3:73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6"/>
      <c r="BS480" s="149" t="s">
        <v>375</v>
      </c>
      <c r="BT480" s="112" t="s">
        <v>376</v>
      </c>
      <c r="BU480" s="2"/>
    </row>
    <row r="481" spans="3:73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6"/>
      <c r="BS481" s="149"/>
      <c r="BT481" s="112"/>
      <c r="BU481" s="2"/>
    </row>
    <row r="482" spans="3:73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6"/>
      <c r="BS482" s="149"/>
      <c r="BT482" s="112"/>
      <c r="BU482" s="2"/>
    </row>
    <row r="483" spans="3:73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6"/>
      <c r="BS483" s="149"/>
      <c r="BT483" s="112" t="s">
        <v>381</v>
      </c>
      <c r="BU483" s="2"/>
    </row>
    <row r="484" spans="3:73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6"/>
      <c r="BS484" s="149"/>
      <c r="BT484" s="112" t="s">
        <v>382</v>
      </c>
      <c r="BU484" s="2"/>
    </row>
    <row r="485" spans="3:73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6"/>
      <c r="BS485" s="149"/>
      <c r="BT485" s="112"/>
      <c r="BU485" s="2"/>
    </row>
    <row r="486" spans="3:73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6"/>
      <c r="BS486" s="149"/>
      <c r="BT486" s="112"/>
      <c r="BU486" s="2"/>
    </row>
    <row r="487" spans="3:73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6"/>
      <c r="BS487" s="149" t="s">
        <v>360</v>
      </c>
      <c r="BT487" s="112" t="s">
        <v>345</v>
      </c>
      <c r="BU487" s="2"/>
    </row>
    <row r="488" spans="3:73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6"/>
      <c r="BS488" s="149"/>
      <c r="BT488" s="112" t="s">
        <v>383</v>
      </c>
      <c r="BU488" s="2"/>
    </row>
    <row r="489" spans="3:73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6"/>
      <c r="BS489" s="149">
        <v>1003</v>
      </c>
      <c r="BT489" s="112" t="s">
        <v>345</v>
      </c>
      <c r="BU489" s="2"/>
    </row>
    <row r="490" spans="3:73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6"/>
      <c r="BS490" s="149" t="s">
        <v>367</v>
      </c>
      <c r="BT490" s="112" t="s">
        <v>369</v>
      </c>
      <c r="BU490" s="2"/>
    </row>
    <row r="491" spans="3:73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6"/>
      <c r="BS491" s="149" t="s">
        <v>367</v>
      </c>
      <c r="BT491" s="112" t="s">
        <v>368</v>
      </c>
      <c r="BU491" s="2"/>
    </row>
    <row r="492" spans="3:73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6"/>
      <c r="BS492" s="149" t="s">
        <v>247</v>
      </c>
      <c r="BT492" s="112" t="s">
        <v>226</v>
      </c>
      <c r="BU492" s="2"/>
    </row>
    <row r="493" spans="3:73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6"/>
      <c r="BS493" s="149"/>
      <c r="BT493" s="112" t="s">
        <v>384</v>
      </c>
      <c r="BU493" s="2"/>
    </row>
    <row r="494" spans="3:73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6"/>
      <c r="BS494" s="149"/>
      <c r="BT494" s="112"/>
      <c r="BU494" s="2"/>
    </row>
    <row r="495" spans="3:73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6"/>
      <c r="BS495" s="149"/>
      <c r="BT495" s="112"/>
      <c r="BU495" s="2"/>
    </row>
    <row r="496" spans="3:73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6"/>
      <c r="BS496" s="149"/>
      <c r="BT496" s="112"/>
      <c r="BU496" s="2"/>
    </row>
    <row r="497" spans="3:73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6"/>
      <c r="BS497" s="149" t="s">
        <v>360</v>
      </c>
      <c r="BT497" s="112" t="s">
        <v>345</v>
      </c>
      <c r="BU497" s="2"/>
    </row>
    <row r="498" spans="3:73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6"/>
      <c r="BS498" s="149" t="s">
        <v>360</v>
      </c>
      <c r="BT498" s="112" t="s">
        <v>345</v>
      </c>
      <c r="BU498" s="2"/>
    </row>
    <row r="499" spans="3:73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6"/>
      <c r="BS499" s="149" t="s">
        <v>366</v>
      </c>
      <c r="BT499" s="112" t="s">
        <v>368</v>
      </c>
      <c r="BU499" s="2"/>
    </row>
    <row r="500" spans="3:73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6"/>
      <c r="BS500" s="149"/>
      <c r="BT500" s="112"/>
      <c r="BU500" s="2"/>
    </row>
    <row r="501" spans="3:73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6"/>
      <c r="BS501" s="149"/>
      <c r="BT501" s="112"/>
      <c r="BU501" s="2"/>
    </row>
    <row r="502" spans="3:73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6"/>
      <c r="BS502" s="149"/>
      <c r="BT502" s="112"/>
      <c r="BU502" s="2"/>
    </row>
    <row r="503" spans="3:73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6"/>
      <c r="BS503" s="149"/>
      <c r="BT503" s="112"/>
      <c r="BU503" s="2"/>
    </row>
    <row r="504" spans="3:73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6"/>
      <c r="BS504" s="149"/>
      <c r="BT504" s="112" t="s">
        <v>299</v>
      </c>
      <c r="BU504" s="2"/>
    </row>
    <row r="505" spans="3:73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6"/>
      <c r="BS505" s="149" t="s">
        <v>390</v>
      </c>
      <c r="BT505" s="112" t="s">
        <v>391</v>
      </c>
      <c r="BU505" s="2"/>
    </row>
    <row r="506" spans="3:73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6"/>
      <c r="BS506" s="149" t="s">
        <v>366</v>
      </c>
      <c r="BT506" s="112" t="s">
        <v>368</v>
      </c>
      <c r="BU506" s="2"/>
    </row>
    <row r="507" spans="3:73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6"/>
      <c r="BS507" s="149" t="s">
        <v>366</v>
      </c>
      <c r="BT507" s="112" t="s">
        <v>368</v>
      </c>
      <c r="BU507" s="2"/>
    </row>
    <row r="508" spans="3:73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6"/>
      <c r="BS508" s="149"/>
      <c r="BT508" s="112"/>
      <c r="BU508" s="2"/>
    </row>
    <row r="509" spans="3:73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6"/>
      <c r="BS509" s="149" t="s">
        <v>367</v>
      </c>
      <c r="BT509" s="112" t="s">
        <v>369</v>
      </c>
      <c r="BU509" s="2"/>
    </row>
    <row r="510" spans="3:73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6"/>
      <c r="BS510" s="149" t="s">
        <v>393</v>
      </c>
      <c r="BT510" s="112" t="s">
        <v>394</v>
      </c>
      <c r="BU510" s="2"/>
    </row>
    <row r="511" spans="3:73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6"/>
      <c r="BS511" s="149" t="s">
        <v>366</v>
      </c>
      <c r="BT511" s="112" t="s">
        <v>368</v>
      </c>
      <c r="BU511" s="2"/>
    </row>
    <row r="512" spans="3:73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6"/>
      <c r="BS512" s="149"/>
      <c r="BT512" s="112"/>
      <c r="BU512" s="2"/>
    </row>
    <row r="513" spans="3:73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6"/>
      <c r="BS513" s="149"/>
      <c r="BT513" s="112"/>
      <c r="BU513" s="2"/>
    </row>
    <row r="514" spans="3:73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6"/>
      <c r="BS514" s="149"/>
      <c r="BT514" s="112"/>
      <c r="BU514" s="2"/>
    </row>
    <row r="515" spans="3:73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6"/>
      <c r="BS515" s="149" t="s">
        <v>393</v>
      </c>
      <c r="BT515" s="112" t="s">
        <v>394</v>
      </c>
      <c r="BU515" s="2"/>
    </row>
    <row r="516" spans="3:73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6"/>
      <c r="BS516" s="149" t="s">
        <v>366</v>
      </c>
      <c r="BT516" s="112" t="s">
        <v>368</v>
      </c>
      <c r="BU516" s="2"/>
    </row>
    <row r="517" spans="3:73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6"/>
      <c r="BS517" s="149"/>
      <c r="BT517" s="112"/>
      <c r="BU517" s="2"/>
    </row>
    <row r="518" spans="3:73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6"/>
      <c r="BS518" s="149"/>
      <c r="BT518" s="112"/>
      <c r="BU518" s="2"/>
    </row>
    <row r="519" spans="3:73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6"/>
      <c r="BS519" s="149"/>
      <c r="BT519" s="112"/>
      <c r="BU519" s="2"/>
    </row>
    <row r="520" spans="3:73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6"/>
      <c r="BS520" s="149"/>
      <c r="BT520" s="112"/>
      <c r="BU520" s="2"/>
    </row>
    <row r="521" spans="3:73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6"/>
      <c r="BS521" s="149" t="s">
        <v>271</v>
      </c>
      <c r="BT521" s="112" t="s">
        <v>325</v>
      </c>
      <c r="BU521" s="2"/>
    </row>
    <row r="522" spans="3:73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6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6"/>
      <c r="BS522" s="149"/>
      <c r="BT522" s="112"/>
      <c r="BU522" s="2"/>
    </row>
    <row r="523" spans="3:73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6"/>
      <c r="BS523" s="149"/>
      <c r="BT523" s="112"/>
      <c r="BU523" s="2"/>
    </row>
    <row r="524" spans="3:73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6"/>
      <c r="BS524" s="149"/>
      <c r="BT524" s="112"/>
      <c r="BU524" s="2"/>
    </row>
    <row r="525" spans="3:73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6"/>
      <c r="BS525" s="149">
        <v>1003</v>
      </c>
      <c r="BT525" s="112" t="s">
        <v>345</v>
      </c>
      <c r="BU525" s="2"/>
    </row>
    <row r="526" spans="3:73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6"/>
      <c r="BS526" s="149" t="s">
        <v>398</v>
      </c>
      <c r="BT526" s="112" t="s">
        <v>401</v>
      </c>
      <c r="BU526" s="2"/>
    </row>
    <row r="527" spans="3:73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6"/>
      <c r="BS527" s="149" t="s">
        <v>398</v>
      </c>
      <c r="BT527" s="112" t="s">
        <v>401</v>
      </c>
      <c r="BU527" s="2"/>
    </row>
    <row r="528" spans="3:73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6"/>
      <c r="BS528" s="149"/>
      <c r="BT528" s="112" t="s">
        <v>333</v>
      </c>
      <c r="BU528" s="2"/>
    </row>
    <row r="529" spans="3:73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6"/>
      <c r="BS529" s="149"/>
      <c r="BT529" s="112"/>
      <c r="BU529" s="2"/>
    </row>
    <row r="530" spans="3:73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6"/>
      <c r="BS530" s="149"/>
      <c r="BT530" s="112"/>
      <c r="BU530" s="2"/>
    </row>
    <row r="531" spans="3:73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6"/>
      <c r="BS531" s="149" t="s">
        <v>367</v>
      </c>
      <c r="BT531" s="112" t="s">
        <v>369</v>
      </c>
      <c r="BU531" s="2"/>
    </row>
    <row r="532" spans="3:73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6"/>
      <c r="BS532" s="149" t="s">
        <v>398</v>
      </c>
      <c r="BT532" s="112" t="s">
        <v>402</v>
      </c>
      <c r="BU532" s="2"/>
    </row>
    <row r="533" spans="3:73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6"/>
      <c r="BS533" s="149"/>
      <c r="BT533" s="112"/>
      <c r="BU533" s="2"/>
    </row>
    <row r="534" spans="3:73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6"/>
      <c r="BS534" s="149"/>
      <c r="BT534" s="112"/>
      <c r="BU534" s="2"/>
    </row>
    <row r="535" spans="3:73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6"/>
      <c r="BS535" s="149"/>
      <c r="BT535" s="112"/>
      <c r="BU535" s="2"/>
    </row>
    <row r="536" spans="3:73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6"/>
      <c r="BS536" s="149"/>
      <c r="BT536" s="112"/>
      <c r="BU536" s="2"/>
    </row>
    <row r="537" spans="3:73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6"/>
      <c r="BS537" s="149"/>
      <c r="BT537" s="112"/>
      <c r="BU537" s="2"/>
    </row>
    <row r="538" spans="3:73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6"/>
      <c r="BS538" s="149"/>
      <c r="BT538" s="112"/>
      <c r="BU538" s="2"/>
    </row>
    <row r="539" spans="3:73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6"/>
      <c r="BS539" s="149"/>
      <c r="BT539" s="112"/>
      <c r="BU539" s="2"/>
    </row>
    <row r="540" spans="3:73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6"/>
      <c r="BS540" s="149" t="s">
        <v>390</v>
      </c>
      <c r="BT540" s="112" t="s">
        <v>405</v>
      </c>
      <c r="BU540" s="2"/>
    </row>
    <row r="541" spans="3:73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6"/>
      <c r="BS541" s="149"/>
      <c r="BT541" s="112"/>
      <c r="BU541" s="2"/>
    </row>
    <row r="542" spans="3:73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6"/>
      <c r="BS542" s="149"/>
      <c r="BT542" s="112"/>
      <c r="BU542" s="2"/>
    </row>
    <row r="543" spans="3:73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6"/>
      <c r="BS543" s="149"/>
      <c r="BT543" s="112"/>
      <c r="BU543" s="2"/>
    </row>
    <row r="544" spans="3:73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6"/>
      <c r="BS544" s="149"/>
      <c r="BT544" s="112"/>
      <c r="BU544" s="2"/>
    </row>
    <row r="545" spans="3:73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6"/>
      <c r="BS545" s="149"/>
      <c r="BT545" s="112"/>
      <c r="BU545" s="2"/>
    </row>
    <row r="546" spans="3:73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6"/>
      <c r="BS546" s="149" t="s">
        <v>406</v>
      </c>
      <c r="BT546" s="112" t="s">
        <v>407</v>
      </c>
      <c r="BU546" s="2"/>
    </row>
    <row r="547" spans="3:73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6"/>
      <c r="BS547" s="149"/>
      <c r="BT547" s="112"/>
      <c r="BU547" s="2"/>
    </row>
    <row r="548" spans="3:73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6"/>
      <c r="BS548" s="149"/>
      <c r="BT548" s="112"/>
      <c r="BU548" s="2"/>
    </row>
    <row r="549" spans="3:73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6"/>
      <c r="BS549" s="149">
        <v>1007</v>
      </c>
      <c r="BT549" s="112" t="s">
        <v>392</v>
      </c>
      <c r="BU549" s="2"/>
    </row>
    <row r="550" spans="3:73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6"/>
      <c r="BS550" s="149"/>
      <c r="BT550" s="112"/>
      <c r="BU550" s="2"/>
    </row>
    <row r="551" spans="3:73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6"/>
      <c r="BS551" s="149"/>
      <c r="BT551" s="112"/>
      <c r="BU551" s="2"/>
    </row>
    <row r="552" spans="3:73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6"/>
      <c r="BS552" s="149"/>
      <c r="BT552" s="112"/>
      <c r="BU552" s="2"/>
    </row>
    <row r="553" spans="3:73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6"/>
      <c r="BS553" s="149"/>
      <c r="BT553" s="112"/>
      <c r="BU553" s="2"/>
    </row>
    <row r="554" spans="3:73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6"/>
      <c r="BS554" s="149"/>
      <c r="BT554" s="112"/>
      <c r="BU554" s="2"/>
    </row>
    <row r="555" spans="3:73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6"/>
      <c r="BS555" s="149"/>
      <c r="BT555" s="112" t="s">
        <v>425</v>
      </c>
      <c r="BU555" s="2"/>
    </row>
    <row r="556" spans="3:73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6"/>
      <c r="BS556" s="149" t="s">
        <v>390</v>
      </c>
      <c r="BT556" s="112" t="s">
        <v>392</v>
      </c>
      <c r="BU556" s="2"/>
    </row>
    <row r="557" spans="3:73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6"/>
      <c r="BS557" s="149"/>
      <c r="BT557" s="112"/>
      <c r="BU557" s="2"/>
    </row>
    <row r="558" spans="3:73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6"/>
      <c r="BS558" s="149"/>
      <c r="BT558" s="112"/>
      <c r="BU558" s="2"/>
    </row>
    <row r="559" spans="3:73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6"/>
      <c r="BS559" s="149"/>
      <c r="BT559" s="112"/>
      <c r="BU559" s="2"/>
    </row>
    <row r="560" spans="3:73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6"/>
      <c r="BS560" s="149"/>
      <c r="BT560" s="112"/>
      <c r="BU560" s="2"/>
    </row>
    <row r="561" spans="3:73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6"/>
      <c r="BS561" s="149"/>
      <c r="BT561" s="112"/>
      <c r="BU561" s="2"/>
    </row>
    <row r="562" spans="3:73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6"/>
      <c r="BS562" s="149"/>
      <c r="BT562" s="112"/>
      <c r="BU562" s="2"/>
    </row>
    <row r="563" spans="3:73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6"/>
      <c r="BS563" s="149"/>
      <c r="BT563" s="112"/>
      <c r="BU563" s="2"/>
    </row>
    <row r="564" spans="3:73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6"/>
      <c r="BS564" s="149"/>
      <c r="BT564" s="112"/>
      <c r="BU564" s="2"/>
    </row>
    <row r="565" spans="3:73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6"/>
      <c r="BS565" s="149"/>
      <c r="BT565" s="112"/>
      <c r="BU565" s="2"/>
    </row>
    <row r="566" spans="3:73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6"/>
      <c r="BS566" s="149" t="s">
        <v>408</v>
      </c>
      <c r="BT566" s="112" t="s">
        <v>407</v>
      </c>
      <c r="BU566" s="2"/>
    </row>
    <row r="567" spans="3:73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6"/>
      <c r="BS567" s="149" t="s">
        <v>408</v>
      </c>
      <c r="BT567" s="112" t="s">
        <v>407</v>
      </c>
      <c r="BU567" s="2"/>
    </row>
    <row r="568" spans="3:73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6"/>
      <c r="BS568" s="149"/>
      <c r="BT568" s="112"/>
      <c r="BU568" s="2"/>
    </row>
    <row r="569" spans="3:73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6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6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6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6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6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6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6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6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6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6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6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6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6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6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6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6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6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6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6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6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6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6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6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6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6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6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6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6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6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6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6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6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6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6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6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6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6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6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6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6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6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6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6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6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6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6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6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6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6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6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6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6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6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6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6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6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6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6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6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6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6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6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6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6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6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6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64" si="35">SUM(BK635+BL635+BM635+BN635-BO635-BP635)</f>
        <v>601995.89000000118</v>
      </c>
      <c r="BR635" s="246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6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6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6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6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6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6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6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6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6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6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6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6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6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6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6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6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6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6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6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6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6"/>
      <c r="BS656" s="149"/>
      <c r="BT656" s="112"/>
      <c r="BU656" s="2"/>
    </row>
    <row r="657" spans="1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6"/>
      <c r="BS657" s="149"/>
      <c r="BT657" s="112"/>
      <c r="BU657" s="2"/>
    </row>
    <row r="658" spans="1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-BP658</f>
        <v>0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6"/>
      <c r="BS658" s="149"/>
      <c r="BT658" s="112" t="s">
        <v>491</v>
      </c>
      <c r="BU658" s="2"/>
    </row>
    <row r="659" spans="1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6"/>
      <c r="BS659" s="149" t="s">
        <v>486</v>
      </c>
      <c r="BT659" s="112" t="s">
        <v>492</v>
      </c>
      <c r="BU659" s="2"/>
    </row>
    <row r="660" spans="1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6"/>
      <c r="BS660" s="149" t="s">
        <v>486</v>
      </c>
      <c r="BT660" s="112" t="s">
        <v>492</v>
      </c>
      <c r="BU660" s="2"/>
    </row>
    <row r="661" spans="1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6"/>
      <c r="BS661" s="149" t="s">
        <v>487</v>
      </c>
      <c r="BT661" s="112" t="s">
        <v>488</v>
      </c>
      <c r="BU661" s="2"/>
    </row>
    <row r="662" spans="1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63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6"/>
      <c r="BS662" s="149"/>
      <c r="BT662" s="112" t="s">
        <v>494</v>
      </c>
      <c r="BU662" s="2"/>
    </row>
    <row r="663" spans="1:73" ht="16.5" thickBot="1">
      <c r="C663" s="45"/>
      <c r="D663" s="45"/>
      <c r="E663" s="50"/>
      <c r="F663" s="50"/>
      <c r="G663" s="45"/>
      <c r="H663" s="45"/>
      <c r="I663" s="45"/>
      <c r="J663" s="54"/>
      <c r="K663" s="51"/>
      <c r="M663" s="50"/>
      <c r="N663" s="45"/>
      <c r="O663" s="54"/>
      <c r="P663" s="50"/>
      <c r="Q663" s="54"/>
      <c r="R663" s="173"/>
      <c r="S663" s="173"/>
      <c r="T663" s="173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45"/>
      <c r="BJ663" s="77"/>
      <c r="BK663" s="190">
        <f t="shared" si="37"/>
        <v>179765.98000000132</v>
      </c>
      <c r="BL663" s="75">
        <f t="shared" si="37"/>
        <v>157918.67999999996</v>
      </c>
      <c r="BM663" s="189"/>
      <c r="BN663" s="189"/>
      <c r="BO663" s="189"/>
      <c r="BP663" s="189"/>
      <c r="BQ663" s="191">
        <f t="shared" si="35"/>
        <v>337684.66000000131</v>
      </c>
      <c r="BR663" s="246"/>
      <c r="BS663" s="149"/>
      <c r="BT663" s="112"/>
      <c r="BU663" s="2"/>
    </row>
    <row r="664" spans="1:73" s="30" customFormat="1" ht="16.5" thickBot="1">
      <c r="A664" s="50"/>
      <c r="B664" s="122">
        <f t="shared" ref="B664:AP664" si="38">SUM(B13:B663)</f>
        <v>0</v>
      </c>
      <c r="C664" s="122">
        <f t="shared" si="38"/>
        <v>0</v>
      </c>
      <c r="D664" s="122">
        <f t="shared" si="38"/>
        <v>0</v>
      </c>
      <c r="E664" s="122">
        <f t="shared" si="38"/>
        <v>0</v>
      </c>
      <c r="F664" s="122">
        <f t="shared" si="38"/>
        <v>0</v>
      </c>
      <c r="G664" s="122">
        <f t="shared" si="38"/>
        <v>0</v>
      </c>
      <c r="H664" s="122">
        <f t="shared" si="38"/>
        <v>0</v>
      </c>
      <c r="I664" s="122">
        <f t="shared" si="38"/>
        <v>0</v>
      </c>
      <c r="J664" s="122">
        <f t="shared" si="38"/>
        <v>0</v>
      </c>
      <c r="K664" s="122">
        <f t="shared" si="38"/>
        <v>0</v>
      </c>
      <c r="L664" s="122">
        <f t="shared" si="38"/>
        <v>0</v>
      </c>
      <c r="M664" s="122">
        <f t="shared" si="38"/>
        <v>0</v>
      </c>
      <c r="N664" s="122">
        <f t="shared" si="38"/>
        <v>0</v>
      </c>
      <c r="O664" s="122">
        <f t="shared" si="38"/>
        <v>4.2973624658770859E-11</v>
      </c>
      <c r="P664" s="122">
        <f t="shared" si="38"/>
        <v>-1.8189894035458565E-11</v>
      </c>
      <c r="Q664" s="122">
        <f t="shared" si="38"/>
        <v>0</v>
      </c>
      <c r="R664" s="122">
        <f t="shared" si="38"/>
        <v>5.4001247917767614E-13</v>
      </c>
      <c r="S664" s="187">
        <f t="shared" si="38"/>
        <v>0</v>
      </c>
      <c r="T664" s="122">
        <f t="shared" si="38"/>
        <v>0</v>
      </c>
      <c r="U664" s="122">
        <f t="shared" si="38"/>
        <v>-2.1827872842550278E-11</v>
      </c>
      <c r="V664" s="122">
        <f t="shared" si="38"/>
        <v>0</v>
      </c>
      <c r="W664" s="122">
        <f t="shared" si="38"/>
        <v>0</v>
      </c>
      <c r="X664" s="122">
        <f t="shared" si="38"/>
        <v>0</v>
      </c>
      <c r="Y664" s="122">
        <f t="shared" si="38"/>
        <v>-7.2759576141834259E-12</v>
      </c>
      <c r="Z664" s="122">
        <f t="shared" si="38"/>
        <v>0</v>
      </c>
      <c r="AA664" s="122">
        <f t="shared" si="38"/>
        <v>0</v>
      </c>
      <c r="AB664" s="122">
        <f t="shared" si="38"/>
        <v>0</v>
      </c>
      <c r="AC664" s="187">
        <f t="shared" si="38"/>
        <v>0</v>
      </c>
      <c r="AD664" s="122">
        <f t="shared" si="38"/>
        <v>0</v>
      </c>
      <c r="AE664" s="122">
        <f t="shared" si="38"/>
        <v>0</v>
      </c>
      <c r="AF664" s="122">
        <f t="shared" si="38"/>
        <v>-2.7284841053187847E-12</v>
      </c>
      <c r="AG664" s="187">
        <f t="shared" si="38"/>
        <v>0</v>
      </c>
      <c r="AH664" s="187">
        <f t="shared" si="38"/>
        <v>0</v>
      </c>
      <c r="AI664" s="122">
        <f t="shared" si="38"/>
        <v>3.637978807091713E-12</v>
      </c>
      <c r="AJ664" s="122">
        <f t="shared" si="38"/>
        <v>0</v>
      </c>
      <c r="AK664" s="122">
        <f t="shared" si="38"/>
        <v>0</v>
      </c>
      <c r="AL664" s="122">
        <f t="shared" si="38"/>
        <v>0</v>
      </c>
      <c r="AM664" s="122">
        <f t="shared" si="38"/>
        <v>0</v>
      </c>
      <c r="AN664" s="122">
        <f t="shared" si="38"/>
        <v>0</v>
      </c>
      <c r="AO664" s="122">
        <f t="shared" si="38"/>
        <v>5.9117155615240335E-12</v>
      </c>
      <c r="AP664" s="122">
        <f t="shared" si="38"/>
        <v>0</v>
      </c>
      <c r="AQ664" s="122">
        <f t="shared" ref="AQ664:BE664" si="39">SUM(AQ13:AQ663)</f>
        <v>0</v>
      </c>
      <c r="AR664" s="122">
        <f t="shared" si="39"/>
        <v>0</v>
      </c>
      <c r="AS664" s="122">
        <f t="shared" si="39"/>
        <v>0</v>
      </c>
      <c r="AT664" s="122">
        <f t="shared" si="39"/>
        <v>0</v>
      </c>
      <c r="AU664" s="122">
        <f t="shared" si="39"/>
        <v>0</v>
      </c>
      <c r="AV664" s="122">
        <f t="shared" si="39"/>
        <v>0</v>
      </c>
      <c r="AW664" s="122">
        <f t="shared" si="39"/>
        <v>0</v>
      </c>
      <c r="AX664" s="122">
        <f t="shared" si="39"/>
        <v>0</v>
      </c>
      <c r="AY664" s="122">
        <f t="shared" si="39"/>
        <v>1025.8000000000102</v>
      </c>
      <c r="AZ664" s="122">
        <f t="shared" si="39"/>
        <v>21022.249999999993</v>
      </c>
      <c r="BA664" s="122">
        <f t="shared" si="39"/>
        <v>0</v>
      </c>
      <c r="BB664" s="122">
        <f t="shared" si="39"/>
        <v>0</v>
      </c>
      <c r="BC664" s="122">
        <f t="shared" si="39"/>
        <v>0</v>
      </c>
      <c r="BD664" s="122">
        <f t="shared" si="39"/>
        <v>0</v>
      </c>
      <c r="BE664" s="122">
        <f t="shared" si="39"/>
        <v>0</v>
      </c>
      <c r="BI664" s="178"/>
      <c r="BJ664" s="194"/>
      <c r="BK664" s="190">
        <f t="shared" si="34"/>
        <v>179765.98000000132</v>
      </c>
      <c r="BL664" s="75">
        <f t="shared" si="34"/>
        <v>157918.67999999996</v>
      </c>
      <c r="BM664" s="195"/>
      <c r="BN664" s="195"/>
      <c r="BO664" s="195"/>
      <c r="BP664" s="195"/>
      <c r="BQ664" s="191">
        <f t="shared" si="35"/>
        <v>337684.66000000131</v>
      </c>
      <c r="BR664" s="251">
        <f>-BK664-BL664+BQ664</f>
        <v>0</v>
      </c>
      <c r="BS664" s="108"/>
    </row>
    <row r="665" spans="1:73" ht="18" customHeight="1">
      <c r="C665" s="45"/>
      <c r="D665" s="45"/>
      <c r="E665" s="45"/>
      <c r="F665" s="45"/>
      <c r="G665" s="45"/>
      <c r="H665" s="45"/>
      <c r="I665" s="54"/>
      <c r="J665" s="50"/>
      <c r="K665" s="45"/>
      <c r="L665" s="54"/>
      <c r="M665" s="175" t="s">
        <v>268</v>
      </c>
      <c r="N665" s="45"/>
      <c r="O665" s="54"/>
      <c r="P665" s="175" t="s">
        <v>268</v>
      </c>
      <c r="Q665" s="50"/>
      <c r="R665" s="50"/>
      <c r="S665" s="153"/>
      <c r="T665" s="153"/>
      <c r="U665" s="54"/>
      <c r="V665" s="54"/>
      <c r="W665" s="54"/>
      <c r="X665" s="175" t="s">
        <v>268</v>
      </c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121">
        <f>SUM(B664:BE664)</f>
        <v>22048.050000000007</v>
      </c>
      <c r="BG665" s="28">
        <f>+BF665-'(2) B &amp; G ENCUMBRANCES'!BE665</f>
        <v>-3.2741809263825417E-11</v>
      </c>
      <c r="BI665" s="196"/>
      <c r="BJ665" s="197" t="s">
        <v>95</v>
      </c>
      <c r="BK665" s="198">
        <f>-'(2) B &amp; G ENCUMBRANCES'!S667</f>
        <v>0</v>
      </c>
      <c r="BL665" s="199">
        <f>-'(2) B &amp; G ENCUMBRANCES'!BE665</f>
        <v>-22048.050000000039</v>
      </c>
      <c r="BM665" s="185"/>
      <c r="BN665" s="185"/>
      <c r="BO665" s="200" t="s">
        <v>96</v>
      </c>
      <c r="BP665" s="185"/>
      <c r="BQ665" s="201">
        <f>-'(2) B &amp; G ENCUMBRANCES'!BE665</f>
        <v>-22048.050000000039</v>
      </c>
      <c r="BR665" s="252">
        <f>-BK665-BL665+BQ665</f>
        <v>0</v>
      </c>
      <c r="BS665" s="2"/>
      <c r="BT665" s="112"/>
      <c r="BU665" s="2"/>
    </row>
    <row r="666" spans="1:73" ht="18.75" thickBot="1">
      <c r="C666" s="45"/>
      <c r="D666" s="45"/>
      <c r="E666" s="45"/>
      <c r="F666" s="45"/>
      <c r="G666" s="45"/>
      <c r="H666" s="45"/>
      <c r="I666" s="54"/>
      <c r="J666" s="50"/>
      <c r="K666" s="45"/>
      <c r="L666" s="54"/>
      <c r="M666" s="54"/>
      <c r="N666" s="45"/>
      <c r="O666" s="50"/>
      <c r="P666" s="50"/>
      <c r="Q666" s="50"/>
      <c r="R666" s="50"/>
      <c r="S666" s="153"/>
      <c r="T666" s="153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158"/>
      <c r="BI666" s="202"/>
      <c r="BJ666" s="203" t="s">
        <v>94</v>
      </c>
      <c r="BK666" s="204">
        <f>+BK664+BK665</f>
        <v>179765.98000000132</v>
      </c>
      <c r="BL666" s="204">
        <f>+BL664+BL665</f>
        <v>135870.62999999992</v>
      </c>
      <c r="BM666" s="205"/>
      <c r="BN666" s="205"/>
      <c r="BO666" s="206" t="s">
        <v>97</v>
      </c>
      <c r="BP666" s="205"/>
      <c r="BQ666" s="125">
        <f>SUM(BK666:BL666)</f>
        <v>315636.61000000127</v>
      </c>
      <c r="BR666" s="252">
        <f>-BK666-BL666+BQ666</f>
        <v>0</v>
      </c>
      <c r="BS666" s="2"/>
      <c r="BT666" s="112"/>
      <c r="BU666" s="2"/>
    </row>
    <row r="667" spans="1:73" ht="18">
      <c r="C667" s="53"/>
      <c r="D667" s="45"/>
      <c r="E667" s="53"/>
      <c r="F667" s="45"/>
      <c r="G667" s="45"/>
      <c r="H667" s="45"/>
      <c r="I667" s="50"/>
      <c r="J667" s="50"/>
      <c r="K667" s="45"/>
      <c r="L667" s="45"/>
      <c r="M667" s="50"/>
      <c r="N667" s="45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I667" s="260" t="s">
        <v>103</v>
      </c>
      <c r="BJ667" s="261"/>
      <c r="BK667" s="130">
        <v>0</v>
      </c>
      <c r="BL667" s="130">
        <v>0</v>
      </c>
      <c r="BM667" s="79"/>
      <c r="BN667" s="207"/>
      <c r="BO667" s="208" t="s">
        <v>136</v>
      </c>
      <c r="BP667" s="101"/>
      <c r="BQ667" s="150">
        <v>0</v>
      </c>
      <c r="BR667" s="252">
        <f>-BK667-BL667+BQ667</f>
        <v>0</v>
      </c>
      <c r="BS667" s="2"/>
      <c r="BT667" s="112"/>
      <c r="BU667" s="2"/>
    </row>
    <row r="668" spans="1:73" ht="18.75" thickBot="1">
      <c r="C668" s="53"/>
      <c r="D668" s="45"/>
      <c r="E668" s="53"/>
      <c r="F668" s="45"/>
      <c r="G668" s="45"/>
      <c r="H668" s="45"/>
      <c r="I668" s="50"/>
      <c r="J668" s="50"/>
      <c r="K668" s="45"/>
      <c r="L668" s="45"/>
      <c r="M668" s="50"/>
      <c r="N668" s="45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I668" s="102" t="s">
        <v>99</v>
      </c>
      <c r="BJ668" s="103"/>
      <c r="BK668" s="124">
        <f>SUM(BK666:BK667)</f>
        <v>179765.98000000132</v>
      </c>
      <c r="BL668" s="124">
        <f>SUM(BL666:BL667)</f>
        <v>135870.62999999992</v>
      </c>
      <c r="BM668" s="97"/>
      <c r="BN668" s="209"/>
      <c r="BO668" s="210" t="s">
        <v>98</v>
      </c>
      <c r="BP668" s="100"/>
      <c r="BQ668" s="125">
        <f>SUM(BK668:BL668)</f>
        <v>315636.61000000127</v>
      </c>
      <c r="BR668" s="252">
        <f>-BK668-BL668+BQ668</f>
        <v>0</v>
      </c>
      <c r="BS668" s="2"/>
      <c r="BT668" s="112"/>
      <c r="BU668" s="2"/>
    </row>
    <row r="669" spans="1:73" ht="10.5" customHeight="1" thickBot="1">
      <c r="C669" s="53"/>
      <c r="D669" s="45"/>
      <c r="E669" s="53"/>
      <c r="F669" s="45"/>
      <c r="G669" s="45"/>
      <c r="H669" s="45"/>
      <c r="I669" s="50"/>
      <c r="J669" s="50"/>
      <c r="K669" s="45"/>
      <c r="L669" s="45"/>
      <c r="M669" s="50"/>
      <c r="N669" s="45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I669" s="146"/>
      <c r="BJ669" s="57"/>
      <c r="BK669" s="80"/>
      <c r="BL669" s="81"/>
      <c r="BM669" s="81"/>
      <c r="BN669" s="81"/>
      <c r="BO669" s="81"/>
      <c r="BP669" s="81"/>
      <c r="BQ669" s="147"/>
      <c r="BR669" s="242" t="s">
        <v>117</v>
      </c>
    </row>
    <row r="670" spans="1:73" ht="15.75" customHeight="1">
      <c r="C670" s="51"/>
      <c r="D670" s="45"/>
      <c r="E670" s="45"/>
      <c r="F670" s="45"/>
      <c r="G670" s="45"/>
      <c r="H670" s="45"/>
      <c r="I670" s="50"/>
      <c r="J670" s="50"/>
      <c r="K670" s="45"/>
      <c r="L670" s="45"/>
      <c r="M670" s="50"/>
      <c r="N670" s="45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I670" s="146"/>
      <c r="BJ670" s="148"/>
      <c r="BK670" s="80"/>
      <c r="BL670" s="227" t="s">
        <v>61</v>
      </c>
      <c r="BM670" s="228">
        <f>SUM(BM14:BM50)</f>
        <v>601292.43999999994</v>
      </c>
      <c r="BN670" s="228">
        <f>SUM(BN14:BN50)+BN84</f>
        <v>725180.76</v>
      </c>
      <c r="BO670" s="228">
        <f>SUM(BO14:BO50)</f>
        <v>22635.489999999998</v>
      </c>
      <c r="BP670" s="228">
        <f>SUM(BP14:BP50)</f>
        <v>261985.88</v>
      </c>
      <c r="BQ670" s="229"/>
      <c r="BR670" s="33"/>
    </row>
    <row r="671" spans="1:73" ht="15.75" customHeight="1">
      <c r="BI671" s="146"/>
      <c r="BJ671" s="148"/>
      <c r="BK671" s="80"/>
      <c r="BL671" s="230" t="s">
        <v>60</v>
      </c>
      <c r="BM671" s="231">
        <f>SUM(BM51:BM84)</f>
        <v>180854.64999999997</v>
      </c>
      <c r="BN671" s="231">
        <f>SUM(BN51:BN84)-BN84</f>
        <v>1279432.1100000003</v>
      </c>
      <c r="BO671" s="231">
        <f>SUM(BO51:BO84)</f>
        <v>42696.5</v>
      </c>
      <c r="BP671" s="231">
        <f>SUM(BP51:BP84)</f>
        <v>428285.09</v>
      </c>
      <c r="BQ671" s="232"/>
    </row>
    <row r="672" spans="1:73" ht="15.75" customHeight="1">
      <c r="BI672" s="146"/>
      <c r="BJ672" s="148"/>
      <c r="BK672" s="80"/>
      <c r="BL672" s="233" t="s">
        <v>62</v>
      </c>
      <c r="BM672" s="234">
        <f>SUM(BM85:BM141)</f>
        <v>292086.88500000001</v>
      </c>
      <c r="BN672" s="234">
        <f>SUM(BN85:BN141)</f>
        <v>1283007.9550000001</v>
      </c>
      <c r="BO672" s="234">
        <f>SUM(BO85:BO141)</f>
        <v>508762.1</v>
      </c>
      <c r="BP672" s="234">
        <f>SUM(BP85:BP141)</f>
        <v>664323.0399999998</v>
      </c>
      <c r="BQ672" s="232"/>
    </row>
    <row r="673" spans="3:69" ht="15.75" customHeight="1">
      <c r="BI673" s="146"/>
      <c r="BJ673" s="148"/>
      <c r="BK673" s="80"/>
      <c r="BL673" s="233" t="s">
        <v>157</v>
      </c>
      <c r="BM673" s="234">
        <f>SUM(BM142:BM241)</f>
        <v>435395.44499999995</v>
      </c>
      <c r="BN673" s="234">
        <f>SUM(BN142:BN241)</f>
        <v>1428933.165</v>
      </c>
      <c r="BO673" s="234">
        <f>SUM(BO142:BO241)</f>
        <v>34200.559999999998</v>
      </c>
      <c r="BP673" s="234">
        <f>SUM(BP142:BP241)</f>
        <v>1083906.28</v>
      </c>
      <c r="BQ673" s="232"/>
    </row>
    <row r="674" spans="3:69" ht="15.75" customHeight="1">
      <c r="BI674" s="146"/>
      <c r="BJ674" s="148"/>
      <c r="BK674" s="80"/>
      <c r="BL674" s="233" t="s">
        <v>231</v>
      </c>
      <c r="BM674" s="234">
        <f>SUM(BM242:BM315)</f>
        <v>304187.80499999993</v>
      </c>
      <c r="BN674" s="234">
        <f>SUM(BN242:BN315)</f>
        <v>1277317.865</v>
      </c>
      <c r="BO674" s="234">
        <f>SUM(BO242:BO315)</f>
        <v>0</v>
      </c>
      <c r="BP674" s="234">
        <f>SUM(BP242:BP315)</f>
        <v>1517706.0499999993</v>
      </c>
      <c r="BQ674" s="232"/>
    </row>
    <row r="675" spans="3:69" ht="15.75" customHeight="1">
      <c r="BI675" s="146"/>
      <c r="BJ675" s="148"/>
      <c r="BK675" s="80"/>
      <c r="BL675" s="233" t="s">
        <v>292</v>
      </c>
      <c r="BM675" s="234">
        <f>SUM(BM316:BM458)</f>
        <v>221377.30500000002</v>
      </c>
      <c r="BN675" s="234">
        <f>SUM(BN316:BN458)</f>
        <v>130911.765</v>
      </c>
      <c r="BO675" s="234">
        <f>SUM(BO316:BO458)</f>
        <v>93734.06</v>
      </c>
      <c r="BP675" s="234">
        <f>SUM(BP316:BP458)</f>
        <v>1530313.05</v>
      </c>
      <c r="BQ675" s="232"/>
    </row>
    <row r="676" spans="3:69" ht="15.75" customHeight="1">
      <c r="BI676" s="146"/>
      <c r="BJ676" s="148"/>
      <c r="BK676" s="80"/>
      <c r="BL676" s="233" t="s">
        <v>387</v>
      </c>
      <c r="BM676" s="234">
        <f>SUM(BM459:BM665)</f>
        <v>-319313.50000000017</v>
      </c>
      <c r="BN676" s="234">
        <f>SUM(BN459:BN665)</f>
        <v>3280760.5900000003</v>
      </c>
      <c r="BO676" s="234">
        <f>SUM(BO459:BO665)</f>
        <v>825330.60000000009</v>
      </c>
      <c r="BP676" s="234">
        <f>SUM(BP459:BP665)</f>
        <v>3909133.2800000007</v>
      </c>
      <c r="BQ676" s="232"/>
    </row>
    <row r="677" spans="3:69" ht="7.5" customHeight="1">
      <c r="C677" s="45"/>
      <c r="D677" s="45"/>
      <c r="E677" s="45"/>
      <c r="F677" s="45"/>
      <c r="G677" s="45"/>
      <c r="H677" s="45"/>
      <c r="I677" s="45"/>
      <c r="J677" s="50"/>
      <c r="K677" s="45"/>
      <c r="L677" s="45"/>
      <c r="M677" s="50"/>
      <c r="N677" s="45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I677" s="146"/>
      <c r="BJ677" s="148"/>
      <c r="BK677" s="80"/>
      <c r="BL677" s="235"/>
      <c r="BM677" s="236"/>
      <c r="BN677" s="236"/>
      <c r="BO677" s="236"/>
      <c r="BP677" s="236"/>
      <c r="BQ677" s="232"/>
    </row>
    <row r="678" spans="3:69" ht="15.75">
      <c r="C678" s="45"/>
      <c r="D678" s="45"/>
      <c r="E678" s="45" t="s">
        <v>72</v>
      </c>
      <c r="F678" s="45"/>
      <c r="G678" s="45"/>
      <c r="H678" s="45"/>
      <c r="I678" s="45"/>
      <c r="J678" s="50"/>
      <c r="K678" s="45"/>
      <c r="L678" s="45"/>
      <c r="M678" s="50"/>
      <c r="N678" s="45"/>
      <c r="O678" s="50"/>
      <c r="P678" s="50"/>
      <c r="Q678" s="50"/>
      <c r="R678" s="50"/>
      <c r="S678" s="157"/>
      <c r="T678" s="157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I678" s="146"/>
      <c r="BJ678" s="148"/>
      <c r="BK678" s="148"/>
      <c r="BL678" s="237" t="s">
        <v>158</v>
      </c>
      <c r="BM678" s="278">
        <f>+BN672+BM672</f>
        <v>1575094.84</v>
      </c>
      <c r="BN678" s="279"/>
      <c r="BO678" s="278">
        <f>+BP672+BO672</f>
        <v>1173085.1399999997</v>
      </c>
      <c r="BP678" s="279"/>
      <c r="BQ678" s="238" t="s">
        <v>159</v>
      </c>
    </row>
    <row r="679" spans="3:69" ht="18" customHeight="1">
      <c r="BI679" s="146"/>
      <c r="BJ679" s="148"/>
      <c r="BK679" s="80"/>
      <c r="BL679" s="239" t="s">
        <v>233</v>
      </c>
      <c r="BM679" s="276">
        <f>+BM673+BN673</f>
        <v>1864328.6099999999</v>
      </c>
      <c r="BN679" s="277"/>
      <c r="BO679" s="276">
        <f>+BO673+BP673</f>
        <v>1118106.8400000001</v>
      </c>
      <c r="BP679" s="277"/>
      <c r="BQ679" s="238" t="s">
        <v>160</v>
      </c>
    </row>
    <row r="680" spans="3:69" ht="20.100000000000001" customHeight="1">
      <c r="BI680" s="146"/>
      <c r="BJ680" s="148"/>
      <c r="BK680" s="80"/>
      <c r="BL680" s="239" t="s">
        <v>232</v>
      </c>
      <c r="BM680" s="276">
        <f>+BM674+BN674</f>
        <v>1581505.67</v>
      </c>
      <c r="BN680" s="277"/>
      <c r="BO680" s="276">
        <f>+BO674+BP674</f>
        <v>1517706.0499999993</v>
      </c>
      <c r="BP680" s="277"/>
      <c r="BQ680" s="238" t="s">
        <v>234</v>
      </c>
    </row>
    <row r="681" spans="3:69" ht="15.75" customHeight="1">
      <c r="BI681" s="182"/>
      <c r="BJ681" s="3"/>
      <c r="BK681" s="98"/>
      <c r="BL681" s="239" t="s">
        <v>294</v>
      </c>
      <c r="BM681" s="276">
        <f>+BM675+BN675</f>
        <v>352289.07</v>
      </c>
      <c r="BN681" s="277"/>
      <c r="BO681" s="276">
        <f>+BO675+BP675</f>
        <v>1624047.11</v>
      </c>
      <c r="BP681" s="277"/>
      <c r="BQ681" s="238" t="s">
        <v>293</v>
      </c>
    </row>
    <row r="682" spans="3:69" ht="15.75" thickBot="1">
      <c r="BI682" s="82"/>
      <c r="BJ682" s="83"/>
      <c r="BK682" s="84"/>
      <c r="BL682" s="240" t="s">
        <v>385</v>
      </c>
      <c r="BM682" s="274">
        <f>+BM676+BN676</f>
        <v>2961447.0900000003</v>
      </c>
      <c r="BN682" s="275"/>
      <c r="BO682" s="274">
        <f>+BO676+BP676</f>
        <v>4734463.8800000008</v>
      </c>
      <c r="BP682" s="275"/>
      <c r="BQ682" s="241" t="s">
        <v>386</v>
      </c>
    </row>
  </sheetData>
  <mergeCells count="72">
    <mergeCell ref="BM682:BN682"/>
    <mergeCell ref="BO682:BP682"/>
    <mergeCell ref="AP10:AP12"/>
    <mergeCell ref="BM681:BN681"/>
    <mergeCell ref="BO681:BP681"/>
    <mergeCell ref="BM680:BN680"/>
    <mergeCell ref="BO680:BP680"/>
    <mergeCell ref="BM679:BN679"/>
    <mergeCell ref="BO679:BP679"/>
    <mergeCell ref="BO678:BP678"/>
    <mergeCell ref="AZ10:AZ12"/>
    <mergeCell ref="AY10:AY12"/>
    <mergeCell ref="BM678:BN678"/>
    <mergeCell ref="BC10:BC12"/>
    <mergeCell ref="AR10:AR12"/>
    <mergeCell ref="BD10:BD12"/>
    <mergeCell ref="BI8:BQ8"/>
    <mergeCell ref="BB10:BB12"/>
    <mergeCell ref="AX10:AX12"/>
    <mergeCell ref="BA10:BA12"/>
    <mergeCell ref="AW10:AW12"/>
    <mergeCell ref="BE10:BE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AA10:AA12"/>
    <mergeCell ref="AC10:AC12"/>
    <mergeCell ref="AD10:AD12"/>
    <mergeCell ref="AE10:AE12"/>
    <mergeCell ref="BI667:BJ667"/>
    <mergeCell ref="BI10:BQ10"/>
    <mergeCell ref="BM12:BN12"/>
    <mergeCell ref="BO12:BP12"/>
    <mergeCell ref="BK12:BL12"/>
    <mergeCell ref="O10:O12"/>
    <mergeCell ref="S10:S12"/>
    <mergeCell ref="P10:P12"/>
    <mergeCell ref="Q10:Q12"/>
    <mergeCell ref="U10:U12"/>
    <mergeCell ref="R10:R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H10:H12"/>
    <mergeCell ref="M10:M12"/>
    <mergeCell ref="N10:N12"/>
    <mergeCell ref="L10:L12"/>
    <mergeCell ref="AT10:AT12"/>
    <mergeCell ref="AV10:AV12"/>
    <mergeCell ref="AJ10:AJ12"/>
    <mergeCell ref="AI10:AI12"/>
    <mergeCell ref="AK10:AK12"/>
    <mergeCell ref="AS10:AS12"/>
    <mergeCell ref="AU10:AU12"/>
    <mergeCell ref="AL10:AL12"/>
    <mergeCell ref="AQ10:AQ12"/>
    <mergeCell ref="AM10:AM12"/>
    <mergeCell ref="AN10:AN12"/>
    <mergeCell ref="AO10:AO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71" formulaRange="1"/>
    <ignoredError sqref="BN670:BN671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677"/>
  <sheetViews>
    <sheetView showZeros="0" topLeftCell="AS1" workbookViewId="0">
      <pane ySplit="12" topLeftCell="A653" activePane="bottomLeft" state="frozen"/>
      <selection pane="bottomLeft" activeCell="AS662" sqref="A662:XFD662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3" t="s">
        <v>429</v>
      </c>
      <c r="BA2" s="253" t="s">
        <v>461</v>
      </c>
      <c r="BB2" s="253" t="s">
        <v>457</v>
      </c>
      <c r="BC2" s="253" t="s">
        <v>454</v>
      </c>
      <c r="BD2" s="253"/>
      <c r="BE2" s="253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825330.6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140640</v>
      </c>
      <c r="BE4" s="93">
        <f>SUM(' (1) Cap Res.2009-2010'!BE5+' (1) Cap Res.2009-2010'!BE6)</f>
        <v>9115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0" t="str">
        <f>+' (1) Cap Res.2009-2010'!B10</f>
        <v>AVE EMERG GENERATOR SERVER ROOM KEYSTONE ELECT</v>
      </c>
      <c r="C8" s="280" t="str">
        <f>+' (1) Cap Res.2009-2010'!C10</f>
        <v xml:space="preserve">EMHS FIRE ALARM NORTHWEST SERVICE CO </v>
      </c>
      <c r="D8" s="280" t="str">
        <f>+' (1) Cap Res.2009-2010'!D10</f>
        <v xml:space="preserve">BWMS  EXTERIOR MASONRY ALLSTATE RESTORATION </v>
      </c>
      <c r="E8" s="280" t="str">
        <f>+' (1) Cap Res.2009-2010'!E10</f>
        <v xml:space="preserve">WAHS ROOF JMST ROOFING </v>
      </c>
      <c r="F8" s="280" t="str">
        <f>+' (1) Cap Res.2009-2010'!F10</f>
        <v>EMHS  SEWAGE TR PLAN,  0602 ALARM SYSTEM 9,318.00 HF LENS.</v>
      </c>
      <c r="G8" s="280" t="str">
        <f>+' (1) Cap Res.2009-2010'!G10</f>
        <v xml:space="preserve"> BWMS, WAHS, EMHS  WINDOW REPLACEMENT WTW ARCHITECTS</v>
      </c>
      <c r="H8" s="280" t="str">
        <f>+' (1) Cap Res.2009-2010'!H10</f>
        <v>EMHS SEWAGE TREATMENT PLANT KEYSTONE ELECT</v>
      </c>
      <c r="I8" s="280" t="str">
        <f>+' (1) Cap Res.2009-2010'!I10</f>
        <v xml:space="preserve">EMHS  SEWAGE TREATMENT PLANT WM T SPAEDER CO INC,  </v>
      </c>
      <c r="J8" s="280" t="str">
        <f>+' (1) Cap Res.2009-2010'!J10</f>
        <v>SSELC PARK LOT, URBAN ENGINRS OF ERIE , &amp; HRLC</v>
      </c>
      <c r="K8" s="280" t="str">
        <f>+' (1) Cap Res.2009-2010'!K10</f>
        <v xml:space="preserve">SSELC   PARKING  LOT, KINGVVIEW ENTERPRISES          </v>
      </c>
      <c r="L8" s="280" t="str">
        <f>+' (1) Cap Res.2009-2010'!L10</f>
        <v>SGES VENTILATION SYSTEM, RADON OF ERIE</v>
      </c>
      <c r="M8" s="280" t="str">
        <f>+' (1) Cap Res.2009-2010'!M10</f>
        <v>BWMS, EMHS, SAMHS, WCCC, WAHS, RES,  SECURITY SYSTEM UPGRADE   HF LENZ</v>
      </c>
      <c r="N8" s="280" t="str">
        <f>+' (1) Cap Res.2009-2010'!N10</f>
        <v>WCCC WELD LAB ADDITION</v>
      </c>
      <c r="O8" s="280" t="str">
        <f>+' (1) Cap Res.2009-2010'!O10</f>
        <v>WAHS  &amp; EMHS EXTERNAL ELECT UPGRADE</v>
      </c>
      <c r="P8" s="280" t="str">
        <f>+' (1) Cap Res.2009-2010'!P10</f>
        <v>WCCC &amp; SAMHS FIRE ALARM UPGRADE</v>
      </c>
      <c r="Q8" s="280" t="str">
        <f>+' (1) Cap Res.2009-2010'!Q10</f>
        <v>SAMHS BLEACHERS</v>
      </c>
      <c r="R8" s="280" t="str">
        <f>+' (1) Cap Res.2009-2010'!R10</f>
        <v>MASTER FACILITIES PLAN  Studio Z Architects</v>
      </c>
      <c r="S8" s="131"/>
      <c r="T8" s="131"/>
      <c r="U8" s="280" t="str">
        <f>+' (1) Cap Res.2009-2010'!U10</f>
        <v>WAHS, YEMS, YAHS, &amp; EMHS    TECH ED LAB PROJECT</v>
      </c>
      <c r="V8" s="280" t="s">
        <v>187</v>
      </c>
      <c r="W8" s="280" t="s">
        <v>244</v>
      </c>
      <c r="X8" s="280" t="s">
        <v>245</v>
      </c>
      <c r="Y8" s="280" t="s">
        <v>246</v>
      </c>
      <c r="Z8" s="280" t="s">
        <v>249</v>
      </c>
      <c r="AA8" s="280" t="s">
        <v>250</v>
      </c>
      <c r="AB8" s="280" t="s">
        <v>252</v>
      </c>
      <c r="AC8" s="287" t="s">
        <v>273</v>
      </c>
      <c r="AD8" s="290" t="s">
        <v>272</v>
      </c>
      <c r="AE8" s="284" t="s">
        <v>325</v>
      </c>
      <c r="AF8" s="282" t="s">
        <v>259</v>
      </c>
      <c r="AG8" s="282" t="s">
        <v>282</v>
      </c>
      <c r="AH8" s="282" t="s">
        <v>283</v>
      </c>
      <c r="AI8" s="282" t="s">
        <v>299</v>
      </c>
      <c r="AJ8" s="282" t="s">
        <v>296</v>
      </c>
      <c r="AK8" s="282" t="s">
        <v>338</v>
      </c>
      <c r="AL8" s="282" t="s">
        <v>371</v>
      </c>
      <c r="AM8" s="282" t="s">
        <v>373</v>
      </c>
      <c r="AN8" s="282" t="s">
        <v>378</v>
      </c>
      <c r="AO8" s="282" t="s">
        <v>488</v>
      </c>
      <c r="AP8" s="282" t="s">
        <v>345</v>
      </c>
      <c r="AQ8" s="282" t="s">
        <v>369</v>
      </c>
      <c r="AR8" s="282" t="s">
        <v>368</v>
      </c>
      <c r="AS8" s="282" t="s">
        <v>395</v>
      </c>
      <c r="AT8" s="282" t="s">
        <v>392</v>
      </c>
      <c r="AU8" s="282" t="s">
        <v>400</v>
      </c>
      <c r="AV8" s="282" t="s">
        <v>407</v>
      </c>
      <c r="AW8" s="282" t="s">
        <v>412</v>
      </c>
      <c r="AX8" s="282" t="s">
        <v>407</v>
      </c>
      <c r="AY8" s="282" t="s">
        <v>425</v>
      </c>
      <c r="AZ8" s="282" t="s">
        <v>430</v>
      </c>
      <c r="BA8" s="282" t="s">
        <v>461</v>
      </c>
      <c r="BB8" s="282" t="s">
        <v>448</v>
      </c>
      <c r="BC8" s="282" t="s">
        <v>455</v>
      </c>
      <c r="BD8" s="282" t="s">
        <v>492</v>
      </c>
      <c r="BE8" s="282" t="s">
        <v>478</v>
      </c>
    </row>
    <row r="9" spans="1:57">
      <c r="A9" s="39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132"/>
      <c r="T9" s="132"/>
      <c r="U9" s="281"/>
      <c r="V9" s="281"/>
      <c r="W9" s="281"/>
      <c r="X9" s="281"/>
      <c r="Y9" s="281"/>
      <c r="Z9" s="281"/>
      <c r="AA9" s="281"/>
      <c r="AB9" s="281"/>
      <c r="AC9" s="288"/>
      <c r="AD9" s="284"/>
      <c r="AE9" s="284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</row>
    <row r="10" spans="1:57" ht="64.5" customHeight="1" thickBot="1">
      <c r="A10" s="39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132"/>
      <c r="T10" s="132"/>
      <c r="U10" s="281"/>
      <c r="V10" s="281"/>
      <c r="W10" s="281"/>
      <c r="X10" s="281"/>
      <c r="Y10" s="281"/>
      <c r="Z10" s="281"/>
      <c r="AA10" s="281"/>
      <c r="AB10" s="281"/>
      <c r="AC10" s="289"/>
      <c r="AD10" s="285"/>
      <c r="AE10" s="285"/>
      <c r="AF10" s="283"/>
      <c r="AG10" s="283"/>
      <c r="AH10" s="283"/>
      <c r="AI10" s="283"/>
      <c r="AJ10" s="283"/>
      <c r="AK10" s="283"/>
      <c r="AL10" s="286"/>
      <c r="AM10" s="286"/>
      <c r="AN10" s="286"/>
      <c r="AO10" s="286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825330.6</v>
      </c>
      <c r="AZ11" s="94">
        <f>+' (1) Cap Res.2009-2010'!AZ13</f>
        <v>115000</v>
      </c>
      <c r="BA11" s="94">
        <f>+' (1) Cap Res.2009-2010'!BA13</f>
        <v>335889.14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140640</v>
      </c>
      <c r="BE11" s="94">
        <f>+' (1) Cap Res.2009-2010'!BE13</f>
        <v>9115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0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4.25" thickBot="1">
      <c r="A663" s="177">
        <f>+' (1) Cap Res.2009-2010'!BI663</f>
        <v>0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4.25" thickBot="1">
      <c r="A664" s="39" t="s">
        <v>75</v>
      </c>
      <c r="B664" s="152">
        <f t="shared" ref="B664:I664" si="0">SUM(B11:B211)</f>
        <v>5.4569682106375694E-12</v>
      </c>
      <c r="C664" s="152">
        <f t="shared" si="0"/>
        <v>7.2759576141834259E-12</v>
      </c>
      <c r="D664" s="152">
        <f t="shared" si="0"/>
        <v>0</v>
      </c>
      <c r="E664" s="152">
        <f t="shared" si="0"/>
        <v>0</v>
      </c>
      <c r="F664" s="152">
        <f t="shared" si="0"/>
        <v>4.5474735088646412E-13</v>
      </c>
      <c r="G664" s="152">
        <f t="shared" si="0"/>
        <v>0</v>
      </c>
      <c r="H664" s="152">
        <f t="shared" si="0"/>
        <v>0</v>
      </c>
      <c r="I664" s="152">
        <f t="shared" si="0"/>
        <v>0</v>
      </c>
      <c r="J664" s="152">
        <f t="shared" ref="J664:R664" si="1">SUM(J11:J329)</f>
        <v>0</v>
      </c>
      <c r="K664" s="152">
        <f t="shared" si="1"/>
        <v>0</v>
      </c>
      <c r="L664" s="152">
        <f t="shared" si="1"/>
        <v>0</v>
      </c>
      <c r="M664" s="152">
        <f t="shared" si="1"/>
        <v>-1.4551915228366852E-11</v>
      </c>
      <c r="N664" s="152">
        <f t="shared" si="1"/>
        <v>0</v>
      </c>
      <c r="O664" s="152">
        <f t="shared" si="1"/>
        <v>4.2973624658770859E-11</v>
      </c>
      <c r="P664" s="152">
        <f t="shared" si="1"/>
        <v>-1.8189894035458565E-11</v>
      </c>
      <c r="Q664" s="152">
        <f t="shared" si="1"/>
        <v>0</v>
      </c>
      <c r="R664" s="152">
        <f t="shared" si="1"/>
        <v>5.4001247917767614E-13</v>
      </c>
      <c r="S664" s="152">
        <f t="shared" ref="S664:BE664" si="2">SUM(S11:S663)</f>
        <v>-9.0949470177292824E-13</v>
      </c>
      <c r="T664" s="152">
        <f t="shared" si="2"/>
        <v>0</v>
      </c>
      <c r="U664" s="152">
        <f t="shared" si="2"/>
        <v>-2.1827872842550278E-11</v>
      </c>
      <c r="V664" s="152">
        <f t="shared" si="2"/>
        <v>0</v>
      </c>
      <c r="W664" s="152">
        <f t="shared" si="2"/>
        <v>-7.2759576141834259E-12</v>
      </c>
      <c r="X664" s="152">
        <f t="shared" si="2"/>
        <v>5.4569682106375694E-12</v>
      </c>
      <c r="Y664" s="152">
        <f t="shared" si="2"/>
        <v>-7.2759576141834259E-12</v>
      </c>
      <c r="Z664" s="152">
        <f t="shared" si="2"/>
        <v>0</v>
      </c>
      <c r="AA664" s="152">
        <f t="shared" si="2"/>
        <v>0</v>
      </c>
      <c r="AB664" s="152">
        <f t="shared" si="2"/>
        <v>0</v>
      </c>
      <c r="AC664" s="152">
        <f t="shared" si="2"/>
        <v>0</v>
      </c>
      <c r="AD664" s="152">
        <f t="shared" si="2"/>
        <v>0</v>
      </c>
      <c r="AE664" s="152">
        <f t="shared" si="2"/>
        <v>2.1827872842550278E-11</v>
      </c>
      <c r="AF664" s="152">
        <f t="shared" si="2"/>
        <v>-2.7284841053187847E-12</v>
      </c>
      <c r="AG664" s="152">
        <f t="shared" si="2"/>
        <v>0</v>
      </c>
      <c r="AH664" s="152">
        <f t="shared" si="2"/>
        <v>7.2759576141834259E-12</v>
      </c>
      <c r="AI664" s="152">
        <f t="shared" si="2"/>
        <v>3.637978807091713E-12</v>
      </c>
      <c r="AJ664" s="152">
        <f t="shared" si="2"/>
        <v>4.5474735088646412E-13</v>
      </c>
      <c r="AK664" s="152">
        <f t="shared" si="2"/>
        <v>0</v>
      </c>
      <c r="AL664" s="152">
        <f t="shared" si="2"/>
        <v>0</v>
      </c>
      <c r="AM664" s="152">
        <f t="shared" si="2"/>
        <v>0</v>
      </c>
      <c r="AN664" s="152">
        <f t="shared" si="2"/>
        <v>0</v>
      </c>
      <c r="AO664" s="152">
        <f t="shared" si="2"/>
        <v>5.9117155615240335E-12</v>
      </c>
      <c r="AP664" s="152">
        <f t="shared" si="2"/>
        <v>1.8189894035458565E-12</v>
      </c>
      <c r="AQ664" s="152">
        <f t="shared" si="2"/>
        <v>0</v>
      </c>
      <c r="AR664" s="152">
        <f t="shared" si="2"/>
        <v>0</v>
      </c>
      <c r="AS664" s="152">
        <f t="shared" si="2"/>
        <v>-9.0949470177292824E-13</v>
      </c>
      <c r="AT664" s="152">
        <f t="shared" si="2"/>
        <v>0</v>
      </c>
      <c r="AU664" s="152">
        <f t="shared" si="2"/>
        <v>0</v>
      </c>
      <c r="AV664" s="152">
        <f t="shared" si="2"/>
        <v>7.2759576141834259E-12</v>
      </c>
      <c r="AW664" s="152">
        <f t="shared" si="2"/>
        <v>0</v>
      </c>
      <c r="AX664" s="152">
        <f t="shared" si="2"/>
        <v>0</v>
      </c>
      <c r="AY664" s="152">
        <f t="shared" si="2"/>
        <v>1025.8000000000102</v>
      </c>
      <c r="AZ664" s="152">
        <f t="shared" si="2"/>
        <v>21022.249999999993</v>
      </c>
      <c r="BA664" s="152">
        <f t="shared" si="2"/>
        <v>0</v>
      </c>
      <c r="BB664" s="152">
        <f t="shared" si="2"/>
        <v>0</v>
      </c>
      <c r="BC664" s="152">
        <f t="shared" si="2"/>
        <v>1.8189894035458565E-12</v>
      </c>
      <c r="BD664" s="152">
        <f t="shared" si="2"/>
        <v>0</v>
      </c>
      <c r="BE664" s="152">
        <f t="shared" si="2"/>
        <v>0</v>
      </c>
    </row>
    <row r="665" spans="1:57" ht="13.5">
      <c r="A665" s="156" t="s">
        <v>117</v>
      </c>
      <c r="B665" s="154">
        <f>+B664-' (1) Cap Res.2009-2010'!B664</f>
        <v>5.4569682106375694E-12</v>
      </c>
      <c r="C665" s="154">
        <f>+C664-' (1) Cap Res.2009-2010'!C664</f>
        <v>7.2759576141834259E-12</v>
      </c>
      <c r="D665" s="154">
        <f>+D664-' (1) Cap Res.2009-2010'!D664</f>
        <v>0</v>
      </c>
      <c r="E665" s="154">
        <f>+E664-' (1) Cap Res.2009-2010'!E664</f>
        <v>0</v>
      </c>
      <c r="F665" s="154">
        <f>+F664-' (1) Cap Res.2009-2010'!F664</f>
        <v>4.5474735088646412E-13</v>
      </c>
      <c r="G665" s="154">
        <f>+G664-' (1) Cap Res.2009-2010'!G664</f>
        <v>0</v>
      </c>
      <c r="H665" s="154">
        <f>+H664-' (1) Cap Res.2009-2010'!H664</f>
        <v>0</v>
      </c>
      <c r="I665" s="154">
        <f>+I664-' (1) Cap Res.2009-2010'!I664</f>
        <v>0</v>
      </c>
      <c r="J665" s="154">
        <f>+J664-' (1) Cap Res.2009-2010'!J664</f>
        <v>0</v>
      </c>
      <c r="K665" s="154">
        <f>+K664-' (1) Cap Res.2009-2010'!K664</f>
        <v>0</v>
      </c>
      <c r="L665" s="154">
        <f>+L664-' (1) Cap Res.2009-2010'!L664</f>
        <v>0</v>
      </c>
      <c r="M665" s="154">
        <f>+M664-' (1) Cap Res.2009-2010'!M664</f>
        <v>-1.4551915228366852E-11</v>
      </c>
      <c r="N665" s="155" t="s">
        <v>137</v>
      </c>
      <c r="O665" s="154">
        <f>+O664-' (1) Cap Res.2009-2010'!O664</f>
        <v>0</v>
      </c>
      <c r="P665" s="154">
        <f>+P664-' (1) Cap Res.2009-2010'!P664</f>
        <v>0</v>
      </c>
      <c r="Q665" s="154">
        <f>+Q664-' (1) Cap Res.2009-2010'!Q664</f>
        <v>0</v>
      </c>
      <c r="R665" s="154">
        <f>+R664-' (1) Cap Res.2009-2010'!R664</f>
        <v>0</v>
      </c>
      <c r="S665" s="154">
        <f>+S664-' (1) Cap Res.2009-2010'!S664</f>
        <v>-9.0949470177292824E-13</v>
      </c>
      <c r="T665" s="154">
        <f>+T664-' (1) Cap Res.2009-2010'!T664</f>
        <v>0</v>
      </c>
      <c r="U665" s="154">
        <f>+U664-' (1) Cap Res.2009-2010'!U664</f>
        <v>0</v>
      </c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  <c r="AM665" s="154"/>
      <c r="AN665" s="154"/>
      <c r="AO665" s="154"/>
      <c r="AP665" s="154"/>
      <c r="AQ665" s="154"/>
      <c r="AR665" s="154"/>
      <c r="AS665" s="154"/>
      <c r="AT665" s="154"/>
      <c r="AU665" s="154"/>
      <c r="AV665" s="154"/>
      <c r="AW665" s="154"/>
      <c r="AX665" s="154"/>
      <c r="AY665" s="154"/>
      <c r="AZ665" s="154"/>
      <c r="BA665" s="154"/>
      <c r="BB665" s="154"/>
      <c r="BE665" s="176">
        <f>SUM(B664:BE664)</f>
        <v>22048.050000000039</v>
      </c>
    </row>
    <row r="666" spans="1:57" ht="13.5" thickBot="1"/>
    <row r="667" spans="1:57" ht="13.5">
      <c r="A667" s="39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134"/>
      <c r="M667" s="120"/>
      <c r="N667" s="95"/>
      <c r="O667" s="95"/>
      <c r="P667" s="95"/>
      <c r="Q667" s="95"/>
      <c r="R667" s="135" t="s">
        <v>152</v>
      </c>
      <c r="S667" s="133"/>
      <c r="T667" s="134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</row>
    <row r="668" spans="1:57" ht="15.75" thickBot="1">
      <c r="A668" s="96" t="s">
        <v>93</v>
      </c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99"/>
      <c r="R668" s="99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 t="s">
        <v>87</v>
      </c>
      <c r="BD668" s="43"/>
      <c r="BE668" s="43"/>
    </row>
    <row r="669" spans="1:57" ht="13.5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</row>
    <row r="670" spans="1:57" ht="13.5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</row>
    <row r="671" spans="1:57" ht="13.5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</row>
    <row r="672" spans="1:57" ht="13.5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</row>
    <row r="673" spans="2:57" ht="13.5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</row>
    <row r="674" spans="2:57" ht="13.5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</row>
    <row r="675" spans="2:57" ht="13.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</row>
    <row r="676" spans="2:57" ht="13.5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</row>
    <row r="677" spans="2:57" ht="13.5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</row>
  </sheetData>
  <mergeCells count="54"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AL8:AL10"/>
    <mergeCell ref="BC8:BC10"/>
    <mergeCell ref="AX8:AX10"/>
    <mergeCell ref="AE8:AE10"/>
    <mergeCell ref="AB8:AB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J8:AJ10"/>
    <mergeCell ref="AC8:AC10"/>
    <mergeCell ref="AD8:AD10"/>
    <mergeCell ref="W8:W10"/>
    <mergeCell ref="AA8:AA10"/>
    <mergeCell ref="Y8:Y10"/>
    <mergeCell ref="Z8:Z10"/>
    <mergeCell ref="AG8:AG10"/>
    <mergeCell ref="AF8:AF10"/>
    <mergeCell ref="X8:X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2011-04-29T19:44:35Z</cp:lastPrinted>
  <dcterms:created xsi:type="dcterms:W3CDTF">2000-07-21T12:51:48Z</dcterms:created>
  <dcterms:modified xsi:type="dcterms:W3CDTF">2012-10-22T18:53:36Z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