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Res.2009-2010'!$BI$8:$BR$689</definedName>
    <definedName name="_xlnm.Print_Area" localSheetId="1">'(2) B &amp; G ENCUMBRANCES'!$A$459:$BC$673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O689" i="2" l="1"/>
  <c r="BM689" i="2"/>
  <c r="BP682" i="2"/>
  <c r="BO682" i="2"/>
  <c r="BN682" i="2"/>
  <c r="BM682" i="2"/>
  <c r="BP681" i="2"/>
  <c r="BO681" i="2"/>
  <c r="BN681" i="2"/>
  <c r="BM681" i="2"/>
  <c r="BN657" i="2" l="1"/>
  <c r="BM657" i="2"/>
  <c r="BN656" i="2"/>
  <c r="BM656" i="2"/>
  <c r="BE667" i="9"/>
  <c r="BD667" i="9"/>
  <c r="BC667" i="9"/>
  <c r="BB667" i="9"/>
  <c r="BA667" i="9"/>
  <c r="AZ667" i="9"/>
  <c r="AY667" i="9"/>
  <c r="AX667" i="9"/>
  <c r="AW667" i="9"/>
  <c r="AV667" i="9"/>
  <c r="AU667" i="9"/>
  <c r="AT667" i="9"/>
  <c r="AS667" i="9"/>
  <c r="AR667" i="9"/>
  <c r="AQ667" i="9"/>
  <c r="AP667" i="9"/>
  <c r="AO667" i="9"/>
  <c r="AN667" i="9"/>
  <c r="AM667" i="9"/>
  <c r="AL667" i="9"/>
  <c r="AK667" i="9"/>
  <c r="AJ667" i="9"/>
  <c r="AI667" i="9"/>
  <c r="AH667" i="9"/>
  <c r="AG667" i="9"/>
  <c r="AF667" i="9"/>
  <c r="AE667" i="9"/>
  <c r="AD667" i="9"/>
  <c r="AC667" i="9"/>
  <c r="AB667" i="9"/>
  <c r="AA667" i="9"/>
  <c r="Z667" i="9"/>
  <c r="Y667" i="9"/>
  <c r="X667" i="9"/>
  <c r="W667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D667" i="9"/>
  <c r="C667" i="9"/>
  <c r="B667" i="9"/>
  <c r="A667" i="9"/>
  <c r="BE666" i="9"/>
  <c r="BD666" i="9"/>
  <c r="BC666" i="9"/>
  <c r="BB666" i="9"/>
  <c r="BA666" i="9"/>
  <c r="AZ666" i="9"/>
  <c r="AY666" i="9"/>
  <c r="AX666" i="9"/>
  <c r="AW666" i="9"/>
  <c r="AV666" i="9"/>
  <c r="AU666" i="9"/>
  <c r="AT666" i="9"/>
  <c r="AS666" i="9"/>
  <c r="AR666" i="9"/>
  <c r="AQ666" i="9"/>
  <c r="AP666" i="9"/>
  <c r="AO666" i="9"/>
  <c r="AN666" i="9"/>
  <c r="AM666" i="9"/>
  <c r="AL666" i="9"/>
  <c r="AK666" i="9"/>
  <c r="AJ666" i="9"/>
  <c r="AI666" i="9"/>
  <c r="AH666" i="9"/>
  <c r="AG666" i="9"/>
  <c r="AF666" i="9"/>
  <c r="AE666" i="9"/>
  <c r="AD666" i="9"/>
  <c r="AC666" i="9"/>
  <c r="AB666" i="9"/>
  <c r="AA666" i="9"/>
  <c r="Z666" i="9"/>
  <c r="Y666" i="9"/>
  <c r="X666" i="9"/>
  <c r="W666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D666" i="9"/>
  <c r="C666" i="9"/>
  <c r="B666" i="9"/>
  <c r="A666" i="9"/>
  <c r="BN667" i="2"/>
  <c r="BM667" i="2"/>
  <c r="BN666" i="2"/>
  <c r="BM666" i="2"/>
  <c r="BD5" i="2" l="1"/>
  <c r="BD665" i="2"/>
  <c r="BE665" i="9"/>
  <c r="BD665" i="9"/>
  <c r="BC665" i="9"/>
  <c r="BB665" i="9"/>
  <c r="BA665" i="9"/>
  <c r="AZ665" i="9"/>
  <c r="AY665" i="9"/>
  <c r="AX665" i="9"/>
  <c r="AW665" i="9"/>
  <c r="AV665" i="9"/>
  <c r="AU665" i="9"/>
  <c r="AT665" i="9"/>
  <c r="AS665" i="9"/>
  <c r="AR665" i="9"/>
  <c r="AQ665" i="9"/>
  <c r="AP665" i="9"/>
  <c r="AO665" i="9"/>
  <c r="AN665" i="9"/>
  <c r="AM665" i="9"/>
  <c r="AL665" i="9"/>
  <c r="AK665" i="9"/>
  <c r="AJ665" i="9"/>
  <c r="AI665" i="9"/>
  <c r="AH665" i="9"/>
  <c r="AG665" i="9"/>
  <c r="AF665" i="9"/>
  <c r="AE665" i="9"/>
  <c r="AD665" i="9"/>
  <c r="AC665" i="9"/>
  <c r="AB665" i="9"/>
  <c r="AA665" i="9"/>
  <c r="Z665" i="9"/>
  <c r="Y665" i="9"/>
  <c r="X665" i="9"/>
  <c r="W665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D665" i="9"/>
  <c r="C665" i="9"/>
  <c r="B665" i="9"/>
  <c r="A665" i="9"/>
  <c r="BN664" i="2" l="1"/>
  <c r="BM664" i="2"/>
  <c r="BN663" i="2"/>
  <c r="BM663" i="2"/>
  <c r="BE664" i="9"/>
  <c r="BD664" i="9"/>
  <c r="BC664" i="9"/>
  <c r="BB664" i="9"/>
  <c r="BA664" i="9"/>
  <c r="AZ664" i="9"/>
  <c r="AY664" i="9"/>
  <c r="AX664" i="9"/>
  <c r="AW664" i="9"/>
  <c r="AV664" i="9"/>
  <c r="AU664" i="9"/>
  <c r="AT664" i="9"/>
  <c r="AS664" i="9"/>
  <c r="AR664" i="9"/>
  <c r="AQ664" i="9"/>
  <c r="AP664" i="9"/>
  <c r="AO664" i="9"/>
  <c r="AN664" i="9"/>
  <c r="AM664" i="9"/>
  <c r="AL664" i="9"/>
  <c r="AK664" i="9"/>
  <c r="AJ664" i="9"/>
  <c r="AI664" i="9"/>
  <c r="AH664" i="9"/>
  <c r="AG664" i="9"/>
  <c r="AF664" i="9"/>
  <c r="AE664" i="9"/>
  <c r="AD664" i="9"/>
  <c r="AC664" i="9"/>
  <c r="AB664" i="9"/>
  <c r="AA664" i="9"/>
  <c r="Z664" i="9"/>
  <c r="Y664" i="9"/>
  <c r="X664" i="9"/>
  <c r="W664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D664" i="9"/>
  <c r="C664" i="9"/>
  <c r="B664" i="9"/>
  <c r="A664" i="9"/>
  <c r="BE663" i="9"/>
  <c r="BD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E662" i="9" l="1"/>
  <c r="BD662" i="9"/>
  <c r="BC662" i="9"/>
  <c r="BB662" i="9"/>
  <c r="BA662" i="9"/>
  <c r="AZ662" i="9"/>
  <c r="AY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5" i="2"/>
  <c r="AY662" i="2"/>
  <c r="AO5" i="2" l="1"/>
  <c r="AO661" i="2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O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D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660" i="2"/>
  <c r="BD460" i="9" l="1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59" i="9"/>
  <c r="BD668" i="9"/>
  <c r="BD459" i="9"/>
  <c r="BD4" i="9"/>
  <c r="BE668" i="9"/>
  <c r="BC668" i="9"/>
  <c r="BB668" i="9"/>
  <c r="BA668" i="9"/>
  <c r="AZ668" i="9"/>
  <c r="AY668" i="9"/>
  <c r="AX668" i="9"/>
  <c r="AW668" i="9"/>
  <c r="AV668" i="9"/>
  <c r="AU668" i="9"/>
  <c r="AT668" i="9"/>
  <c r="AS668" i="9"/>
  <c r="AR668" i="9"/>
  <c r="AQ668" i="9"/>
  <c r="AP668" i="9"/>
  <c r="AO668" i="9"/>
  <c r="AN668" i="9"/>
  <c r="AM668" i="9"/>
  <c r="AL668" i="9"/>
  <c r="AK668" i="9"/>
  <c r="AJ668" i="9"/>
  <c r="AI668" i="9"/>
  <c r="AH668" i="9"/>
  <c r="AG668" i="9"/>
  <c r="AF668" i="9"/>
  <c r="AE668" i="9"/>
  <c r="AD668" i="9"/>
  <c r="AC668" i="9"/>
  <c r="AB668" i="9"/>
  <c r="AA668" i="9"/>
  <c r="Z668" i="9"/>
  <c r="Y668" i="9"/>
  <c r="X668" i="9"/>
  <c r="W668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D668" i="9"/>
  <c r="C668" i="9"/>
  <c r="B668" i="9"/>
  <c r="A668" i="9"/>
  <c r="BD659" i="2"/>
  <c r="BE5" i="2"/>
  <c r="BD13" i="2"/>
  <c r="BD11" i="9" s="1"/>
  <c r="BD669" i="2" l="1"/>
  <c r="BD669" i="9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 l="1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2"/>
  <c r="AY658" i="9" s="1"/>
  <c r="BA5" i="2"/>
  <c r="BE657" i="9" l="1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 l="1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O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AO655" i="2"/>
  <c r="BP655" i="2"/>
  <c r="BE654" i="9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653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BE652" i="9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AO13" i="2" l="1"/>
  <c r="AO11" i="9" s="1"/>
  <c r="AO669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AO669" i="2" l="1"/>
  <c r="BA649" i="2"/>
  <c r="BE649" i="9"/>
  <c r="BC649" i="9"/>
  <c r="BB649" i="9"/>
  <c r="BA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 l="1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 l="1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 l="1"/>
  <c r="BC644" i="9"/>
  <c r="BB644" i="9"/>
  <c r="BA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E643" i="9" l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13" i="2"/>
  <c r="BE11" i="9" s="1"/>
  <c r="BE669" i="2" l="1"/>
  <c r="BE669" i="9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 l="1"/>
  <c r="BM640" i="2"/>
  <c r="BN639" i="2"/>
  <c r="BM639" i="2"/>
  <c r="BC638" i="9" l="1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638" i="2"/>
  <c r="BC637" i="9" l="1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 l="1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 l="1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 l="1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 l="1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C629" i="9" l="1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8" i="9" l="1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BC626" i="9" l="1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 s="1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5" i="2"/>
  <c r="AZ586" i="2"/>
  <c r="AZ587" i="2"/>
  <c r="AZ588" i="2"/>
  <c r="AZ588" i="9" s="1"/>
  <c r="AZ591" i="2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 s="1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4" i="9" s="1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B669" i="2" s="1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BC13" i="2"/>
  <c r="BC11" i="9" s="1"/>
  <c r="BC4" i="9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T8" i="2"/>
  <c r="AT5" i="9" s="1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V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69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 s="1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AY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561" i="2"/>
  <c r="AQ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R5" i="2"/>
  <c r="AR6" i="2"/>
  <c r="AR13" i="2" s="1"/>
  <c r="AR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P4" i="9"/>
  <c r="AS5" i="2"/>
  <c r="AS4" i="9" s="1"/>
  <c r="AT5" i="2"/>
  <c r="AU5" i="2"/>
  <c r="AV5" i="2"/>
  <c r="AW4" i="9"/>
  <c r="AN5" i="2"/>
  <c r="B13" i="2"/>
  <c r="B113" i="2"/>
  <c r="B113" i="9" s="1"/>
  <c r="C13" i="2"/>
  <c r="C92" i="2"/>
  <c r="C92" i="9" s="1"/>
  <c r="C96" i="2"/>
  <c r="C96" i="9" s="1"/>
  <c r="C112" i="2"/>
  <c r="C112" i="9"/>
  <c r="D8" i="2"/>
  <c r="D13" i="2" s="1"/>
  <c r="D669" i="2" s="1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 s="1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/>
  <c r="K115" i="2"/>
  <c r="K115" i="9" s="1"/>
  <c r="L13" i="2"/>
  <c r="L11" i="9" s="1"/>
  <c r="M8" i="2"/>
  <c r="M13" i="2" s="1"/>
  <c r="M11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 s="1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 s="1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/>
  <c r="Y268" i="2"/>
  <c r="Y268" i="9" s="1"/>
  <c r="Y270" i="2"/>
  <c r="Y270" i="9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/>
  <c r="Z250" i="2"/>
  <c r="Z250" i="9" s="1"/>
  <c r="Z256" i="2"/>
  <c r="Z256" i="9"/>
  <c r="Z260" i="2"/>
  <c r="Z260" i="9" s="1"/>
  <c r="Z263" i="2"/>
  <c r="Z263" i="9"/>
  <c r="Z264" i="2"/>
  <c r="Z264" i="9" s="1"/>
  <c r="Z267" i="2"/>
  <c r="Z267" i="9"/>
  <c r="Z269" i="2"/>
  <c r="Z269" i="9" s="1"/>
  <c r="Z285" i="2"/>
  <c r="Z285" i="9"/>
  <c r="Z293" i="2"/>
  <c r="Z293" i="9" s="1"/>
  <c r="Z299" i="2"/>
  <c r="Z299" i="9"/>
  <c r="Z325" i="2"/>
  <c r="Z325" i="9" s="1"/>
  <c r="AA8" i="2"/>
  <c r="AA13" i="2"/>
  <c r="AA11" i="9" s="1"/>
  <c r="AA246" i="2"/>
  <c r="AA246" i="9" s="1"/>
  <c r="AA253" i="2"/>
  <c r="AA253" i="9"/>
  <c r="AA282" i="2"/>
  <c r="AA282" i="9" s="1"/>
  <c r="AA317" i="2"/>
  <c r="AA317" i="9"/>
  <c r="AA346" i="2"/>
  <c r="AA346" i="9" s="1"/>
  <c r="AA354" i="2"/>
  <c r="AA354" i="9"/>
  <c r="AA384" i="2"/>
  <c r="AA384" i="9" s="1"/>
  <c r="AA405" i="2"/>
  <c r="AA405" i="9"/>
  <c r="AA454" i="2"/>
  <c r="AA454" i="9" s="1"/>
  <c r="AA462" i="2"/>
  <c r="AA462" i="9" s="1"/>
  <c r="AA472" i="2"/>
  <c r="AA472" i="9" s="1"/>
  <c r="AA492" i="2"/>
  <c r="AA492" i="9"/>
  <c r="AB13" i="2"/>
  <c r="AB669" i="2" s="1"/>
  <c r="AB262" i="2"/>
  <c r="AB262" i="9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11" i="9" s="1"/>
  <c r="AE390" i="2"/>
  <c r="AE407" i="2"/>
  <c r="AE407" i="9"/>
  <c r="AE423" i="2"/>
  <c r="AE423" i="9" s="1"/>
  <c r="AE433" i="2"/>
  <c r="AE433" i="9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 s="1"/>
  <c r="AH8" i="2"/>
  <c r="AH13" i="2" s="1"/>
  <c r="AH669" i="2" s="1"/>
  <c r="AH311" i="2"/>
  <c r="AH311" i="9"/>
  <c r="AH313" i="2"/>
  <c r="AH313" i="9" s="1"/>
  <c r="AH326" i="2"/>
  <c r="AH326" i="9"/>
  <c r="AH327" i="2"/>
  <c r="AH327" i="9" s="1"/>
  <c r="AH334" i="2"/>
  <c r="AH334" i="9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/>
  <c r="AI11" i="9" s="1"/>
  <c r="AI332" i="2"/>
  <c r="AI332" i="9" s="1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/>
  <c r="AL11" i="9" s="1"/>
  <c r="AL409" i="2"/>
  <c r="AL473" i="2"/>
  <c r="AL473" i="9" s="1"/>
  <c r="AM13" i="2"/>
  <c r="AM473" i="2"/>
  <c r="AM473" i="9" s="1"/>
  <c r="AN480" i="2"/>
  <c r="AN480" i="9" s="1"/>
  <c r="AP468" i="2"/>
  <c r="AP468" i="9" s="1"/>
  <c r="AP469" i="2"/>
  <c r="AP469" i="9" s="1"/>
  <c r="AP487" i="2"/>
  <c r="AP487" i="9"/>
  <c r="AP489" i="2"/>
  <c r="AP489" i="9" s="1"/>
  <c r="AP496" i="2"/>
  <c r="AP496" i="9" s="1"/>
  <c r="AP525" i="2"/>
  <c r="AP525" i="9" s="1"/>
  <c r="AQ474" i="2"/>
  <c r="AQ474" i="9"/>
  <c r="AQ490" i="2"/>
  <c r="AQ490" i="9" s="1"/>
  <c r="AQ509" i="2"/>
  <c r="AQ509" i="9" s="1"/>
  <c r="AQ531" i="2"/>
  <c r="AQ531" i="9" s="1"/>
  <c r="AR474" i="2"/>
  <c r="AR474" i="9" s="1"/>
  <c r="AR475" i="2"/>
  <c r="AR475" i="9" s="1"/>
  <c r="AR477" i="2"/>
  <c r="AR477" i="9"/>
  <c r="AR491" i="2"/>
  <c r="AR491" i="9" s="1"/>
  <c r="AR497" i="2"/>
  <c r="AR497" i="9" s="1"/>
  <c r="AR506" i="2"/>
  <c r="AR506" i="9" s="1"/>
  <c r="AR507" i="2"/>
  <c r="AR507" i="9" s="1"/>
  <c r="AR511" i="2"/>
  <c r="AR511" i="9" s="1"/>
  <c r="AR516" i="2"/>
  <c r="AR516" i="9" s="1"/>
  <c r="AS13" i="2"/>
  <c r="AS11" i="9" s="1"/>
  <c r="AS510" i="2"/>
  <c r="AS510" i="9"/>
  <c r="AS515" i="2"/>
  <c r="AS515" i="9" s="1"/>
  <c r="AT505" i="2"/>
  <c r="AT505" i="9" s="1"/>
  <c r="AT540" i="2"/>
  <c r="AT540" i="9" s="1"/>
  <c r="AT549" i="2"/>
  <c r="AT549" i="9" s="1"/>
  <c r="AU526" i="2"/>
  <c r="AU526" i="9" s="1"/>
  <c r="AU527" i="2"/>
  <c r="AU527" i="9" s="1"/>
  <c r="AU532" i="2"/>
  <c r="AU532" i="9" s="1"/>
  <c r="AV546" i="2"/>
  <c r="AV546" i="9" s="1"/>
  <c r="AW13" i="2"/>
  <c r="AW11" i="9" s="1"/>
  <c r="L669" i="2"/>
  <c r="BM676" i="2"/>
  <c r="BL15" i="2"/>
  <c r="BL16" i="2" s="1"/>
  <c r="BL17" i="2" s="1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4" i="2" s="1"/>
  <c r="BL45" i="2" s="1"/>
  <c r="BL46" i="2" s="1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L60" i="2" s="1"/>
  <c r="BL61" i="2" s="1"/>
  <c r="BL62" i="2" s="1"/>
  <c r="BL63" i="2" s="1"/>
  <c r="BL64" i="2" s="1"/>
  <c r="BL65" i="2" s="1"/>
  <c r="BL66" i="2" s="1"/>
  <c r="BL67" i="2" s="1"/>
  <c r="BL68" i="2" s="1"/>
  <c r="BL69" i="2" s="1"/>
  <c r="BL70" i="2" s="1"/>
  <c r="BL71" i="2" s="1"/>
  <c r="BL72" i="2" s="1"/>
  <c r="BL73" i="2" s="1"/>
  <c r="BL74" i="2" s="1"/>
  <c r="BL75" i="2" s="1"/>
  <c r="BL76" i="2" s="1"/>
  <c r="BL77" i="2" s="1"/>
  <c r="BL78" i="2" s="1"/>
  <c r="BL79" i="2" s="1"/>
  <c r="BL80" i="2" s="1"/>
  <c r="BL81" i="2" s="1"/>
  <c r="BL82" i="2" s="1"/>
  <c r="BL83" i="2" s="1"/>
  <c r="BL84" i="2" s="1"/>
  <c r="BL85" i="2" s="1"/>
  <c r="BL86" i="2" s="1"/>
  <c r="BL87" i="2" s="1"/>
  <c r="BL88" i="2" s="1"/>
  <c r="BL89" i="2" s="1"/>
  <c r="BN89" i="2"/>
  <c r="BM94" i="2"/>
  <c r="BN94" i="2"/>
  <c r="BN677" i="2" s="1"/>
  <c r="BM684" i="2" s="1"/>
  <c r="BN100" i="2"/>
  <c r="BN107" i="2"/>
  <c r="BN110" i="2"/>
  <c r="BM116" i="2"/>
  <c r="BN116" i="2" s="1"/>
  <c r="BM122" i="2"/>
  <c r="BN122" i="2"/>
  <c r="BN133" i="2"/>
  <c r="BM136" i="2"/>
  <c r="BN136" i="2" s="1"/>
  <c r="BN149" i="2"/>
  <c r="BN150" i="2"/>
  <c r="BN163" i="2"/>
  <c r="BN172" i="2"/>
  <c r="BN678" i="2" s="1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679" i="2" s="1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479" i="2"/>
  <c r="BN499" i="2"/>
  <c r="BN508" i="2"/>
  <c r="BN520" i="2"/>
  <c r="BN529" i="2"/>
  <c r="BN535" i="2"/>
  <c r="BN539" i="2"/>
  <c r="BN544" i="2"/>
  <c r="BP545" i="2"/>
  <c r="BK15" i="2"/>
  <c r="BK16" i="2" s="1"/>
  <c r="BK17" i="2" s="1"/>
  <c r="BM100" i="2"/>
  <c r="BM107" i="2"/>
  <c r="BM110" i="2"/>
  <c r="BM133" i="2"/>
  <c r="BM150" i="2"/>
  <c r="BM163" i="2"/>
  <c r="BM678" i="2" s="1"/>
  <c r="BM685" i="2" s="1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679" i="2" s="1"/>
  <c r="BM686" i="2" s="1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680" i="2" s="1"/>
  <c r="BM687" i="2" s="1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P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K670" i="2"/>
  <c r="BN680" i="2"/>
  <c r="BP680" i="2"/>
  <c r="BO680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79" i="2"/>
  <c r="BO679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P678" i="2"/>
  <c r="BO678" i="2"/>
  <c r="BO685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O677" i="2"/>
  <c r="BO684" i="2" s="1"/>
  <c r="BP677" i="2"/>
  <c r="BS150" i="2"/>
  <c r="BM677" i="2"/>
  <c r="S7" i="9"/>
  <c r="S4" i="9"/>
  <c r="N4" i="9"/>
  <c r="BR672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N675" i="2"/>
  <c r="BN676" i="2"/>
  <c r="BP676" i="2"/>
  <c r="BO676" i="2"/>
  <c r="BP675" i="2"/>
  <c r="BO675" i="2"/>
  <c r="BM675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B11" i="9"/>
  <c r="AW669" i="2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7" i="9"/>
  <c r="AZ586" i="9"/>
  <c r="AZ584" i="9"/>
  <c r="AZ582" i="9"/>
  <c r="AZ583" i="9"/>
  <c r="AZ585" i="9"/>
  <c r="AZ594" i="9"/>
  <c r="AZ593" i="9"/>
  <c r="AZ591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AY11" i="9"/>
  <c r="P669" i="2" l="1"/>
  <c r="Q669" i="2"/>
  <c r="D11" i="9"/>
  <c r="AG669" i="2"/>
  <c r="V669" i="2"/>
  <c r="BO688" i="2"/>
  <c r="AS669" i="2"/>
  <c r="AH11" i="9"/>
  <c r="AH669" i="9" s="1"/>
  <c r="W5" i="9"/>
  <c r="BO687" i="2"/>
  <c r="AH5" i="9"/>
  <c r="BL90" i="2"/>
  <c r="BL91" i="2" s="1"/>
  <c r="BL92" i="2" s="1"/>
  <c r="BL93" i="2" s="1"/>
  <c r="BL94" i="2" s="1"/>
  <c r="BL95" i="2" s="1"/>
  <c r="BL96" i="2" s="1"/>
  <c r="BL97" i="2" s="1"/>
  <c r="BL98" i="2" s="1"/>
  <c r="BL99" i="2" s="1"/>
  <c r="BL100" i="2" s="1"/>
  <c r="BL101" i="2" s="1"/>
  <c r="BL102" i="2" s="1"/>
  <c r="BL103" i="2" s="1"/>
  <c r="BL104" i="2" s="1"/>
  <c r="BL105" i="2" s="1"/>
  <c r="BL106" i="2" s="1"/>
  <c r="BL107" i="2" s="1"/>
  <c r="BL108" i="2" s="1"/>
  <c r="BL109" i="2" s="1"/>
  <c r="BL110" i="2" s="1"/>
  <c r="BL111" i="2" s="1"/>
  <c r="BL112" i="2" s="1"/>
  <c r="BL113" i="2" s="1"/>
  <c r="BL114" i="2" s="1"/>
  <c r="BL115" i="2" s="1"/>
  <c r="BL116" i="2" s="1"/>
  <c r="BL117" i="2" s="1"/>
  <c r="BL118" i="2" s="1"/>
  <c r="BL119" i="2" s="1"/>
  <c r="BL120" i="2" s="1"/>
  <c r="BL121" i="2" s="1"/>
  <c r="BL122" i="2" s="1"/>
  <c r="BL123" i="2" s="1"/>
  <c r="BL124" i="2" s="1"/>
  <c r="BL125" i="2" s="1"/>
  <c r="BL126" i="2" s="1"/>
  <c r="BL127" i="2" s="1"/>
  <c r="BL128" i="2" s="1"/>
  <c r="BL129" i="2" s="1"/>
  <c r="BL130" i="2" s="1"/>
  <c r="BL131" i="2" s="1"/>
  <c r="BL132" i="2" s="1"/>
  <c r="BL133" i="2" s="1"/>
  <c r="BL134" i="2" s="1"/>
  <c r="BL135" i="2" s="1"/>
  <c r="BL136" i="2" s="1"/>
  <c r="BL137" i="2" s="1"/>
  <c r="BL138" i="2" s="1"/>
  <c r="BL139" i="2" s="1"/>
  <c r="BL140" i="2" s="1"/>
  <c r="BL141" i="2" s="1"/>
  <c r="BL142" i="2" s="1"/>
  <c r="BL143" i="2" s="1"/>
  <c r="BL144" i="2" s="1"/>
  <c r="BL145" i="2" s="1"/>
  <c r="BL146" i="2" s="1"/>
  <c r="BL147" i="2" s="1"/>
  <c r="BL148" i="2" s="1"/>
  <c r="BL149" i="2" s="1"/>
  <c r="BL150" i="2" s="1"/>
  <c r="BL151" i="2" s="1"/>
  <c r="BL152" i="2" s="1"/>
  <c r="BL153" i="2" s="1"/>
  <c r="BL154" i="2" s="1"/>
  <c r="BL155" i="2" s="1"/>
  <c r="BL156" i="2" s="1"/>
  <c r="BL157" i="2" s="1"/>
  <c r="BL158" i="2" s="1"/>
  <c r="BL159" i="2" s="1"/>
  <c r="BL160" i="2" s="1"/>
  <c r="BL161" i="2" s="1"/>
  <c r="BL162" i="2" s="1"/>
  <c r="BL163" i="2" s="1"/>
  <c r="BL164" i="2" s="1"/>
  <c r="BL165" i="2" s="1"/>
  <c r="BL166" i="2" s="1"/>
  <c r="BL167" i="2" s="1"/>
  <c r="BL168" i="2" s="1"/>
  <c r="BL169" i="2" s="1"/>
  <c r="BL170" i="2" s="1"/>
  <c r="BL171" i="2" s="1"/>
  <c r="BL172" i="2" s="1"/>
  <c r="BL173" i="2" s="1"/>
  <c r="BL174" i="2" s="1"/>
  <c r="BL175" i="2" s="1"/>
  <c r="BL176" i="2" s="1"/>
  <c r="BL177" i="2" s="1"/>
  <c r="BL178" i="2" s="1"/>
  <c r="BL179" i="2" s="1"/>
  <c r="BL180" i="2" s="1"/>
  <c r="BL181" i="2" s="1"/>
  <c r="BL182" i="2" s="1"/>
  <c r="BL183" i="2" s="1"/>
  <c r="BL184" i="2" s="1"/>
  <c r="BL185" i="2" s="1"/>
  <c r="BL186" i="2" s="1"/>
  <c r="BL187" i="2" s="1"/>
  <c r="BL188" i="2" s="1"/>
  <c r="BL189" i="2" s="1"/>
  <c r="BL190" i="2" s="1"/>
  <c r="BL191" i="2" s="1"/>
  <c r="BL192" i="2" s="1"/>
  <c r="BL193" i="2" s="1"/>
  <c r="BL194" i="2" s="1"/>
  <c r="BL195" i="2" s="1"/>
  <c r="BL196" i="2" s="1"/>
  <c r="BL197" i="2" s="1"/>
  <c r="BL198" i="2" s="1"/>
  <c r="BL199" i="2" s="1"/>
  <c r="BL200" i="2" s="1"/>
  <c r="BL201" i="2" s="1"/>
  <c r="BL202" i="2" s="1"/>
  <c r="BL203" i="2" s="1"/>
  <c r="BL204" i="2" s="1"/>
  <c r="BL205" i="2" s="1"/>
  <c r="BL206" i="2" s="1"/>
  <c r="BL207" i="2" s="1"/>
  <c r="BL208" i="2" s="1"/>
  <c r="BL209" i="2" s="1"/>
  <c r="BL210" i="2" s="1"/>
  <c r="BL211" i="2" s="1"/>
  <c r="BL212" i="2" s="1"/>
  <c r="BL213" i="2" s="1"/>
  <c r="BL214" i="2" s="1"/>
  <c r="BL215" i="2" s="1"/>
  <c r="BL216" i="2" s="1"/>
  <c r="BL217" i="2" s="1"/>
  <c r="BL218" i="2" s="1"/>
  <c r="BL219" i="2" s="1"/>
  <c r="BL220" i="2" s="1"/>
  <c r="BL221" i="2" s="1"/>
  <c r="BL222" i="2" s="1"/>
  <c r="BL223" i="2" s="1"/>
  <c r="BL224" i="2" s="1"/>
  <c r="BL225" i="2" s="1"/>
  <c r="BL226" i="2" s="1"/>
  <c r="BL227" i="2" s="1"/>
  <c r="BL228" i="2" s="1"/>
  <c r="BL229" i="2" s="1"/>
  <c r="BL230" i="2" s="1"/>
  <c r="BL231" i="2" s="1"/>
  <c r="BL232" i="2" s="1"/>
  <c r="BL233" i="2" s="1"/>
  <c r="BL234" i="2" s="1"/>
  <c r="BL235" i="2" s="1"/>
  <c r="BL236" i="2" s="1"/>
  <c r="BL237" i="2" s="1"/>
  <c r="BL238" i="2" s="1"/>
  <c r="BL239" i="2" s="1"/>
  <c r="BL240" i="2" s="1"/>
  <c r="BL241" i="2" s="1"/>
  <c r="BL242" i="2" s="1"/>
  <c r="BL243" i="2" s="1"/>
  <c r="BL244" i="2" s="1"/>
  <c r="BL245" i="2" s="1"/>
  <c r="BL246" i="2" s="1"/>
  <c r="BL247" i="2" s="1"/>
  <c r="BL248" i="2" s="1"/>
  <c r="BL249" i="2" s="1"/>
  <c r="BL250" i="2" s="1"/>
  <c r="BL251" i="2" s="1"/>
  <c r="BL252" i="2" s="1"/>
  <c r="BL253" i="2" s="1"/>
  <c r="BL254" i="2" s="1"/>
  <c r="BL255" i="2" s="1"/>
  <c r="BL256" i="2" s="1"/>
  <c r="BL257" i="2" s="1"/>
  <c r="BL258" i="2" s="1"/>
  <c r="BL259" i="2" s="1"/>
  <c r="BL260" i="2" s="1"/>
  <c r="BL261" i="2" s="1"/>
  <c r="BL262" i="2" s="1"/>
  <c r="BL263" i="2" s="1"/>
  <c r="BL264" i="2" s="1"/>
  <c r="BL265" i="2" s="1"/>
  <c r="BL266" i="2" s="1"/>
  <c r="BL267" i="2" s="1"/>
  <c r="BL268" i="2" s="1"/>
  <c r="BL269" i="2" s="1"/>
  <c r="BL270" i="2" s="1"/>
  <c r="BL271" i="2" s="1"/>
  <c r="BL272" i="2" s="1"/>
  <c r="BL273" i="2" s="1"/>
  <c r="BL274" i="2" s="1"/>
  <c r="BL275" i="2" s="1"/>
  <c r="BL276" i="2" s="1"/>
  <c r="BL277" i="2" s="1"/>
  <c r="BL278" i="2" s="1"/>
  <c r="BL279" i="2" s="1"/>
  <c r="BL280" i="2" s="1"/>
  <c r="BL281" i="2" s="1"/>
  <c r="BL282" i="2" s="1"/>
  <c r="BL283" i="2" s="1"/>
  <c r="BL284" i="2" s="1"/>
  <c r="BL285" i="2" s="1"/>
  <c r="BL286" i="2" s="1"/>
  <c r="BL287" i="2" s="1"/>
  <c r="BL288" i="2" s="1"/>
  <c r="BL289" i="2" s="1"/>
  <c r="BL290" i="2" s="1"/>
  <c r="BL291" i="2" s="1"/>
  <c r="BL292" i="2" s="1"/>
  <c r="BL293" i="2" s="1"/>
  <c r="BL294" i="2" s="1"/>
  <c r="BL295" i="2" s="1"/>
  <c r="BL296" i="2" s="1"/>
  <c r="BL297" i="2" s="1"/>
  <c r="BL298" i="2" s="1"/>
  <c r="BL299" i="2" s="1"/>
  <c r="BL300" i="2" s="1"/>
  <c r="BL301" i="2" s="1"/>
  <c r="BL302" i="2" s="1"/>
  <c r="BL303" i="2" s="1"/>
  <c r="BL304" i="2" s="1"/>
  <c r="BL305" i="2" s="1"/>
  <c r="BL306" i="2" s="1"/>
  <c r="BL307" i="2" s="1"/>
  <c r="BL308" i="2" s="1"/>
  <c r="BL309" i="2" s="1"/>
  <c r="BL310" i="2" s="1"/>
  <c r="BL311" i="2" s="1"/>
  <c r="BL312" i="2" s="1"/>
  <c r="BL313" i="2" s="1"/>
  <c r="BL314" i="2" s="1"/>
  <c r="BL315" i="2" s="1"/>
  <c r="BL316" i="2" s="1"/>
  <c r="BL317" i="2" s="1"/>
  <c r="BL318" i="2" s="1"/>
  <c r="BL319" i="2" s="1"/>
  <c r="BL320" i="2" s="1"/>
  <c r="BL321" i="2" s="1"/>
  <c r="BL322" i="2" s="1"/>
  <c r="BL323" i="2" s="1"/>
  <c r="BL324" i="2" s="1"/>
  <c r="BL325" i="2" s="1"/>
  <c r="BL326" i="2" s="1"/>
  <c r="BL327" i="2" s="1"/>
  <c r="BL328" i="2" s="1"/>
  <c r="BL329" i="2" s="1"/>
  <c r="BL330" i="2" s="1"/>
  <c r="BL331" i="2" s="1"/>
  <c r="BL332" i="2" s="1"/>
  <c r="BL333" i="2" s="1"/>
  <c r="BL334" i="2" s="1"/>
  <c r="BL335" i="2" s="1"/>
  <c r="BL336" i="2" s="1"/>
  <c r="BL337" i="2" s="1"/>
  <c r="BL338" i="2" s="1"/>
  <c r="BL339" i="2" s="1"/>
  <c r="BL340" i="2" s="1"/>
  <c r="BL341" i="2" s="1"/>
  <c r="BL342" i="2" s="1"/>
  <c r="BL343" i="2" s="1"/>
  <c r="BL344" i="2" s="1"/>
  <c r="BL345" i="2" s="1"/>
  <c r="BL346" i="2" s="1"/>
  <c r="BL347" i="2" s="1"/>
  <c r="BL348" i="2" s="1"/>
  <c r="BL349" i="2" s="1"/>
  <c r="BL350" i="2" s="1"/>
  <c r="BL351" i="2" s="1"/>
  <c r="BL352" i="2" s="1"/>
  <c r="BL353" i="2" s="1"/>
  <c r="BL354" i="2" s="1"/>
  <c r="BL355" i="2" s="1"/>
  <c r="BL356" i="2" s="1"/>
  <c r="BL357" i="2" s="1"/>
  <c r="BL358" i="2" s="1"/>
  <c r="BL359" i="2" s="1"/>
  <c r="BL360" i="2" s="1"/>
  <c r="BL361" i="2" s="1"/>
  <c r="BL362" i="2" s="1"/>
  <c r="BL363" i="2" s="1"/>
  <c r="BL364" i="2" s="1"/>
  <c r="BL365" i="2" s="1"/>
  <c r="BL366" i="2" s="1"/>
  <c r="BL367" i="2" s="1"/>
  <c r="BL368" i="2" s="1"/>
  <c r="BL369" i="2" s="1"/>
  <c r="BL370" i="2" s="1"/>
  <c r="BL371" i="2" s="1"/>
  <c r="BL372" i="2" s="1"/>
  <c r="BL373" i="2" s="1"/>
  <c r="BL374" i="2" s="1"/>
  <c r="BL375" i="2" s="1"/>
  <c r="BL376" i="2" s="1"/>
  <c r="BL377" i="2" s="1"/>
  <c r="BL378" i="2" s="1"/>
  <c r="BL379" i="2" s="1"/>
  <c r="BL380" i="2" s="1"/>
  <c r="BL381" i="2" s="1"/>
  <c r="BL382" i="2" s="1"/>
  <c r="BL383" i="2" s="1"/>
  <c r="BL384" i="2" s="1"/>
  <c r="BL385" i="2" s="1"/>
  <c r="BL386" i="2" s="1"/>
  <c r="BL387" i="2" s="1"/>
  <c r="BL388" i="2" s="1"/>
  <c r="BL389" i="2" s="1"/>
  <c r="BL390" i="2" s="1"/>
  <c r="BL391" i="2" s="1"/>
  <c r="BL392" i="2" s="1"/>
  <c r="BL393" i="2" s="1"/>
  <c r="BL394" i="2" s="1"/>
  <c r="BL395" i="2" s="1"/>
  <c r="BL396" i="2" s="1"/>
  <c r="BL397" i="2" s="1"/>
  <c r="BL398" i="2" s="1"/>
  <c r="BL399" i="2" s="1"/>
  <c r="BL400" i="2" s="1"/>
  <c r="BL401" i="2" s="1"/>
  <c r="BL402" i="2" s="1"/>
  <c r="BL403" i="2" s="1"/>
  <c r="BL404" i="2" s="1"/>
  <c r="BL405" i="2" s="1"/>
  <c r="BL406" i="2" s="1"/>
  <c r="BL407" i="2" s="1"/>
  <c r="BL408" i="2" s="1"/>
  <c r="BL409" i="2" s="1"/>
  <c r="BL410" i="2" s="1"/>
  <c r="BL411" i="2" s="1"/>
  <c r="BL412" i="2" s="1"/>
  <c r="BL413" i="2" s="1"/>
  <c r="BL414" i="2" s="1"/>
  <c r="BL415" i="2" s="1"/>
  <c r="BL416" i="2" s="1"/>
  <c r="BL417" i="2" s="1"/>
  <c r="BL418" i="2" s="1"/>
  <c r="BL419" i="2" s="1"/>
  <c r="BL420" i="2" s="1"/>
  <c r="BL421" i="2" s="1"/>
  <c r="BL422" i="2" s="1"/>
  <c r="BL423" i="2" s="1"/>
  <c r="BL424" i="2" s="1"/>
  <c r="BL425" i="2" s="1"/>
  <c r="BL426" i="2" s="1"/>
  <c r="BL427" i="2" s="1"/>
  <c r="BL428" i="2" s="1"/>
  <c r="BL429" i="2" s="1"/>
  <c r="BL430" i="2" s="1"/>
  <c r="BL431" i="2" s="1"/>
  <c r="BL432" i="2" s="1"/>
  <c r="BL433" i="2" s="1"/>
  <c r="BL434" i="2" s="1"/>
  <c r="BL435" i="2" s="1"/>
  <c r="BL436" i="2" s="1"/>
  <c r="BL437" i="2" s="1"/>
  <c r="BL438" i="2" s="1"/>
  <c r="BL439" i="2" s="1"/>
  <c r="BL440" i="2" s="1"/>
  <c r="BL441" i="2" s="1"/>
  <c r="BL442" i="2" s="1"/>
  <c r="BL443" i="2" s="1"/>
  <c r="BL444" i="2" s="1"/>
  <c r="BL445" i="2" s="1"/>
  <c r="BL446" i="2" s="1"/>
  <c r="BL447" i="2" s="1"/>
  <c r="BL448" i="2" s="1"/>
  <c r="BL449" i="2" s="1"/>
  <c r="BL450" i="2" s="1"/>
  <c r="BL451" i="2" s="1"/>
  <c r="BL452" i="2" s="1"/>
  <c r="BL453" i="2" s="1"/>
  <c r="BL454" i="2" s="1"/>
  <c r="BL455" i="2" s="1"/>
  <c r="BL456" i="2" s="1"/>
  <c r="BL457" i="2" s="1"/>
  <c r="BL458" i="2" s="1"/>
  <c r="BL459" i="2" s="1"/>
  <c r="BL460" i="2" s="1"/>
  <c r="BL461" i="2" s="1"/>
  <c r="BL462" i="2" s="1"/>
  <c r="BL463" i="2" s="1"/>
  <c r="BL464" i="2" s="1"/>
  <c r="BL465" i="2" s="1"/>
  <c r="BL466" i="2" s="1"/>
  <c r="BL467" i="2" s="1"/>
  <c r="BL468" i="2" s="1"/>
  <c r="BL469" i="2" s="1"/>
  <c r="BL470" i="2" s="1"/>
  <c r="BL471" i="2" s="1"/>
  <c r="BL472" i="2" s="1"/>
  <c r="BL473" i="2" s="1"/>
  <c r="BL474" i="2" s="1"/>
  <c r="BL475" i="2" s="1"/>
  <c r="BL476" i="2" s="1"/>
  <c r="BL477" i="2" s="1"/>
  <c r="BL478" i="2" s="1"/>
  <c r="BL479" i="2" s="1"/>
  <c r="BL480" i="2" s="1"/>
  <c r="BL481" i="2" s="1"/>
  <c r="BL482" i="2" s="1"/>
  <c r="BL483" i="2" s="1"/>
  <c r="BL484" i="2" s="1"/>
  <c r="BL485" i="2" s="1"/>
  <c r="BL486" i="2" s="1"/>
  <c r="BL487" i="2" s="1"/>
  <c r="BL488" i="2" s="1"/>
  <c r="BL489" i="2" s="1"/>
  <c r="BL490" i="2" s="1"/>
  <c r="BL491" i="2" s="1"/>
  <c r="BL492" i="2" s="1"/>
  <c r="BL493" i="2" s="1"/>
  <c r="BL494" i="2" s="1"/>
  <c r="BL495" i="2" s="1"/>
  <c r="BL496" i="2" s="1"/>
  <c r="BL497" i="2" s="1"/>
  <c r="BL498" i="2" s="1"/>
  <c r="BL499" i="2" s="1"/>
  <c r="BL500" i="2" s="1"/>
  <c r="BL501" i="2" s="1"/>
  <c r="BL502" i="2" s="1"/>
  <c r="BL503" i="2" s="1"/>
  <c r="BL504" i="2" s="1"/>
  <c r="BL505" i="2" s="1"/>
  <c r="BL506" i="2" s="1"/>
  <c r="BL507" i="2" s="1"/>
  <c r="BL508" i="2" s="1"/>
  <c r="BL509" i="2" s="1"/>
  <c r="BL510" i="2" s="1"/>
  <c r="BL511" i="2" s="1"/>
  <c r="BL512" i="2" s="1"/>
  <c r="BL513" i="2" s="1"/>
  <c r="BL514" i="2" s="1"/>
  <c r="BL515" i="2" s="1"/>
  <c r="BL516" i="2" s="1"/>
  <c r="BL517" i="2" s="1"/>
  <c r="BL518" i="2" s="1"/>
  <c r="BL519" i="2" s="1"/>
  <c r="BL520" i="2" s="1"/>
  <c r="BL521" i="2" s="1"/>
  <c r="BL522" i="2" s="1"/>
  <c r="BL523" i="2" s="1"/>
  <c r="BL524" i="2" s="1"/>
  <c r="BL525" i="2" s="1"/>
  <c r="BL526" i="2" s="1"/>
  <c r="BL527" i="2" s="1"/>
  <c r="BL528" i="2" s="1"/>
  <c r="BL529" i="2" s="1"/>
  <c r="BL530" i="2" s="1"/>
  <c r="BL531" i="2" s="1"/>
  <c r="BL532" i="2" s="1"/>
  <c r="BL533" i="2" s="1"/>
  <c r="BL534" i="2" s="1"/>
  <c r="BL535" i="2" s="1"/>
  <c r="BL536" i="2" s="1"/>
  <c r="BL537" i="2" s="1"/>
  <c r="BL538" i="2" s="1"/>
  <c r="BL539" i="2" s="1"/>
  <c r="BL540" i="2" s="1"/>
  <c r="BL541" i="2" s="1"/>
  <c r="BL542" i="2" s="1"/>
  <c r="BL543" i="2" s="1"/>
  <c r="BL544" i="2" s="1"/>
  <c r="BL545" i="2" s="1"/>
  <c r="BL546" i="2" s="1"/>
  <c r="BL547" i="2" s="1"/>
  <c r="BL548" i="2" s="1"/>
  <c r="BL549" i="2" s="1"/>
  <c r="BL550" i="2" s="1"/>
  <c r="BL551" i="2" s="1"/>
  <c r="BL552" i="2" s="1"/>
  <c r="BL553" i="2" s="1"/>
  <c r="BL554" i="2" s="1"/>
  <c r="BL555" i="2" s="1"/>
  <c r="BL556" i="2" s="1"/>
  <c r="BL557" i="2" s="1"/>
  <c r="BL558" i="2" s="1"/>
  <c r="BL559" i="2" s="1"/>
  <c r="BL560" i="2" s="1"/>
  <c r="BL561" i="2" s="1"/>
  <c r="BL562" i="2" s="1"/>
  <c r="BL563" i="2" s="1"/>
  <c r="BL564" i="2" s="1"/>
  <c r="BL565" i="2" s="1"/>
  <c r="BL566" i="2" s="1"/>
  <c r="BL567" i="2" s="1"/>
  <c r="BL568" i="2" s="1"/>
  <c r="BL569" i="2" s="1"/>
  <c r="BL570" i="2" s="1"/>
  <c r="BL571" i="2" s="1"/>
  <c r="BL572" i="2" s="1"/>
  <c r="BL573" i="2" s="1"/>
  <c r="BL574" i="2" s="1"/>
  <c r="BL575" i="2" s="1"/>
  <c r="BL576" i="2" s="1"/>
  <c r="BL577" i="2" s="1"/>
  <c r="BL578" i="2" s="1"/>
  <c r="BL579" i="2" s="1"/>
  <c r="BL580" i="2" s="1"/>
  <c r="BL581" i="2" s="1"/>
  <c r="BL582" i="2" s="1"/>
  <c r="BL583" i="2" s="1"/>
  <c r="BL584" i="2" s="1"/>
  <c r="BL585" i="2" s="1"/>
  <c r="BL586" i="2" s="1"/>
  <c r="BL587" i="2" s="1"/>
  <c r="BL588" i="2" s="1"/>
  <c r="BL589" i="2" s="1"/>
  <c r="BL590" i="2" s="1"/>
  <c r="BL591" i="2" s="1"/>
  <c r="BL592" i="2" s="1"/>
  <c r="BL593" i="2" s="1"/>
  <c r="BL594" i="2" s="1"/>
  <c r="BL595" i="2" s="1"/>
  <c r="BL596" i="2" s="1"/>
  <c r="BL597" i="2" s="1"/>
  <c r="BL598" i="2" s="1"/>
  <c r="BL599" i="2" s="1"/>
  <c r="BL600" i="2" s="1"/>
  <c r="BL601" i="2" s="1"/>
  <c r="BL602" i="2" s="1"/>
  <c r="BL603" i="2" s="1"/>
  <c r="BL604" i="2" s="1"/>
  <c r="BL605" i="2" s="1"/>
  <c r="BL606" i="2" s="1"/>
  <c r="BL607" i="2" s="1"/>
  <c r="BL608" i="2" s="1"/>
  <c r="BL609" i="2" s="1"/>
  <c r="BL610" i="2" s="1"/>
  <c r="BL611" i="2" s="1"/>
  <c r="BL612" i="2" s="1"/>
  <c r="BL613" i="2" s="1"/>
  <c r="BL614" i="2" s="1"/>
  <c r="BL615" i="2" s="1"/>
  <c r="BL616" i="2" s="1"/>
  <c r="BL617" i="2" s="1"/>
  <c r="BL618" i="2" s="1"/>
  <c r="BL619" i="2" s="1"/>
  <c r="BL620" i="2" s="1"/>
  <c r="BL621" i="2" s="1"/>
  <c r="BL622" i="2" s="1"/>
  <c r="BL623" i="2" s="1"/>
  <c r="BL624" i="2" s="1"/>
  <c r="BL625" i="2" s="1"/>
  <c r="BL626" i="2" s="1"/>
  <c r="BL627" i="2" s="1"/>
  <c r="BL628" i="2" s="1"/>
  <c r="BL629" i="2" s="1"/>
  <c r="BL630" i="2" s="1"/>
  <c r="BL631" i="2" s="1"/>
  <c r="BL632" i="2" s="1"/>
  <c r="BL633" i="2" s="1"/>
  <c r="AA669" i="2"/>
  <c r="N669" i="2"/>
  <c r="AC669" i="2"/>
  <c r="AB11" i="9"/>
  <c r="AB669" i="9" s="1"/>
  <c r="Y13" i="2"/>
  <c r="S13" i="2"/>
  <c r="R669" i="2"/>
  <c r="AP13" i="2"/>
  <c r="BC669" i="2"/>
  <c r="BO686" i="2"/>
  <c r="K669" i="2"/>
  <c r="AV13" i="2"/>
  <c r="U669" i="2"/>
  <c r="AR4" i="9"/>
  <c r="BB11" i="9"/>
  <c r="BB669" i="9" s="1"/>
  <c r="J669" i="2"/>
  <c r="X5" i="9"/>
  <c r="T13" i="2"/>
  <c r="B669" i="2"/>
  <c r="BA669" i="2"/>
  <c r="AG669" i="9"/>
  <c r="BQ15" i="2"/>
  <c r="AI669" i="2"/>
  <c r="I669" i="9"/>
  <c r="J669" i="9"/>
  <c r="AC669" i="9"/>
  <c r="L669" i="9"/>
  <c r="L670" i="9" s="1"/>
  <c r="AD669" i="9"/>
  <c r="B669" i="9"/>
  <c r="BQ17" i="2"/>
  <c r="Q669" i="9"/>
  <c r="Q670" i="9" s="1"/>
  <c r="AX669" i="9"/>
  <c r="E669" i="9"/>
  <c r="AS669" i="9"/>
  <c r="D669" i="9"/>
  <c r="D670" i="9" s="1"/>
  <c r="AW669" i="9"/>
  <c r="P669" i="9"/>
  <c r="P670" i="9" s="1"/>
  <c r="BQ16" i="2"/>
  <c r="AD669" i="2"/>
  <c r="M669" i="9"/>
  <c r="BC669" i="9"/>
  <c r="AI669" i="9"/>
  <c r="AK669" i="9"/>
  <c r="AA669" i="9"/>
  <c r="V669" i="9"/>
  <c r="BK18" i="2"/>
  <c r="E669" i="2"/>
  <c r="AR669" i="9"/>
  <c r="O11" i="9"/>
  <c r="O669" i="9" s="1"/>
  <c r="O669" i="2"/>
  <c r="G109" i="9"/>
  <c r="G669" i="9" s="1"/>
  <c r="G669" i="2"/>
  <c r="AY555" i="9"/>
  <c r="AY669" i="9" s="1"/>
  <c r="AY669" i="2"/>
  <c r="N669" i="9"/>
  <c r="AM669" i="2"/>
  <c r="AM11" i="9"/>
  <c r="AM669" i="9" s="1"/>
  <c r="X11" i="9"/>
  <c r="X669" i="9" s="1"/>
  <c r="X669" i="2"/>
  <c r="W11" i="9"/>
  <c r="W669" i="9" s="1"/>
  <c r="W669" i="2"/>
  <c r="AU4" i="9"/>
  <c r="AU13" i="2"/>
  <c r="BM688" i="2"/>
  <c r="AF11" i="9"/>
  <c r="AF669" i="9" s="1"/>
  <c r="AF669" i="2"/>
  <c r="C669" i="2"/>
  <c r="C11" i="9"/>
  <c r="C669" i="9" s="1"/>
  <c r="AQ13" i="2"/>
  <c r="AQ4" i="9"/>
  <c r="AZ669" i="2"/>
  <c r="AZ11" i="9"/>
  <c r="AZ669" i="9" s="1"/>
  <c r="AE390" i="9"/>
  <c r="AE669" i="9" s="1"/>
  <c r="AE669" i="2"/>
  <c r="F77" i="9"/>
  <c r="F669" i="9" s="1"/>
  <c r="F669" i="2"/>
  <c r="AR669" i="2"/>
  <c r="AJ13" i="2"/>
  <c r="Z13" i="2"/>
  <c r="U669" i="9"/>
  <c r="R11" i="9"/>
  <c r="R669" i="9" s="1"/>
  <c r="R670" i="9" s="1"/>
  <c r="K669" i="9"/>
  <c r="K670" i="9" s="1"/>
  <c r="H104" i="9"/>
  <c r="H669" i="9" s="1"/>
  <c r="H669" i="2"/>
  <c r="AL409" i="9"/>
  <c r="AL669" i="9" s="1"/>
  <c r="AL669" i="2"/>
  <c r="M669" i="2"/>
  <c r="AN4" i="9"/>
  <c r="AN13" i="2"/>
  <c r="AK669" i="2"/>
  <c r="I669" i="2"/>
  <c r="AT13" i="2"/>
  <c r="AT4" i="9"/>
  <c r="BA669" i="9"/>
  <c r="B670" i="9" l="1"/>
  <c r="C670" i="9"/>
  <c r="J670" i="9"/>
  <c r="E670" i="9"/>
  <c r="I670" i="9"/>
  <c r="M670" i="9"/>
  <c r="Y669" i="2"/>
  <c r="Y11" i="9"/>
  <c r="Y669" i="9" s="1"/>
  <c r="G670" i="9"/>
  <c r="U670" i="9"/>
  <c r="T11" i="9"/>
  <c r="T669" i="9" s="1"/>
  <c r="T669" i="2"/>
  <c r="S11" i="9"/>
  <c r="S669" i="9" s="1"/>
  <c r="S669" i="2"/>
  <c r="AV11" i="9"/>
  <c r="AV669" i="9" s="1"/>
  <c r="AV669" i="2"/>
  <c r="AP669" i="2"/>
  <c r="AP11" i="9"/>
  <c r="AP669" i="9" s="1"/>
  <c r="BL634" i="2"/>
  <c r="AT11" i="9"/>
  <c r="AT669" i="9" s="1"/>
  <c r="AT669" i="2"/>
  <c r="AN11" i="9"/>
  <c r="AN669" i="9" s="1"/>
  <c r="AN669" i="2"/>
  <c r="AQ11" i="9"/>
  <c r="AQ669" i="9" s="1"/>
  <c r="AQ669" i="2"/>
  <c r="AU11" i="9"/>
  <c r="AU669" i="9" s="1"/>
  <c r="AU669" i="2"/>
  <c r="H670" i="9"/>
  <c r="Z11" i="9"/>
  <c r="Z669" i="9" s="1"/>
  <c r="Z669" i="2"/>
  <c r="O670" i="9"/>
  <c r="BK19" i="2"/>
  <c r="BQ18" i="2"/>
  <c r="F670" i="9"/>
  <c r="AJ11" i="9"/>
  <c r="AJ669" i="9" s="1"/>
  <c r="AJ669" i="2"/>
  <c r="BF670" i="2" l="1"/>
  <c r="S670" i="9"/>
  <c r="BE670" i="9"/>
  <c r="BL670" i="2" s="1"/>
  <c r="T670" i="9"/>
  <c r="BL635" i="2"/>
  <c r="BK20" i="2"/>
  <c r="BQ19" i="2"/>
  <c r="BL636" i="2" l="1"/>
  <c r="BL637" i="2" s="1"/>
  <c r="BG670" i="2"/>
  <c r="BQ670" i="2"/>
  <c r="BR670" i="2" s="1"/>
  <c r="BK21" i="2"/>
  <c r="BQ20" i="2"/>
  <c r="BL638" i="2" l="1"/>
  <c r="BL639" i="2" s="1"/>
  <c r="BL640" i="2" s="1"/>
  <c r="BL641" i="2" s="1"/>
  <c r="BL642" i="2" s="1"/>
  <c r="BL643" i="2" s="1"/>
  <c r="BK22" i="2"/>
  <c r="BQ21" i="2"/>
  <c r="BL644" i="2" l="1"/>
  <c r="BL645" i="2" s="1"/>
  <c r="BL646" i="2" s="1"/>
  <c r="BL647" i="2" s="1"/>
  <c r="BL648" i="2" s="1"/>
  <c r="BL649" i="2" s="1"/>
  <c r="BL650" i="2" s="1"/>
  <c r="BL651" i="2" s="1"/>
  <c r="BL652" i="2" s="1"/>
  <c r="BL653" i="2" s="1"/>
  <c r="BL654" i="2" s="1"/>
  <c r="BL655" i="2" s="1"/>
  <c r="BL656" i="2" s="1"/>
  <c r="BQ22" i="2"/>
  <c r="BK23" i="2"/>
  <c r="BL657" i="2" l="1"/>
  <c r="BL658" i="2" s="1"/>
  <c r="BL659" i="2" s="1"/>
  <c r="BL660" i="2" s="1"/>
  <c r="BL661" i="2" s="1"/>
  <c r="BL662" i="2" s="1"/>
  <c r="BL663" i="2" s="1"/>
  <c r="BL664" i="2" s="1"/>
  <c r="BL665" i="2" s="1"/>
  <c r="BL666" i="2" s="1"/>
  <c r="BL667" i="2" s="1"/>
  <c r="BL668" i="2" s="1"/>
  <c r="BK24" i="2"/>
  <c r="BQ23" i="2"/>
  <c r="BL669" i="2" l="1"/>
  <c r="BL671" i="2" s="1"/>
  <c r="BL673" i="2" s="1"/>
  <c r="BK25" i="2"/>
  <c r="BQ24" i="2"/>
  <c r="BK26" i="2" l="1"/>
  <c r="BQ25" i="2"/>
  <c r="BK27" i="2" l="1"/>
  <c r="BQ26" i="2"/>
  <c r="BK28" i="2" l="1"/>
  <c r="BQ27" i="2"/>
  <c r="BQ28" i="2" l="1"/>
  <c r="BK29" i="2"/>
  <c r="BK30" i="2" l="1"/>
  <c r="BQ29" i="2"/>
  <c r="BK31" i="2" l="1"/>
  <c r="BQ30" i="2"/>
  <c r="BQ31" i="2" l="1"/>
  <c r="BK32" i="2"/>
  <c r="BQ32" i="2" l="1"/>
  <c r="BK33" i="2"/>
  <c r="BK34" i="2" l="1"/>
  <c r="BQ33" i="2"/>
  <c r="BQ34" i="2" l="1"/>
  <c r="BK35" i="2"/>
  <c r="BQ35" i="2" l="1"/>
  <c r="BK36" i="2"/>
  <c r="BK37" i="2" l="1"/>
  <c r="BQ36" i="2"/>
  <c r="BQ37" i="2" l="1"/>
  <c r="BK38" i="2"/>
  <c r="BK39" i="2" l="1"/>
  <c r="BQ38" i="2"/>
  <c r="BQ39" i="2" l="1"/>
  <c r="BK40" i="2"/>
  <c r="BK41" i="2" l="1"/>
  <c r="BQ40" i="2"/>
  <c r="BK42" i="2" l="1"/>
  <c r="BQ41" i="2"/>
  <c r="BK43" i="2" l="1"/>
  <c r="BQ42" i="2"/>
  <c r="BQ43" i="2" l="1"/>
  <c r="BK44" i="2"/>
  <c r="BK45" i="2" l="1"/>
  <c r="BQ44" i="2"/>
  <c r="BQ45" i="2" l="1"/>
  <c r="BK46" i="2"/>
  <c r="BK47" i="2" l="1"/>
  <c r="BQ46" i="2"/>
  <c r="BQ47" i="2" l="1"/>
  <c r="BK48" i="2"/>
  <c r="BQ48" i="2" l="1"/>
  <c r="BK49" i="2"/>
  <c r="BK50" i="2" l="1"/>
  <c r="BQ49" i="2"/>
  <c r="BQ50" i="2" l="1"/>
  <c r="BK51" i="2"/>
  <c r="BK52" i="2" l="1"/>
  <c r="BQ51" i="2"/>
  <c r="BK53" i="2" l="1"/>
  <c r="BQ52" i="2"/>
  <c r="BQ53" i="2" l="1"/>
  <c r="BK54" i="2"/>
  <c r="BK55" i="2" l="1"/>
  <c r="BQ54" i="2"/>
  <c r="BQ55" i="2" l="1"/>
  <c r="BK56" i="2"/>
  <c r="BK57" i="2" l="1"/>
  <c r="BQ56" i="2"/>
  <c r="BK58" i="2" l="1"/>
  <c r="BQ57" i="2"/>
  <c r="BK59" i="2" l="1"/>
  <c r="BQ58" i="2"/>
  <c r="BQ59" i="2" l="1"/>
  <c r="BK60" i="2"/>
  <c r="BQ60" i="2" l="1"/>
  <c r="BK61" i="2"/>
  <c r="BK62" i="2" l="1"/>
  <c r="BQ61" i="2"/>
  <c r="BK63" i="2" l="1"/>
  <c r="BQ62" i="2"/>
  <c r="BQ63" i="2" l="1"/>
  <c r="BK64" i="2"/>
  <c r="BK65" i="2" l="1"/>
  <c r="BQ64" i="2"/>
  <c r="BK66" i="2" l="1"/>
  <c r="BQ65" i="2"/>
  <c r="BQ66" i="2" l="1"/>
  <c r="BK67" i="2"/>
  <c r="BK68" i="2" l="1"/>
  <c r="BQ67" i="2"/>
  <c r="BK69" i="2" l="1"/>
  <c r="BQ68" i="2"/>
  <c r="BQ69" i="2" l="1"/>
  <c r="BK70" i="2"/>
  <c r="BK71" i="2" l="1"/>
  <c r="BQ70" i="2"/>
  <c r="BK72" i="2" l="1"/>
  <c r="BQ71" i="2"/>
  <c r="BK73" i="2" l="1"/>
  <c r="BQ72" i="2"/>
  <c r="BQ73" i="2" l="1"/>
  <c r="BK74" i="2"/>
  <c r="BK75" i="2" l="1"/>
  <c r="BQ74" i="2"/>
  <c r="BQ75" i="2" l="1"/>
  <c r="BK76" i="2"/>
  <c r="BQ76" i="2" l="1"/>
  <c r="BK77" i="2"/>
  <c r="BQ77" i="2" l="1"/>
  <c r="BK78" i="2"/>
  <c r="BQ78" i="2" l="1"/>
  <c r="BK79" i="2"/>
  <c r="BQ79" i="2" l="1"/>
  <c r="BK80" i="2"/>
  <c r="BQ80" i="2" l="1"/>
  <c r="BK81" i="2"/>
  <c r="BK82" i="2" l="1"/>
  <c r="BQ81" i="2"/>
  <c r="BK83" i="2" l="1"/>
  <c r="BQ82" i="2"/>
  <c r="BQ83" i="2" l="1"/>
  <c r="BK84" i="2"/>
  <c r="BQ84" i="2" l="1"/>
  <c r="BK85" i="2"/>
  <c r="BK86" i="2" l="1"/>
  <c r="BQ85" i="2"/>
  <c r="BK87" i="2" l="1"/>
  <c r="BQ86" i="2"/>
  <c r="BQ87" i="2" l="1"/>
  <c r="BK88" i="2"/>
  <c r="BK89" i="2" l="1"/>
  <c r="BQ88" i="2"/>
  <c r="BQ89" i="2" l="1"/>
  <c r="BK90" i="2"/>
  <c r="BK91" i="2" l="1"/>
  <c r="BQ90" i="2"/>
  <c r="BK92" i="2" l="1"/>
  <c r="BQ91" i="2"/>
  <c r="BQ92" i="2" l="1"/>
  <c r="BK93" i="2"/>
  <c r="BQ93" i="2" l="1"/>
  <c r="BK94" i="2"/>
  <c r="BK95" i="2" l="1"/>
  <c r="BQ94" i="2"/>
  <c r="BK96" i="2" l="1"/>
  <c r="BQ95" i="2"/>
  <c r="BK97" i="2" l="1"/>
  <c r="BQ96" i="2"/>
  <c r="BK98" i="2" l="1"/>
  <c r="BQ97" i="2"/>
  <c r="BQ98" i="2" l="1"/>
  <c r="BK99" i="2"/>
  <c r="BQ99" i="2" l="1"/>
  <c r="BK100" i="2"/>
  <c r="BQ100" i="2" l="1"/>
  <c r="BK101" i="2"/>
  <c r="BK102" i="2" l="1"/>
  <c r="BQ101" i="2"/>
  <c r="BK103" i="2" l="1"/>
  <c r="BQ102" i="2"/>
  <c r="BQ103" i="2" l="1"/>
  <c r="BK104" i="2"/>
  <c r="BQ104" i="2" l="1"/>
  <c r="BK105" i="2"/>
  <c r="BQ105" i="2" l="1"/>
  <c r="BK106" i="2"/>
  <c r="BQ106" i="2" l="1"/>
  <c r="BK107" i="2"/>
  <c r="BK108" i="2" l="1"/>
  <c r="BQ107" i="2"/>
  <c r="BQ108" i="2" l="1"/>
  <c r="BK109" i="2"/>
  <c r="BK110" i="2" l="1"/>
  <c r="BQ109" i="2"/>
  <c r="BQ110" i="2" l="1"/>
  <c r="BK111" i="2"/>
  <c r="BK112" i="2" l="1"/>
  <c r="BQ111" i="2"/>
  <c r="BK113" i="2" l="1"/>
  <c r="BQ112" i="2"/>
  <c r="BK114" i="2" l="1"/>
  <c r="BQ113" i="2"/>
  <c r="BQ114" i="2" l="1"/>
  <c r="BK115" i="2"/>
  <c r="BQ115" i="2" l="1"/>
  <c r="BK116" i="2"/>
  <c r="BK117" i="2" l="1"/>
  <c r="BQ116" i="2"/>
  <c r="BK118" i="2" l="1"/>
  <c r="BQ117" i="2"/>
  <c r="BK119" i="2" l="1"/>
  <c r="BQ118" i="2"/>
  <c r="BK120" i="2" l="1"/>
  <c r="BQ119" i="2"/>
  <c r="BQ120" i="2" l="1"/>
  <c r="BK121" i="2"/>
  <c r="BK122" i="2" l="1"/>
  <c r="BQ121" i="2"/>
  <c r="BK123" i="2" l="1"/>
  <c r="BQ122" i="2"/>
  <c r="BQ123" i="2" l="1"/>
  <c r="BK124" i="2"/>
  <c r="BQ124" i="2" l="1"/>
  <c r="BK125" i="2"/>
  <c r="BQ125" i="2" l="1"/>
  <c r="BK126" i="2"/>
  <c r="BQ126" i="2" l="1"/>
  <c r="BK127" i="2"/>
  <c r="BQ127" i="2" l="1"/>
  <c r="BK128" i="2"/>
  <c r="BK129" i="2" l="1"/>
  <c r="BQ128" i="2"/>
  <c r="BK130" i="2" l="1"/>
  <c r="BQ129" i="2"/>
  <c r="BK131" i="2" l="1"/>
  <c r="BQ130" i="2"/>
  <c r="BK132" i="2" l="1"/>
  <c r="BQ131" i="2"/>
  <c r="BQ132" i="2" l="1"/>
  <c r="BK133" i="2"/>
  <c r="BK134" i="2" l="1"/>
  <c r="BQ133" i="2"/>
  <c r="BK135" i="2" l="1"/>
  <c r="BQ134" i="2"/>
  <c r="BK136" i="2" l="1"/>
  <c r="BQ135" i="2"/>
  <c r="BK137" i="2" l="1"/>
  <c r="BQ136" i="2"/>
  <c r="BK138" i="2" l="1"/>
  <c r="BQ137" i="2"/>
  <c r="BQ138" i="2" l="1"/>
  <c r="BK139" i="2"/>
  <c r="BQ139" i="2" l="1"/>
  <c r="BK140" i="2"/>
  <c r="BQ140" i="2" l="1"/>
  <c r="BK141" i="2"/>
  <c r="BQ141" i="2" l="1"/>
  <c r="BK142" i="2"/>
  <c r="BQ142" i="2" l="1"/>
  <c r="BK143" i="2"/>
  <c r="BQ143" i="2" l="1"/>
  <c r="BK144" i="2"/>
  <c r="BK145" i="2" l="1"/>
  <c r="BQ144" i="2"/>
  <c r="BQ145" i="2" l="1"/>
  <c r="BK146" i="2"/>
  <c r="BK147" i="2" l="1"/>
  <c r="BQ146" i="2"/>
  <c r="BQ147" i="2" l="1"/>
  <c r="BK148" i="2"/>
  <c r="BK149" i="2" l="1"/>
  <c r="BQ148" i="2"/>
  <c r="BK150" i="2" l="1"/>
  <c r="BQ149" i="2"/>
  <c r="BQ150" i="2" l="1"/>
  <c r="BK151" i="2"/>
  <c r="BQ151" i="2" l="1"/>
  <c r="BK152" i="2"/>
  <c r="BQ152" i="2" l="1"/>
  <c r="BK153" i="2"/>
  <c r="BQ153" i="2" l="1"/>
  <c r="BK154" i="2"/>
  <c r="BQ154" i="2" l="1"/>
  <c r="BK155" i="2"/>
  <c r="BK156" i="2" l="1"/>
  <c r="BQ155" i="2"/>
  <c r="BQ156" i="2" l="1"/>
  <c r="BK157" i="2"/>
  <c r="BK158" i="2" l="1"/>
  <c r="BQ157" i="2"/>
  <c r="BK159" i="2" l="1"/>
  <c r="BQ158" i="2"/>
  <c r="BQ159" i="2" l="1"/>
  <c r="BK160" i="2"/>
  <c r="BQ160" i="2" l="1"/>
  <c r="BK161" i="2"/>
  <c r="BK162" i="2" l="1"/>
  <c r="BQ161" i="2"/>
  <c r="BQ162" i="2" l="1"/>
  <c r="BK163" i="2"/>
  <c r="BK164" i="2" l="1"/>
  <c r="BQ163" i="2"/>
  <c r="BK165" i="2" l="1"/>
  <c r="BQ164" i="2"/>
  <c r="BQ165" i="2" l="1"/>
  <c r="BK166" i="2"/>
  <c r="BK167" i="2" l="1"/>
  <c r="BQ166" i="2"/>
  <c r="BK168" i="2" l="1"/>
  <c r="BQ167" i="2"/>
  <c r="BQ168" i="2" l="1"/>
  <c r="BK169" i="2"/>
  <c r="BK170" i="2" l="1"/>
  <c r="BQ169" i="2"/>
  <c r="BK171" i="2" l="1"/>
  <c r="BQ170" i="2"/>
  <c r="BK172" i="2" l="1"/>
  <c r="BQ171" i="2"/>
  <c r="BK173" i="2" l="1"/>
  <c r="BQ172" i="2"/>
  <c r="BQ173" i="2" l="1"/>
  <c r="BK174" i="2"/>
  <c r="BQ174" i="2" l="1"/>
  <c r="BK175" i="2"/>
  <c r="BQ175" i="2" l="1"/>
  <c r="BK176" i="2"/>
  <c r="BK177" i="2" l="1"/>
  <c r="BQ176" i="2"/>
  <c r="BK178" i="2" l="1"/>
  <c r="BQ177" i="2"/>
  <c r="BK179" i="2" l="1"/>
  <c r="BQ178" i="2"/>
  <c r="BK180" i="2" l="1"/>
  <c r="BQ179" i="2"/>
  <c r="BK181" i="2" l="1"/>
  <c r="BQ180" i="2"/>
  <c r="BQ181" i="2" l="1"/>
  <c r="BK182" i="2"/>
  <c r="BQ182" i="2" l="1"/>
  <c r="BK183" i="2"/>
  <c r="BK184" i="2" l="1"/>
  <c r="BQ183" i="2"/>
  <c r="BQ184" i="2" l="1"/>
  <c r="BK185" i="2"/>
  <c r="BQ185" i="2" l="1"/>
  <c r="BK186" i="2"/>
  <c r="BQ186" i="2" l="1"/>
  <c r="BK187" i="2"/>
  <c r="BQ187" i="2" l="1"/>
  <c r="BK188" i="2"/>
  <c r="BQ188" i="2" l="1"/>
  <c r="BK189" i="2"/>
  <c r="BQ189" i="2" l="1"/>
  <c r="BK190" i="2"/>
  <c r="BK191" i="2" l="1"/>
  <c r="BQ190" i="2"/>
  <c r="BQ191" i="2" l="1"/>
  <c r="BK192" i="2"/>
  <c r="BK193" i="2" l="1"/>
  <c r="BQ192" i="2"/>
  <c r="BK194" i="2" l="1"/>
  <c r="BQ193" i="2"/>
  <c r="BK195" i="2" l="1"/>
  <c r="BQ194" i="2"/>
  <c r="BK196" i="2" l="1"/>
  <c r="BQ195" i="2"/>
  <c r="BQ196" i="2" l="1"/>
  <c r="BK197" i="2"/>
  <c r="BQ197" i="2" l="1"/>
  <c r="BK198" i="2"/>
  <c r="BK199" i="2" l="1"/>
  <c r="BQ198" i="2"/>
  <c r="BQ199" i="2" l="1"/>
  <c r="BK200" i="2"/>
  <c r="BQ200" i="2" l="1"/>
  <c r="BK201" i="2"/>
  <c r="BQ201" i="2" l="1"/>
  <c r="BK202" i="2"/>
  <c r="BQ202" i="2" l="1"/>
  <c r="BK203" i="2"/>
  <c r="BQ203" i="2" l="1"/>
  <c r="BK204" i="2"/>
  <c r="BQ204" i="2" l="1"/>
  <c r="BK205" i="2"/>
  <c r="BQ205" i="2" l="1"/>
  <c r="BK206" i="2"/>
  <c r="BK207" i="2" l="1"/>
  <c r="BQ206" i="2"/>
  <c r="BK208" i="2" l="1"/>
  <c r="BQ207" i="2"/>
  <c r="BK209" i="2" l="1"/>
  <c r="BQ208" i="2"/>
  <c r="BQ209" i="2" l="1"/>
  <c r="BK210" i="2"/>
  <c r="BK211" i="2" l="1"/>
  <c r="BQ210" i="2"/>
  <c r="BQ211" i="2" l="1"/>
  <c r="BK212" i="2"/>
  <c r="BQ212" i="2" l="1"/>
  <c r="BK213" i="2"/>
  <c r="BK214" i="2" l="1"/>
  <c r="BQ213" i="2"/>
  <c r="BQ214" i="2" l="1"/>
  <c r="BK215" i="2"/>
  <c r="BK216" i="2" l="1"/>
  <c r="BQ215" i="2"/>
  <c r="BK217" i="2" l="1"/>
  <c r="BQ216" i="2"/>
  <c r="BQ217" i="2" l="1"/>
  <c r="BK218" i="2"/>
  <c r="BK219" i="2" l="1"/>
  <c r="BQ218" i="2"/>
  <c r="BK220" i="2" l="1"/>
  <c r="BQ219" i="2"/>
  <c r="BQ220" i="2" l="1"/>
  <c r="BK221" i="2"/>
  <c r="BQ221" i="2" l="1"/>
  <c r="BK222" i="2"/>
  <c r="BK223" i="2" l="1"/>
  <c r="BQ222" i="2"/>
  <c r="BK224" i="2" l="1"/>
  <c r="BQ223" i="2"/>
  <c r="BQ224" i="2" l="1"/>
  <c r="BK225" i="2"/>
  <c r="BQ225" i="2" l="1"/>
  <c r="BK226" i="2"/>
  <c r="BQ226" i="2" l="1"/>
  <c r="BK227" i="2"/>
  <c r="BK228" i="2" l="1"/>
  <c r="BQ227" i="2"/>
  <c r="BQ228" i="2" l="1"/>
  <c r="BK229" i="2"/>
  <c r="BQ229" i="2" l="1"/>
  <c r="BK230" i="2"/>
  <c r="BQ230" i="2" l="1"/>
  <c r="BK231" i="2"/>
  <c r="BK232" i="2" l="1"/>
  <c r="BQ231" i="2"/>
  <c r="BK233" i="2" l="1"/>
  <c r="BQ232" i="2"/>
  <c r="BK234" i="2" l="1"/>
  <c r="BQ233" i="2"/>
  <c r="BK235" i="2" l="1"/>
  <c r="BQ234" i="2"/>
  <c r="BK236" i="2" l="1"/>
  <c r="BQ235" i="2"/>
  <c r="BQ236" i="2" l="1"/>
  <c r="BK237" i="2"/>
  <c r="BK238" i="2" l="1"/>
  <c r="BQ237" i="2"/>
  <c r="BK239" i="2" l="1"/>
  <c r="BQ238" i="2"/>
  <c r="BK240" i="2" l="1"/>
  <c r="BQ239" i="2"/>
  <c r="BK241" i="2" l="1"/>
  <c r="BQ240" i="2"/>
  <c r="BQ241" i="2" l="1"/>
  <c r="BK242" i="2"/>
  <c r="BQ242" i="2" l="1"/>
  <c r="BK243" i="2"/>
  <c r="BK244" i="2" l="1"/>
  <c r="BQ243" i="2"/>
  <c r="BQ244" i="2" l="1"/>
  <c r="BK245" i="2"/>
  <c r="BQ245" i="2" l="1"/>
  <c r="BK246" i="2"/>
  <c r="BK247" i="2" l="1"/>
  <c r="BQ246" i="2"/>
  <c r="BQ247" i="2" l="1"/>
  <c r="BK248" i="2"/>
  <c r="BQ248" i="2" l="1"/>
  <c r="BK249" i="2"/>
  <c r="BQ249" i="2" l="1"/>
  <c r="BK250" i="2"/>
  <c r="BK251" i="2" l="1"/>
  <c r="BQ250" i="2"/>
  <c r="BK252" i="2" l="1"/>
  <c r="BQ251" i="2"/>
  <c r="BQ252" i="2" l="1"/>
  <c r="BK253" i="2"/>
  <c r="BQ253" i="2" l="1"/>
  <c r="BK254" i="2"/>
  <c r="BK255" i="2" l="1"/>
  <c r="BQ254" i="2"/>
  <c r="BK256" i="2" l="1"/>
  <c r="BQ255" i="2"/>
  <c r="BK257" i="2" l="1"/>
  <c r="BQ256" i="2"/>
  <c r="BQ257" i="2" l="1"/>
  <c r="BK258" i="2"/>
  <c r="BQ258" i="2" l="1"/>
  <c r="BK259" i="2"/>
  <c r="BK260" i="2" l="1"/>
  <c r="BQ259" i="2"/>
  <c r="BQ260" i="2" l="1"/>
  <c r="BK261" i="2"/>
  <c r="BK262" i="2" l="1"/>
  <c r="BQ261" i="2"/>
  <c r="BQ262" i="2" l="1"/>
  <c r="BK263" i="2"/>
  <c r="BQ263" i="2" l="1"/>
  <c r="BK264" i="2"/>
  <c r="BK265" i="2" l="1"/>
  <c r="BQ264" i="2"/>
  <c r="BQ265" i="2" l="1"/>
  <c r="BK266" i="2"/>
  <c r="BQ266" i="2" l="1"/>
  <c r="BK267" i="2"/>
  <c r="BK268" i="2" l="1"/>
  <c r="BQ267" i="2"/>
  <c r="BK269" i="2" l="1"/>
  <c r="BQ268" i="2"/>
  <c r="BQ269" i="2" l="1"/>
  <c r="BK270" i="2"/>
  <c r="BQ270" i="2" l="1"/>
  <c r="BK271" i="2"/>
  <c r="BQ271" i="2" l="1"/>
  <c r="BK272" i="2"/>
  <c r="BQ272" i="2" l="1"/>
  <c r="BK273" i="2"/>
  <c r="BK274" i="2" l="1"/>
  <c r="BQ273" i="2"/>
  <c r="BK275" i="2" l="1"/>
  <c r="BQ274" i="2"/>
  <c r="BQ275" i="2" l="1"/>
  <c r="BK276" i="2"/>
  <c r="BQ276" i="2" l="1"/>
  <c r="BK277" i="2"/>
  <c r="BQ277" i="2" l="1"/>
  <c r="BK278" i="2"/>
  <c r="BQ278" i="2" l="1"/>
  <c r="BK279" i="2"/>
  <c r="BK280" i="2" l="1"/>
  <c r="BQ279" i="2"/>
  <c r="BK281" i="2" l="1"/>
  <c r="BQ280" i="2"/>
  <c r="BQ281" i="2" l="1"/>
  <c r="BK282" i="2"/>
  <c r="BQ282" i="2" l="1"/>
  <c r="BK283" i="2"/>
  <c r="BK284" i="2" l="1"/>
  <c r="BQ283" i="2"/>
  <c r="BQ284" i="2" l="1"/>
  <c r="BK285" i="2"/>
  <c r="BK286" i="2" l="1"/>
  <c r="BQ285" i="2"/>
  <c r="BK287" i="2" l="1"/>
  <c r="BQ286" i="2"/>
  <c r="BQ287" i="2" l="1"/>
  <c r="BK288" i="2"/>
  <c r="BQ288" i="2" l="1"/>
  <c r="BK289" i="2"/>
  <c r="BQ289" i="2" l="1"/>
  <c r="BK290" i="2"/>
  <c r="BQ290" i="2" l="1"/>
  <c r="BK291" i="2"/>
  <c r="BK292" i="2" l="1"/>
  <c r="BQ291" i="2"/>
  <c r="BQ292" i="2" l="1"/>
  <c r="BK293" i="2"/>
  <c r="BQ293" i="2" l="1"/>
  <c r="BK294" i="2"/>
  <c r="BQ294" i="2" l="1"/>
  <c r="BK295" i="2"/>
  <c r="BQ295" i="2" l="1"/>
  <c r="BK296" i="2"/>
  <c r="BQ296" i="2" l="1"/>
  <c r="BK297" i="2"/>
  <c r="BQ297" i="2" l="1"/>
  <c r="BK298" i="2"/>
  <c r="BK299" i="2" l="1"/>
  <c r="BQ298" i="2"/>
  <c r="BK300" i="2" l="1"/>
  <c r="BQ299" i="2"/>
  <c r="BK301" i="2" l="1"/>
  <c r="BQ300" i="2"/>
  <c r="BK302" i="2" l="1"/>
  <c r="BQ301" i="2"/>
  <c r="BQ302" i="2" l="1"/>
  <c r="BK303" i="2"/>
  <c r="BQ303" i="2" l="1"/>
  <c r="BK304" i="2"/>
  <c r="BQ304" i="2" l="1"/>
  <c r="BK305" i="2"/>
  <c r="BK306" i="2" l="1"/>
  <c r="BQ305" i="2"/>
  <c r="BK307" i="2" l="1"/>
  <c r="BQ306" i="2"/>
  <c r="BK308" i="2" l="1"/>
  <c r="BQ307" i="2"/>
  <c r="BK309" i="2" l="1"/>
  <c r="BQ308" i="2"/>
  <c r="BK310" i="2" l="1"/>
  <c r="BQ309" i="2"/>
  <c r="BQ310" i="2" l="1"/>
  <c r="BK311" i="2"/>
  <c r="BQ311" i="2" l="1"/>
  <c r="BK312" i="2"/>
  <c r="BK313" i="2" l="1"/>
  <c r="BQ312" i="2"/>
  <c r="BQ313" i="2" l="1"/>
  <c r="BK314" i="2"/>
  <c r="BQ314" i="2" l="1"/>
  <c r="BK315" i="2"/>
  <c r="BQ315" i="2" l="1"/>
  <c r="BK316" i="2"/>
  <c r="BQ316" i="2" l="1"/>
  <c r="BK317" i="2"/>
  <c r="BK318" i="2" l="1"/>
  <c r="BQ317" i="2"/>
  <c r="BK319" i="2" l="1"/>
  <c r="BQ318" i="2"/>
  <c r="BQ319" i="2" l="1"/>
  <c r="BK320" i="2"/>
  <c r="BQ320" i="2" l="1"/>
  <c r="BK321" i="2"/>
  <c r="BQ321" i="2" l="1"/>
  <c r="BK322" i="2"/>
  <c r="BK323" i="2" l="1"/>
  <c r="BQ322" i="2"/>
  <c r="BQ323" i="2" l="1"/>
  <c r="BK324" i="2"/>
  <c r="BK325" i="2" l="1"/>
  <c r="BQ324" i="2"/>
  <c r="BK326" i="2" l="1"/>
  <c r="BQ325" i="2"/>
  <c r="BK327" i="2" l="1"/>
  <c r="BQ326" i="2"/>
  <c r="BQ327" i="2" l="1"/>
  <c r="BK328" i="2"/>
  <c r="BQ328" i="2" l="1"/>
  <c r="BK329" i="2"/>
  <c r="BQ329" i="2" l="1"/>
  <c r="BK330" i="2"/>
  <c r="BK331" i="2" l="1"/>
  <c r="BQ330" i="2"/>
  <c r="BK332" i="2" l="1"/>
  <c r="BQ331" i="2"/>
  <c r="BK333" i="2" l="1"/>
  <c r="BQ332" i="2"/>
  <c r="BK334" i="2" l="1"/>
  <c r="BQ333" i="2"/>
  <c r="BK335" i="2" l="1"/>
  <c r="BQ334" i="2"/>
  <c r="BK336" i="2" l="1"/>
  <c r="BQ335" i="2"/>
  <c r="BK337" i="2" l="1"/>
  <c r="BQ336" i="2"/>
  <c r="BQ337" i="2" l="1"/>
  <c r="BK338" i="2"/>
  <c r="BK339" i="2" l="1"/>
  <c r="BQ338" i="2"/>
  <c r="BK340" i="2" l="1"/>
  <c r="BQ339" i="2"/>
  <c r="BQ340" i="2" l="1"/>
  <c r="BK341" i="2"/>
  <c r="BK342" i="2" l="1"/>
  <c r="BQ341" i="2"/>
  <c r="BK343" i="2" l="1"/>
  <c r="BQ342" i="2"/>
  <c r="BK344" i="2" l="1"/>
  <c r="BQ343" i="2"/>
  <c r="BK345" i="2" l="1"/>
  <c r="BQ344" i="2"/>
  <c r="BQ345" i="2" l="1"/>
  <c r="BK346" i="2"/>
  <c r="BK347" i="2" l="1"/>
  <c r="BQ346" i="2"/>
  <c r="BK348" i="2" l="1"/>
  <c r="BQ347" i="2"/>
  <c r="BK349" i="2" l="1"/>
  <c r="BQ348" i="2"/>
  <c r="BQ349" i="2" l="1"/>
  <c r="BK350" i="2"/>
  <c r="BQ350" i="2" l="1"/>
  <c r="BK351" i="2"/>
  <c r="BK352" i="2" l="1"/>
  <c r="BQ351" i="2"/>
  <c r="BK353" i="2" l="1"/>
  <c r="BQ352" i="2"/>
  <c r="BK354" i="2" l="1"/>
  <c r="BQ353" i="2"/>
  <c r="BK355" i="2" l="1"/>
  <c r="BQ354" i="2"/>
  <c r="BK356" i="2" l="1"/>
  <c r="BQ355" i="2"/>
  <c r="BQ356" i="2" l="1"/>
  <c r="BK357" i="2"/>
  <c r="BQ357" i="2" l="1"/>
  <c r="BK358" i="2"/>
  <c r="BK359" i="2" l="1"/>
  <c r="BQ358" i="2"/>
  <c r="BQ359" i="2" l="1"/>
  <c r="BK360" i="2"/>
  <c r="BK361" i="2" l="1"/>
  <c r="BQ360" i="2"/>
  <c r="BQ361" i="2" l="1"/>
  <c r="BK362" i="2"/>
  <c r="BQ362" i="2" l="1"/>
  <c r="BK363" i="2"/>
  <c r="BQ363" i="2" l="1"/>
  <c r="BK364" i="2"/>
  <c r="BK365" i="2" l="1"/>
  <c r="BQ364" i="2"/>
  <c r="BQ365" i="2" l="1"/>
  <c r="BK366" i="2"/>
  <c r="BQ366" i="2" l="1"/>
  <c r="BK367" i="2"/>
  <c r="BK368" i="2" l="1"/>
  <c r="BQ367" i="2"/>
  <c r="BK369" i="2" l="1"/>
  <c r="BQ368" i="2"/>
  <c r="BQ369" i="2" l="1"/>
  <c r="BK370" i="2"/>
  <c r="BK371" i="2" l="1"/>
  <c r="BQ370" i="2"/>
  <c r="BQ371" i="2" l="1"/>
  <c r="BK372" i="2"/>
  <c r="BQ372" i="2" l="1"/>
  <c r="BK373" i="2"/>
  <c r="BK374" i="2" l="1"/>
  <c r="BQ373" i="2"/>
  <c r="BQ374" i="2" l="1"/>
  <c r="BK375" i="2"/>
  <c r="BK376" i="2" l="1"/>
  <c r="BQ375" i="2"/>
  <c r="BQ376" i="2" l="1"/>
  <c r="BK377" i="2"/>
  <c r="BK378" i="2" l="1"/>
  <c r="BQ377" i="2"/>
  <c r="BQ378" i="2" l="1"/>
  <c r="BK379" i="2"/>
  <c r="BK380" i="2" l="1"/>
  <c r="BQ379" i="2"/>
  <c r="BQ380" i="2" l="1"/>
  <c r="BK381" i="2"/>
  <c r="BK382" i="2" l="1"/>
  <c r="BQ381" i="2"/>
  <c r="BQ382" i="2" l="1"/>
  <c r="BK383" i="2"/>
  <c r="BQ383" i="2" l="1"/>
  <c r="BK384" i="2"/>
  <c r="BK385" i="2" l="1"/>
  <c r="BQ384" i="2"/>
  <c r="BQ385" i="2" l="1"/>
  <c r="BK386" i="2"/>
  <c r="BK387" i="2" l="1"/>
  <c r="BQ386" i="2"/>
  <c r="BK388" i="2" l="1"/>
  <c r="BQ387" i="2"/>
  <c r="BQ388" i="2" l="1"/>
  <c r="BK389" i="2"/>
  <c r="BQ389" i="2" l="1"/>
  <c r="BK390" i="2"/>
  <c r="BK391" i="2" l="1"/>
  <c r="BQ390" i="2"/>
  <c r="BK392" i="2" l="1"/>
  <c r="BQ391" i="2"/>
  <c r="BK393" i="2" l="1"/>
  <c r="BQ392" i="2"/>
  <c r="BK394" i="2" l="1"/>
  <c r="BQ393" i="2"/>
  <c r="BK395" i="2" l="1"/>
  <c r="BQ394" i="2"/>
  <c r="BK396" i="2" l="1"/>
  <c r="BQ395" i="2"/>
  <c r="BQ396" i="2" l="1"/>
  <c r="BK397" i="2"/>
  <c r="BQ397" i="2" l="1"/>
  <c r="BK398" i="2"/>
  <c r="BQ398" i="2" l="1"/>
  <c r="BK399" i="2"/>
  <c r="BQ399" i="2" l="1"/>
  <c r="BK400" i="2"/>
  <c r="BK401" i="2" l="1"/>
  <c r="BQ400" i="2"/>
  <c r="BK402" i="2" l="1"/>
  <c r="BQ401" i="2"/>
  <c r="BQ402" i="2" l="1"/>
  <c r="BK403" i="2"/>
  <c r="BK404" i="2" l="1"/>
  <c r="BQ403" i="2"/>
  <c r="BQ404" i="2" l="1"/>
  <c r="BK405" i="2"/>
  <c r="BK406" i="2" l="1"/>
  <c r="BQ405" i="2"/>
  <c r="BK407" i="2" l="1"/>
  <c r="BQ406" i="2"/>
  <c r="BK408" i="2" l="1"/>
  <c r="BQ407" i="2"/>
  <c r="BK409" i="2" l="1"/>
  <c r="BQ408" i="2"/>
  <c r="BK410" i="2" l="1"/>
  <c r="BQ409" i="2"/>
  <c r="BK411" i="2" l="1"/>
  <c r="BQ410" i="2"/>
  <c r="BQ411" i="2" l="1"/>
  <c r="BK412" i="2"/>
  <c r="BQ412" i="2" l="1"/>
  <c r="BK413" i="2"/>
  <c r="BQ413" i="2" l="1"/>
  <c r="BK414" i="2"/>
  <c r="BQ414" i="2" l="1"/>
  <c r="BK415" i="2"/>
  <c r="BK416" i="2" l="1"/>
  <c r="BQ415" i="2"/>
  <c r="BK417" i="2" l="1"/>
  <c r="BQ416" i="2"/>
  <c r="BK418" i="2" l="1"/>
  <c r="BQ417" i="2"/>
  <c r="BQ418" i="2" l="1"/>
  <c r="BK419" i="2"/>
  <c r="BK420" i="2" l="1"/>
  <c r="BQ419" i="2"/>
  <c r="BQ420" i="2" l="1"/>
  <c r="BK421" i="2"/>
  <c r="BQ421" i="2" l="1"/>
  <c r="BK422" i="2"/>
  <c r="BK423" i="2" l="1"/>
  <c r="BQ422" i="2"/>
  <c r="BQ423" i="2" l="1"/>
  <c r="BK424" i="2"/>
  <c r="BK425" i="2" l="1"/>
  <c r="BQ424" i="2"/>
  <c r="BQ425" i="2" l="1"/>
  <c r="BK426" i="2"/>
  <c r="BQ426" i="2" l="1"/>
  <c r="BK427" i="2"/>
  <c r="BK428" i="2" l="1"/>
  <c r="BQ427" i="2"/>
  <c r="BK429" i="2" l="1"/>
  <c r="BQ428" i="2"/>
  <c r="BQ429" i="2" l="1"/>
  <c r="BK430" i="2"/>
  <c r="BQ430" i="2" l="1"/>
  <c r="BK431" i="2"/>
  <c r="BQ431" i="2" l="1"/>
  <c r="BK432" i="2"/>
  <c r="BK433" i="2" l="1"/>
  <c r="BQ432" i="2"/>
  <c r="BK434" i="2" l="1"/>
  <c r="BQ433" i="2"/>
  <c r="BK435" i="2" l="1"/>
  <c r="BQ434" i="2"/>
  <c r="BQ435" i="2" l="1"/>
  <c r="BK436" i="2"/>
  <c r="BQ436" i="2" l="1"/>
  <c r="BK437" i="2"/>
  <c r="BQ437" i="2" l="1"/>
  <c r="BK438" i="2"/>
  <c r="BQ438" i="2" l="1"/>
  <c r="BK439" i="2"/>
  <c r="BQ439" i="2" l="1"/>
  <c r="BK440" i="2"/>
  <c r="BQ440" i="2" l="1"/>
  <c r="BK441" i="2"/>
  <c r="BQ441" i="2" l="1"/>
  <c r="BK442" i="2"/>
  <c r="BQ442" i="2" l="1"/>
  <c r="BK443" i="2"/>
  <c r="BK444" i="2" l="1"/>
  <c r="BQ443" i="2"/>
  <c r="BK445" i="2" l="1"/>
  <c r="BQ444" i="2"/>
  <c r="BK446" i="2" l="1"/>
  <c r="BQ445" i="2"/>
  <c r="BQ446" i="2" l="1"/>
  <c r="BK447" i="2"/>
  <c r="BQ447" i="2" l="1"/>
  <c r="BK448" i="2"/>
  <c r="BQ448" i="2" l="1"/>
  <c r="BK449" i="2"/>
  <c r="BK450" i="2" l="1"/>
  <c r="BQ449" i="2"/>
  <c r="BK451" i="2" l="1"/>
  <c r="BQ450" i="2"/>
  <c r="BK452" i="2" l="1"/>
  <c r="BQ451" i="2"/>
  <c r="BQ452" i="2" l="1"/>
  <c r="BK453" i="2"/>
  <c r="BK454" i="2" l="1"/>
  <c r="BQ453" i="2"/>
  <c r="BK455" i="2" l="1"/>
  <c r="BQ454" i="2"/>
  <c r="BQ455" i="2" l="1"/>
  <c r="BK456" i="2"/>
  <c r="BK457" i="2" l="1"/>
  <c r="BQ456" i="2"/>
  <c r="BK458" i="2" l="1"/>
  <c r="BQ457" i="2"/>
  <c r="BQ458" i="2" l="1"/>
  <c r="BK459" i="2"/>
  <c r="BK460" i="2" l="1"/>
  <c r="BQ459" i="2"/>
  <c r="BK461" i="2" l="1"/>
  <c r="BQ460" i="2"/>
  <c r="BK462" i="2" l="1"/>
  <c r="BQ461" i="2"/>
  <c r="BQ462" i="2" l="1"/>
  <c r="BK463" i="2"/>
  <c r="BQ463" i="2" l="1"/>
  <c r="BK464" i="2"/>
  <c r="BK465" i="2" l="1"/>
  <c r="BQ464" i="2"/>
  <c r="BQ465" i="2" l="1"/>
  <c r="BK466" i="2"/>
  <c r="BQ466" i="2" l="1"/>
  <c r="BK467" i="2"/>
  <c r="BK468" i="2" l="1"/>
  <c r="BQ467" i="2"/>
  <c r="BK469" i="2" l="1"/>
  <c r="BQ468" i="2"/>
  <c r="BK470" i="2" l="1"/>
  <c r="BQ469" i="2"/>
  <c r="BK471" i="2" l="1"/>
  <c r="BQ470" i="2"/>
  <c r="BQ471" i="2" l="1"/>
  <c r="BK472" i="2"/>
  <c r="BQ472" i="2" l="1"/>
  <c r="BK473" i="2"/>
  <c r="BQ473" i="2" l="1"/>
  <c r="BK474" i="2"/>
  <c r="BQ474" i="2" l="1"/>
  <c r="BK475" i="2"/>
  <c r="BQ475" i="2" l="1"/>
  <c r="BK476" i="2"/>
  <c r="BK477" i="2" l="1"/>
  <c r="BQ476" i="2"/>
  <c r="BK478" i="2" l="1"/>
  <c r="BQ477" i="2"/>
  <c r="BK479" i="2" l="1"/>
  <c r="BQ478" i="2"/>
  <c r="BQ479" i="2" l="1"/>
  <c r="BK480" i="2"/>
  <c r="BQ480" i="2" l="1"/>
  <c r="BK481" i="2"/>
  <c r="BQ481" i="2" l="1"/>
  <c r="BK482" i="2"/>
  <c r="BQ482" i="2" l="1"/>
  <c r="BK483" i="2"/>
  <c r="BQ483" i="2" l="1"/>
  <c r="BK484" i="2"/>
  <c r="BQ484" i="2" l="1"/>
  <c r="BK485" i="2"/>
  <c r="BQ485" i="2" l="1"/>
  <c r="BK486" i="2"/>
  <c r="BQ486" i="2" l="1"/>
  <c r="BK487" i="2"/>
  <c r="BK488" i="2" l="1"/>
  <c r="BQ487" i="2"/>
  <c r="BK489" i="2" l="1"/>
  <c r="BQ488" i="2"/>
  <c r="BK490" i="2" l="1"/>
  <c r="BQ489" i="2"/>
  <c r="BK491" i="2" l="1"/>
  <c r="BQ490" i="2"/>
  <c r="BQ491" i="2" l="1"/>
  <c r="BK492" i="2"/>
  <c r="BQ492" i="2" l="1"/>
  <c r="BK493" i="2"/>
  <c r="BK494" i="2" l="1"/>
  <c r="BQ493" i="2"/>
  <c r="BK495" i="2" l="1"/>
  <c r="BQ494" i="2"/>
  <c r="BK496" i="2" l="1"/>
  <c r="BQ495" i="2"/>
  <c r="BK497" i="2" l="1"/>
  <c r="BQ496" i="2"/>
  <c r="BK498" i="2" l="1"/>
  <c r="BQ497" i="2"/>
  <c r="BQ498" i="2" l="1"/>
  <c r="BK499" i="2"/>
  <c r="BK500" i="2" l="1"/>
  <c r="BQ499" i="2"/>
  <c r="BQ500" i="2" l="1"/>
  <c r="BK501" i="2"/>
  <c r="BQ501" i="2" l="1"/>
  <c r="BK502" i="2"/>
  <c r="BK503" i="2" l="1"/>
  <c r="BQ502" i="2"/>
  <c r="BK504" i="2" l="1"/>
  <c r="BQ503" i="2"/>
  <c r="BK505" i="2" l="1"/>
  <c r="BQ504" i="2"/>
  <c r="BQ505" i="2" l="1"/>
  <c r="BK506" i="2"/>
  <c r="BQ506" i="2" l="1"/>
  <c r="BK507" i="2"/>
  <c r="BQ507" i="2" l="1"/>
  <c r="BK508" i="2"/>
  <c r="BQ508" i="2" l="1"/>
  <c r="BK509" i="2"/>
  <c r="BK510" i="2" l="1"/>
  <c r="BQ509" i="2"/>
  <c r="BQ510" i="2" l="1"/>
  <c r="BK511" i="2"/>
  <c r="BK512" i="2" l="1"/>
  <c r="BQ511" i="2"/>
  <c r="BK513" i="2" l="1"/>
  <c r="BQ512" i="2"/>
  <c r="BQ513" i="2" l="1"/>
  <c r="BK514" i="2"/>
  <c r="BQ514" i="2" l="1"/>
  <c r="BK515" i="2"/>
  <c r="BQ515" i="2" l="1"/>
  <c r="BK516" i="2"/>
  <c r="BQ516" i="2" l="1"/>
  <c r="BK517" i="2"/>
  <c r="BK518" i="2" l="1"/>
  <c r="BQ517" i="2"/>
  <c r="BQ518" i="2" l="1"/>
  <c r="BK519" i="2"/>
  <c r="BK520" i="2" l="1"/>
  <c r="BQ519" i="2"/>
  <c r="BK521" i="2" l="1"/>
  <c r="BQ520" i="2"/>
  <c r="BK522" i="2" l="1"/>
  <c r="BQ521" i="2"/>
  <c r="BK523" i="2" l="1"/>
  <c r="BQ522" i="2"/>
  <c r="BQ523" i="2" l="1"/>
  <c r="BK524" i="2"/>
  <c r="BK525" i="2" l="1"/>
  <c r="BQ524" i="2"/>
  <c r="BQ525" i="2" l="1"/>
  <c r="BK526" i="2"/>
  <c r="BQ526" i="2" l="1"/>
  <c r="BK527" i="2"/>
  <c r="BK528" i="2" l="1"/>
  <c r="BQ527" i="2"/>
  <c r="BQ528" i="2" l="1"/>
  <c r="BK529" i="2"/>
  <c r="BK530" i="2" l="1"/>
  <c r="BQ529" i="2"/>
  <c r="BK531" i="2" l="1"/>
  <c r="BQ530" i="2"/>
  <c r="BK532" i="2" l="1"/>
  <c r="BQ531" i="2"/>
  <c r="BQ532" i="2" l="1"/>
  <c r="BK533" i="2"/>
  <c r="BK534" i="2" l="1"/>
  <c r="BQ533" i="2"/>
  <c r="BK535" i="2" l="1"/>
  <c r="BQ534" i="2"/>
  <c r="BQ535" i="2" l="1"/>
  <c r="BK536" i="2"/>
  <c r="BK537" i="2" l="1"/>
  <c r="BQ536" i="2"/>
  <c r="BK538" i="2" l="1"/>
  <c r="BQ537" i="2"/>
  <c r="BK539" i="2" l="1"/>
  <c r="BQ538" i="2"/>
  <c r="BQ539" i="2" l="1"/>
  <c r="BK540" i="2"/>
  <c r="BQ540" i="2" l="1"/>
  <c r="BK541" i="2"/>
  <c r="BK542" i="2" l="1"/>
  <c r="BQ541" i="2"/>
  <c r="BK543" i="2" l="1"/>
  <c r="BQ542" i="2"/>
  <c r="BQ543" i="2" l="1"/>
  <c r="BK544" i="2"/>
  <c r="BQ544" i="2" l="1"/>
  <c r="BK545" i="2"/>
  <c r="BQ545" i="2" l="1"/>
  <c r="BK546" i="2"/>
  <c r="BK547" i="2" l="1"/>
  <c r="BQ546" i="2"/>
  <c r="BK548" i="2" l="1"/>
  <c r="BQ547" i="2"/>
  <c r="BQ548" i="2" l="1"/>
  <c r="BK549" i="2"/>
  <c r="BQ549" i="2" l="1"/>
  <c r="BK550" i="2"/>
  <c r="BK551" i="2" l="1"/>
  <c r="BQ550" i="2"/>
  <c r="BK552" i="2" l="1"/>
  <c r="BQ551" i="2"/>
  <c r="BK553" i="2" l="1"/>
  <c r="BQ552" i="2"/>
  <c r="BK554" i="2" l="1"/>
  <c r="BQ553" i="2"/>
  <c r="BQ554" i="2" l="1"/>
  <c r="BK555" i="2"/>
  <c r="BK556" i="2" l="1"/>
  <c r="BQ555" i="2"/>
  <c r="BK557" i="2" l="1"/>
  <c r="BQ556" i="2"/>
  <c r="BK558" i="2" l="1"/>
  <c r="BQ557" i="2"/>
  <c r="BK559" i="2" l="1"/>
  <c r="BQ558" i="2"/>
  <c r="BQ559" i="2" l="1"/>
  <c r="BK560" i="2"/>
  <c r="BK561" i="2" l="1"/>
  <c r="BQ560" i="2"/>
  <c r="BK562" i="2" l="1"/>
  <c r="BQ561" i="2"/>
  <c r="BK563" i="2" l="1"/>
  <c r="BQ562" i="2"/>
  <c r="BQ563" i="2" l="1"/>
  <c r="BK564" i="2"/>
  <c r="BK565" i="2" l="1"/>
  <c r="BQ564" i="2"/>
  <c r="BQ565" i="2" l="1"/>
  <c r="BK566" i="2"/>
  <c r="BQ566" i="2" l="1"/>
  <c r="BK567" i="2"/>
  <c r="BK568" i="2" l="1"/>
  <c r="BQ567" i="2"/>
  <c r="BQ568" i="2" l="1"/>
  <c r="BK569" i="2"/>
  <c r="BQ569" i="2" l="1"/>
  <c r="BK570" i="2"/>
  <c r="BK571" i="2" l="1"/>
  <c r="BQ570" i="2"/>
  <c r="BQ571" i="2" l="1"/>
  <c r="BK572" i="2"/>
  <c r="BK573" i="2" l="1"/>
  <c r="BQ572" i="2"/>
  <c r="BQ573" i="2" l="1"/>
  <c r="BK574" i="2"/>
  <c r="BK575" i="2" l="1"/>
  <c r="BQ574" i="2"/>
  <c r="BQ575" i="2" l="1"/>
  <c r="BK576" i="2"/>
  <c r="BK577" i="2" l="1"/>
  <c r="BQ576" i="2"/>
  <c r="BQ577" i="2" l="1"/>
  <c r="BK578" i="2"/>
  <c r="BK579" i="2" l="1"/>
  <c r="BQ578" i="2"/>
  <c r="BK580" i="2" l="1"/>
  <c r="BQ579" i="2"/>
  <c r="BQ580" i="2" l="1"/>
  <c r="BK581" i="2"/>
  <c r="BK582" i="2" l="1"/>
  <c r="BQ581" i="2"/>
  <c r="BQ582" i="2" l="1"/>
  <c r="BK583" i="2"/>
  <c r="BK584" i="2" l="1"/>
  <c r="BQ583" i="2"/>
  <c r="BK585" i="2" l="1"/>
  <c r="BQ584" i="2"/>
  <c r="BK586" i="2" l="1"/>
  <c r="BQ585" i="2"/>
  <c r="BK587" i="2" l="1"/>
  <c r="BQ586" i="2"/>
  <c r="BK588" i="2" l="1"/>
  <c r="BQ587" i="2"/>
  <c r="BQ588" i="2" l="1"/>
  <c r="BK589" i="2"/>
  <c r="BQ589" i="2" l="1"/>
  <c r="BK590" i="2"/>
  <c r="BQ590" i="2" l="1"/>
  <c r="BK591" i="2"/>
  <c r="BK592" i="2" l="1"/>
  <c r="BQ591" i="2"/>
  <c r="BQ592" i="2" l="1"/>
  <c r="BK593" i="2"/>
  <c r="BQ593" i="2" l="1"/>
  <c r="BK594" i="2"/>
  <c r="BK595" i="2" l="1"/>
  <c r="BQ594" i="2"/>
  <c r="BK596" i="2" l="1"/>
  <c r="BQ595" i="2"/>
  <c r="BQ596" i="2" l="1"/>
  <c r="BK597" i="2"/>
  <c r="BK598" i="2" l="1"/>
  <c r="BQ597" i="2"/>
  <c r="BQ598" i="2" l="1"/>
  <c r="BK599" i="2"/>
  <c r="BQ599" i="2" l="1"/>
  <c r="BK600" i="2"/>
  <c r="BQ600" i="2" l="1"/>
  <c r="BK601" i="2"/>
  <c r="BQ601" i="2" l="1"/>
  <c r="BK602" i="2"/>
  <c r="BK603" i="2" l="1"/>
  <c r="BQ602" i="2"/>
  <c r="BK604" i="2" l="1"/>
  <c r="BQ603" i="2"/>
  <c r="BQ604" i="2" l="1"/>
  <c r="BK605" i="2"/>
  <c r="BK606" i="2" l="1"/>
  <c r="BQ605" i="2"/>
  <c r="BQ606" i="2" l="1"/>
  <c r="BK607" i="2"/>
  <c r="BQ607" i="2" l="1"/>
  <c r="BK608" i="2"/>
  <c r="BQ608" i="2" l="1"/>
  <c r="BK609" i="2"/>
  <c r="BQ609" i="2" l="1"/>
  <c r="BK610" i="2"/>
  <c r="BQ610" i="2" l="1"/>
  <c r="BK611" i="2"/>
  <c r="BK612" i="2" l="1"/>
  <c r="BQ611" i="2"/>
  <c r="BQ612" i="2" l="1"/>
  <c r="BK613" i="2"/>
  <c r="BK614" i="2" l="1"/>
  <c r="BQ613" i="2"/>
  <c r="BQ614" i="2" l="1"/>
  <c r="BK615" i="2"/>
  <c r="BK616" i="2" l="1"/>
  <c r="BQ615" i="2"/>
  <c r="BQ616" i="2" l="1"/>
  <c r="BK617" i="2"/>
  <c r="BQ617" i="2" l="1"/>
  <c r="BK618" i="2"/>
  <c r="BK619" i="2" l="1"/>
  <c r="BQ618" i="2"/>
  <c r="BQ619" i="2" l="1"/>
  <c r="BK620" i="2"/>
  <c r="BK621" i="2" l="1"/>
  <c r="BQ620" i="2"/>
  <c r="BQ621" i="2" l="1"/>
  <c r="BK622" i="2"/>
  <c r="BQ622" i="2" l="1"/>
  <c r="BK623" i="2"/>
  <c r="BK624" i="2" l="1"/>
  <c r="BQ623" i="2"/>
  <c r="BQ624" i="2" l="1"/>
  <c r="BK625" i="2"/>
  <c r="BK626" i="2" l="1"/>
  <c r="BK627" i="2" s="1"/>
  <c r="BQ625" i="2"/>
  <c r="BQ627" i="2" l="1"/>
  <c r="BK628" i="2"/>
  <c r="BQ626" i="2"/>
  <c r="BQ628" i="2" l="1"/>
  <c r="BK629" i="2"/>
  <c r="BK630" i="2" s="1"/>
  <c r="BK631" i="2" s="1"/>
  <c r="BK632" i="2" l="1"/>
  <c r="BK633" i="2" s="1"/>
  <c r="BK634" i="2" s="1"/>
  <c r="BK635" i="2" s="1"/>
  <c r="BK636" i="2" s="1"/>
  <c r="BQ631" i="2"/>
  <c r="BQ630" i="2"/>
  <c r="BQ629" i="2"/>
  <c r="BQ636" i="2" l="1"/>
  <c r="BK637" i="2"/>
  <c r="BQ635" i="2"/>
  <c r="BQ634" i="2"/>
  <c r="BQ633" i="2"/>
  <c r="BQ632" i="2"/>
  <c r="BQ637" i="2" l="1"/>
  <c r="BK638" i="2"/>
  <c r="BK639" i="2" s="1"/>
  <c r="BQ639" i="2" l="1"/>
  <c r="BK640" i="2"/>
  <c r="BK641" i="2" s="1"/>
  <c r="BQ638" i="2"/>
  <c r="BK642" i="2" l="1"/>
  <c r="BK643" i="2" s="1"/>
  <c r="BK644" i="2" s="1"/>
  <c r="BK645" i="2" s="1"/>
  <c r="BQ641" i="2"/>
  <c r="BQ640" i="2"/>
  <c r="BK646" i="2" l="1"/>
  <c r="BK647" i="2" s="1"/>
  <c r="BK648" i="2" s="1"/>
  <c r="BK649" i="2" s="1"/>
  <c r="BK650" i="2" s="1"/>
  <c r="BK651" i="2" s="1"/>
  <c r="BK652" i="2" s="1"/>
  <c r="BQ645" i="2"/>
  <c r="BQ644" i="2"/>
  <c r="BQ643" i="2"/>
  <c r="BQ642" i="2"/>
  <c r="BK653" i="2" l="1"/>
  <c r="BQ652" i="2"/>
  <c r="BQ650" i="2"/>
  <c r="BQ648" i="2"/>
  <c r="BQ647" i="2"/>
  <c r="BQ646" i="2"/>
  <c r="BK654" i="2" l="1"/>
  <c r="BQ653" i="2"/>
  <c r="BQ651" i="2"/>
  <c r="BQ649" i="2"/>
  <c r="BK655" i="2" l="1"/>
  <c r="BQ654" i="2"/>
  <c r="BK656" i="2" l="1"/>
  <c r="BQ655" i="2"/>
  <c r="BK657" i="2" l="1"/>
  <c r="BK658" i="2" s="1"/>
  <c r="BK659" i="2" s="1"/>
  <c r="BK660" i="2" s="1"/>
  <c r="BK661" i="2" s="1"/>
  <c r="BK662" i="2" s="1"/>
  <c r="BK663" i="2" s="1"/>
  <c r="BQ656" i="2"/>
  <c r="BK664" i="2" l="1"/>
  <c r="BQ663" i="2"/>
  <c r="BQ662" i="2"/>
  <c r="BQ660" i="2"/>
  <c r="BQ659" i="2"/>
  <c r="BQ658" i="2"/>
  <c r="BQ657" i="2"/>
  <c r="BQ664" i="2" l="1"/>
  <c r="BK665" i="2"/>
  <c r="BK666" i="2" s="1"/>
  <c r="BQ661" i="2"/>
  <c r="BK667" i="2" l="1"/>
  <c r="BQ666" i="2"/>
  <c r="BQ665" i="2"/>
  <c r="BQ667" i="2" l="1"/>
  <c r="BK668" i="2"/>
  <c r="BQ668" i="2" l="1"/>
  <c r="BK669" i="2"/>
  <c r="BK671" i="2" s="1"/>
  <c r="BK673" i="2" s="1"/>
  <c r="BQ673" i="2" s="1"/>
  <c r="BR673" i="2" s="1"/>
  <c r="BQ671" i="2" l="1"/>
  <c r="BR671" i="2" s="1"/>
  <c r="BQ669" i="2"/>
  <c r="BR669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<sst xmlns="http://schemas.openxmlformats.org/spreadsheetml/2006/main" count="1059" uniqueCount="499">
  <si>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</si>
  <si>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</si>
  <si>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</si>
  <si>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</si>
  <si>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</si>
  <si>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</si>
  <si>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</si>
  <si>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</si>
  <si>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</si>
  <si>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</si>
  <si>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</si>
  <si>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</si>
  <si>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</si>
  <si>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</si>
  <si>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</si>
  <si>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</si>
  <si>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</si>
  <si>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</si>
  <si>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</si>
  <si>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</si>
  <si>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</si>
  <si>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</si>
  <si>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</si>
  <si>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</si>
  <si>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</si>
  <si>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</si>
  <si>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</si>
  <si>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</si>
  <si>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</si>
  <si>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</si>
  <si>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</si>
  <si>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</si>
  <si>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</si>
  <si>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</si>
  <si>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</si>
  <si>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</si>
  <si>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</si>
  <si>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</si>
  <si>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</si>
  <si>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</si>
  <si>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</si>
  <si>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</si>
  <si>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</si>
  <si>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</si>
  <si>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</si>
  <si>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</si>
  <si>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</si>
  <si>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</si>
  <si>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</si>
  <si>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</si>
  <si>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</si>
  <si>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</si>
  <si>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</si>
  <si>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</si>
  <si>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</si>
  <si>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</si>
  <si>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</si>
  <si>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</si>
  <si>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</si>
  <si>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</si>
  <si>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</si>
  <si>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</si>
  <si>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</si>
  <si>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</si>
  <si>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</si>
  <si>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</si>
  <si>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</si>
  <si>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</si>
  <si>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</si>
  <si>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</si>
  <si>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</si>
  <si>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</si>
  <si>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</si>
  <si>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</si>
  <si>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</si>
  <si>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</si>
  <si>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</si>
  <si>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</si>
  <si>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</si>
  <si>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</si>
  <si>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</si>
  <si>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</si>
  <si>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</si>
  <si>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</si>
  <si>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</si>
  <si>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</si>
  <si>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</si>
  <si>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</si>
  <si>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</si>
  <si>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</si>
  <si>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</si>
  <si>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</si>
  <si>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</si>
  <si>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</si>
  <si>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</si>
  <si>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</si>
  <si>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</si>
  <si>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</si>
  <si>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</si>
  <si>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</si>
  <si>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</si>
  <si>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</si>
  <si>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</si>
  <si>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</si>
  <si>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</si>
  <si>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</si>
  <si>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</si>
  <si>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</si>
  <si>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</si>
  <si>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</si>
  <si>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</si>
  <si>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</si>
  <si>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</si>
  <si>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</si>
  <si>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</si>
  <si>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</si>
  <si>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</si>
  <si>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</si>
  <si>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</si>
  <si>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</si>
  <si>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</si>
  <si>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</si>
  <si>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</si>
  <si>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</si>
  <si>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</si>
  <si>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</si>
  <si>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</si>
  <si>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</si>
  <si>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</si>
  <si>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</si>
  <si>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</si>
  <si>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</si>
  <si>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</si>
  <si>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</si>
  <si>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</si>
  <si>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</si>
  <si>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</si>
  <si>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</si>
  <si>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</si>
  <si>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</si>
  <si>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</si>
  <si>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</si>
  <si>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</si>
  <si>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</si>
  <si>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</si>
  <si>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</si>
  <si>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</si>
  <si>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</si>
  <si>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</si>
  <si>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</si>
  <si>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</si>
  <si>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</si>
  <si>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</si>
  <si>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</si>
  <si>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</si>
  <si>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</si>
  <si>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</si>
  <si>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</si>
  <si>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</si>
  <si>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</si>
  <si>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</si>
  <si>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</si>
  <si>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</si>
  <si>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</si>
  <si>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</si>
  <si>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</si>
  <si>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</si>
  <si>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</si>
  <si>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</si>
  <si>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</si>
  <si>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</si>
  <si>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</si>
  <si>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</si>
  <si>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</si>
  <si>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</si>
  <si>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</si>
  <si>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</si>
  <si>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</si>
  <si>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</si>
  <si>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</si>
  <si>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</si>
  <si>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</si>
  <si>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</si>
  <si>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</si>
  <si>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</si>
  <si>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</si>
  <si>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</si>
  <si>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</si>
  <si>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</si>
  <si>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</si>
  <si>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</si>
  <si>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</si>
  <si>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</si>
  <si>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</si>
  <si>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</si>
  <si>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</si>
  <si>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</si>
  <si>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</si>
  <si>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</si>
  <si>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</si>
  <si>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</si>
  <si>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</si>
  <si>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</si>
  <si>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</si>
  <si>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</si>
  <si>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</si>
  <si>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</si>
  <si>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</si>
  <si>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</si>
  <si>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</si>
  <si>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</si>
  <si>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</si>
  <si>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</si>
  <si>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</si>
  <si>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</si>
  <si>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</si>
  <si>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</si>
  <si>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</si>
  <si>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</si>
  <si>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</si>
  <si>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</si>
  <si>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</si>
  <si>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</si>
  <si>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</si>
  <si>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</si>
  <si>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</si>
  <si>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</si>
  <si>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</si>
  <si>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</si>
  <si>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</si>
  <si>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</si>
  <si>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</si>
  <si>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</si>
  <si>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</si>
  <si>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</si>
  <si>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</si>
  <si>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</si>
  <si>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</si>
  <si>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</si>
  <si>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</si>
  <si>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</si>
  <si>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</si>
  <si>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</si>
  <si>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</si>
  <si>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</si>
  <si>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</si>
  <si>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</si>
  <si>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</si>
  <si>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</si>
  <si>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</si>
  <si>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</si>
  <si>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</si>
  <si>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</si>
  <si>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</si>
  <si>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</si>
  <si>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</si>
  <si>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</si>
  <si>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</si>
  <si>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</si>
  <si>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</si>
  <si>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</si>
  <si>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</si>
  <si>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</si>
  <si>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</si>
  <si>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</si>
  <si>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</si>
  <si>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</si>
  <si>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</si>
  <si>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</si>
  <si>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</si>
  <si>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</si>
  <si>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</si>
  <si>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</si>
  <si>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</si>
  <si>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</si>
  <si>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</si>
  <si>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</si>
  <si>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</si>
  <si>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</si>
  <si>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</si>
  <si>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</si>
  <si>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</si>
  <si>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</si>
  <si>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</si>
  <si>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</si>
  <si>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</si>
  <si>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</si>
  <si>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</si>
  <si>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</si>
  <si>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</si>
  <si>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</si>
  <si>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</si>
  <si>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</si>
  <si>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</si>
  <si>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</si>
  <si>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</si>
  <si>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</si>
  <si>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</si>
  <si>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</si>
  <si>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</si>
  <si>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</si>
  <si>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</si>
  <si>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</si>
  <si>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</si>
  <si>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</si>
  <si>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</si>
  <si>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</si>
  <si>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</si>
  <si>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</si>
  <si>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</si>
  <si>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</si>
  <si>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</si>
  <si>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</si>
  <si>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</si>
  <si>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</si>
  <si>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</si>
  <si>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</si>
  <si>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</si>
  <si>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</si>
  <si>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</si>
  <si>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</si>
  <si>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</si>
  <si>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</si>
  <si>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</si>
  <si>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</si>
  <si>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</si>
  <si>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</si>
  <si>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</si>
  <si>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</si>
  <si>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</si>
  <si>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</si>
  <si>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</si>
  <si>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</si>
  <si>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</si>
  <si>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</si>
  <si>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</si>
  <si>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</si>
  <si>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</si>
  <si>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</si>
  <si>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</si>
  <si>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</si>
  <si>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</si>
  <si>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</si>
  <si>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</si>
  <si>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</si>
  <si>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</si>
  <si>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</si>
  <si>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</si>
  <si>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</si>
  <si>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</si>
  <si>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</si>
  <si>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</si>
  <si>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</si>
  <si>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</si>
  <si>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</si>
  <si>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</si>
  <si>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</si>
  <si>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</si>
  <si>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</si>
  <si>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</si>
  <si>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</si>
  <si>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</si>
  <si>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</si>
  <si>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</si>
  <si>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</si>
  <si>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</si>
  <si>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</si>
  <si>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</si>
  <si>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</si>
  <si>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</si>
  <si>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</si>
  <si>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</si>
  <si>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</si>
  <si>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</si>
  <si>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</si>
  <si>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</si>
  <si>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</si>
  <si>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</si>
  <si>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</si>
  <si>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</si>
  <si>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</si>
  <si>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</si>
  <si>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</si>
  <si>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</si>
  <si>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</si>
  <si>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</si>
  <si>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</si>
  <si>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</si>
  <si>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</si>
  <si>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</si>
  <si>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</si>
  <si>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</si>
  <si>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</si>
  <si>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</si>
  <si>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</si>
  <si>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</si>
  <si>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</si>
  <si>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</si>
  <si>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</si>
  <si>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</si>
  <si>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</si>
  <si>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</si>
  <si>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</si>
  <si>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</si>
  <si>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</si>
  <si>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</si>
  <si>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</si>
  <si>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</si>
  <si>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</si>
  <si>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</si>
  <si>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</si>
  <si>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</si>
  <si>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</si>
  <si>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</si>
  <si>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</si>
  <si>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</si>
  <si>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</si>
  <si>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</si>
  <si>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</si>
  <si>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</si>
  <si>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</si>
  <si>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</si>
  <si>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</si>
  <si>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</si>
  <si>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</si>
  <si>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</si>
  <si>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</si>
  <si>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</si>
  <si>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</si>
  <si>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</si>
  <si>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</si>
  <si>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</si>
  <si>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</si>
  <si>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</si>
  <si>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</si>
  <si>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</si>
  <si>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</si>
  <si>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</si>
  <si>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</si>
  <si>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</si>
  <si>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</si>
  <si>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</si>
  <si>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</si>
  <si>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</si>
  <si>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</si>
  <si>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</si>
  <si>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</si>
  <si>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</si>
  <si>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</si>
  <si>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</si>
  <si>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</si>
  <si>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</si>
  <si>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</si>
  <si>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</si>
  <si>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</si>
  <si>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</si>
  <si>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</si>
  <si>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</si>
  <si>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</si>
  <si>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</si>
  <si>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</si>
  <si>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</si>
  <si>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</si>
  <si>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</si>
  <si>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</si>
  <si>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</si>
  <si>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</si>
  <si>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</si>
  <si>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</si>
  <si>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</si>
  <si>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</si>
  <si>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</si>
  <si>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</si>
  <si>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</si>
  <si>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</si>
  <si>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</si>
  <si>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</si>
  <si>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</si>
  <si>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</si>
  <si>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</si>
  <si>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</si>
  <si>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</si>
  <si>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</si>
  <si>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</si>
  <si>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</si>
  <si>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</si>
  <si>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</si>
  <si>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</si>
  <si>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</si>
  <si>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</si>
  <si>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</si>
  <si>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</si>
  <si>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</si>
  <si>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</si>
  <si>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</si>
  <si>
    <t>Redicheck International</t>
  </si>
  <si>
    <t>YTD 2011-2012</t>
  </si>
  <si>
    <t>2011-2012 DEPOSITS</t>
  </si>
  <si>
    <t>2011-2012 DISBURSEMENTS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</si>
</sst>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U689"/>
  <sheetViews>
    <sheetView tabSelected="1" topLeftCell="BH1" zoomScaleNormal="100" workbookViewId="0">
      <pane ySplit="13" topLeftCell="A626" activePane="bottomLeft" state="frozen"/>
      <selection pane="bottomLeft" activeCell="BI4" sqref="BI4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2" spans="1:72" ht="8.25" customHeight="1"/>
    <row r="3" spans="1:72" ht="8.25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</f>
        <v>825330.6</v>
      </c>
      <c r="AZ5" s="153">
        <v>115000</v>
      </c>
      <c r="BA5" s="153">
        <f>7888.31+9447.63+305197.2+10000+3356</f>
        <v>335889.14</v>
      </c>
      <c r="BB5" s="153">
        <v>8861.6</v>
      </c>
      <c r="BC5" s="153">
        <f>2418.1+2374.79+90900+13266.69</f>
        <v>108959.58</v>
      </c>
      <c r="BD5" s="153">
        <f>10470+130170+8874</f>
        <v>149514</v>
      </c>
      <c r="BE5" s="153">
        <f>1440+705+6970</f>
        <v>9115</v>
      </c>
    </row>
    <row r="6" spans="1:72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/>
      <c r="BA8" s="153"/>
      <c r="BB8" s="153"/>
      <c r="BC8" s="153"/>
      <c r="BD8" s="153"/>
      <c r="BE8" s="153"/>
      <c r="BG8" s="92"/>
      <c r="BI8" s="261" t="s">
        <v>85</v>
      </c>
      <c r="BJ8" s="262"/>
      <c r="BK8" s="262"/>
      <c r="BL8" s="262"/>
      <c r="BM8" s="262"/>
      <c r="BN8" s="262"/>
      <c r="BO8" s="262"/>
      <c r="BP8" s="262"/>
      <c r="BQ8" s="263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6" t="s">
        <v>256</v>
      </c>
      <c r="AC10" s="256" t="s">
        <v>273</v>
      </c>
      <c r="AD10" s="256" t="s">
        <v>272</v>
      </c>
      <c r="AE10" s="256" t="s">
        <v>325</v>
      </c>
      <c r="AF10" s="256" t="s">
        <v>254</v>
      </c>
      <c r="AG10" s="256" t="s">
        <v>282</v>
      </c>
      <c r="AH10" s="256" t="s">
        <v>284</v>
      </c>
      <c r="AI10" s="256" t="s">
        <v>299</v>
      </c>
      <c r="AJ10" s="256" t="s">
        <v>297</v>
      </c>
      <c r="AK10" s="256" t="s">
        <v>338</v>
      </c>
      <c r="AL10" s="256" t="s">
        <v>371</v>
      </c>
      <c r="AM10" s="256" t="s">
        <v>373</v>
      </c>
      <c r="AN10" s="256" t="s">
        <v>377</v>
      </c>
      <c r="AO10" s="256" t="s">
        <v>488</v>
      </c>
      <c r="AP10" s="256" t="s">
        <v>345</v>
      </c>
      <c r="AQ10" s="256" t="s">
        <v>369</v>
      </c>
      <c r="AR10" s="256" t="s">
        <v>368</v>
      </c>
      <c r="AS10" s="256" t="s">
        <v>395</v>
      </c>
      <c r="AT10" s="256" t="s">
        <v>399</v>
      </c>
      <c r="AU10" s="256" t="s">
        <v>422</v>
      </c>
      <c r="AV10" s="256" t="s">
        <v>407</v>
      </c>
      <c r="AW10" s="256" t="s">
        <v>423</v>
      </c>
      <c r="AX10" s="256" t="s">
        <v>452</v>
      </c>
      <c r="AY10" s="256" t="s">
        <v>425</v>
      </c>
      <c r="AZ10" s="256" t="s">
        <v>430</v>
      </c>
      <c r="BA10" s="256" t="s">
        <v>461</v>
      </c>
      <c r="BB10" s="256" t="s">
        <v>448</v>
      </c>
      <c r="BC10" s="256" t="s">
        <v>455</v>
      </c>
      <c r="BD10" s="256" t="s">
        <v>492</v>
      </c>
      <c r="BE10" s="256" t="s">
        <v>478</v>
      </c>
      <c r="BI10" s="267" t="s">
        <v>84</v>
      </c>
      <c r="BJ10" s="268"/>
      <c r="BK10" s="268"/>
      <c r="BL10" s="268"/>
      <c r="BM10" s="268"/>
      <c r="BN10" s="268"/>
      <c r="BO10" s="268"/>
      <c r="BP10" s="268"/>
      <c r="BQ10" s="269"/>
      <c r="BR10" s="243"/>
    </row>
    <row r="11" spans="1:72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 t="s">
        <v>489</v>
      </c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I11" s="8"/>
      <c r="BJ11" s="4"/>
      <c r="BK11" s="12"/>
      <c r="BL11" s="13"/>
      <c r="BM11" s="13"/>
      <c r="BN11" s="13"/>
      <c r="BO11" s="13"/>
      <c r="BP11" s="13"/>
      <c r="BQ11" s="14"/>
      <c r="BR11" s="244"/>
    </row>
    <row r="12" spans="1:72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 t="s">
        <v>490</v>
      </c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I12" s="73"/>
      <c r="BJ12" s="7"/>
      <c r="BK12" s="274" t="s">
        <v>5</v>
      </c>
      <c r="BL12" s="275"/>
      <c r="BM12" s="270" t="s">
        <v>7</v>
      </c>
      <c r="BN12" s="271"/>
      <c r="BO12" s="272" t="s">
        <v>8</v>
      </c>
      <c r="BP12" s="273"/>
      <c r="BQ12" s="16" t="s">
        <v>6</v>
      </c>
      <c r="BR12" s="245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825330.6</v>
      </c>
      <c r="AZ13" s="164">
        <f t="shared" si="2"/>
        <v>115000</v>
      </c>
      <c r="BA13" s="164">
        <f t="shared" si="2"/>
        <v>335889.14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149514</v>
      </c>
      <c r="BE13" s="164">
        <f t="shared" si="2"/>
        <v>9115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5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11">
        <v>139271.4</v>
      </c>
      <c r="BR14" s="246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2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3">
        <f t="shared" ref="BQ15:BQ78" si="5">SUM(BK15+BL15+BM15+BN15-BO15-BP15)</f>
        <v>139671.40000000002</v>
      </c>
      <c r="BR15" s="246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2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3">
        <f t="shared" si="5"/>
        <v>144623.90000000002</v>
      </c>
      <c r="BR16" s="246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2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3">
        <f t="shared" si="5"/>
        <v>144673.90000000002</v>
      </c>
      <c r="BR17" s="246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2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3">
        <f t="shared" si="5"/>
        <v>144722.01</v>
      </c>
      <c r="BR18" s="246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2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3">
        <f t="shared" si="5"/>
        <v>144775.01</v>
      </c>
      <c r="BR19" s="246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2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3">
        <f t="shared" si="5"/>
        <v>8114.0800000000163</v>
      </c>
      <c r="BR20" s="246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2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3">
        <f t="shared" si="5"/>
        <v>483601.08</v>
      </c>
      <c r="BR21" s="246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2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3">
        <f t="shared" si="5"/>
        <v>406726.08</v>
      </c>
      <c r="BR22" s="246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2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3">
        <f t="shared" si="5"/>
        <v>406757.26000000007</v>
      </c>
      <c r="BR23" s="246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2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3">
        <f t="shared" si="5"/>
        <v>406211.66000000003</v>
      </c>
      <c r="BR24" s="246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2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3">
        <f t="shared" si="5"/>
        <v>656211.66</v>
      </c>
      <c r="BR25" s="246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2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3">
        <f t="shared" si="5"/>
        <v>656355.26000000013</v>
      </c>
      <c r="BR26" s="246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2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3">
        <f t="shared" si="5"/>
        <v>656595.69999999995</v>
      </c>
      <c r="BR27" s="246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2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3">
        <f t="shared" si="5"/>
        <v>656164.81999999995</v>
      </c>
      <c r="BR28" s="246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2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3">
        <f t="shared" si="5"/>
        <v>656397.77999999991</v>
      </c>
      <c r="BR29" s="246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2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3">
        <f t="shared" si="5"/>
        <v>663655.38</v>
      </c>
      <c r="BR30" s="246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2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3">
        <f t="shared" si="5"/>
        <v>775189.78999999992</v>
      </c>
      <c r="BR31" s="246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2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3">
        <f t="shared" si="5"/>
        <v>775439.79</v>
      </c>
      <c r="BR32" s="246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2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3">
        <f t="shared" si="5"/>
        <v>775701.45</v>
      </c>
      <c r="BR33" s="246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2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3">
        <f t="shared" si="5"/>
        <v>727571.45</v>
      </c>
      <c r="BR34" s="246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2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3">
        <f t="shared" si="5"/>
        <v>727672.97</v>
      </c>
      <c r="BR35" s="246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2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3">
        <f t="shared" si="5"/>
        <v>727932.45</v>
      </c>
      <c r="BR36" s="246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2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3">
        <f t="shared" si="5"/>
        <v>725682.45</v>
      </c>
      <c r="BR37" s="246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2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3">
        <f t="shared" si="5"/>
        <v>730956.0199999999</v>
      </c>
      <c r="BR38" s="246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2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3">
        <f t="shared" si="5"/>
        <v>716869.0199999999</v>
      </c>
      <c r="BR39" s="246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2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3">
        <f t="shared" si="5"/>
        <v>717146.36</v>
      </c>
      <c r="BR40" s="246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2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3">
        <f t="shared" si="5"/>
        <v>712293.67999999982</v>
      </c>
      <c r="BR41" s="246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2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3">
        <f t="shared" si="5"/>
        <v>711738.08</v>
      </c>
      <c r="BR42" s="246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2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3">
        <f t="shared" si="5"/>
        <v>712089.93999999983</v>
      </c>
      <c r="BR43" s="246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2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3">
        <f t="shared" si="5"/>
        <v>712361.06</v>
      </c>
      <c r="BR44" s="246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2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3">
        <f t="shared" si="5"/>
        <v>712311.77999999991</v>
      </c>
      <c r="BR45" s="246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2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3">
        <f t="shared" si="5"/>
        <v>712610.9</v>
      </c>
      <c r="BR46" s="246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4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5">
        <f t="shared" si="5"/>
        <v>712435.89999999991</v>
      </c>
      <c r="BR47" s="247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4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5">
        <f t="shared" si="5"/>
        <v>712716.45</v>
      </c>
      <c r="BR48" s="247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6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7">
        <f t="shared" si="5"/>
        <v>712881.44999999984</v>
      </c>
      <c r="BR49" s="248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8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7">
        <f t="shared" si="5"/>
        <v>978070</v>
      </c>
      <c r="BR50" s="249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9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20">
        <f t="shared" si="5"/>
        <v>985070</v>
      </c>
      <c r="BR51" s="246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9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20">
        <f t="shared" si="5"/>
        <v>985070</v>
      </c>
      <c r="BR52" s="246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9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20">
        <f t="shared" si="5"/>
        <v>985664.51</v>
      </c>
      <c r="BR53" s="246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9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20">
        <f t="shared" si="5"/>
        <v>986724.65999999992</v>
      </c>
      <c r="BR54" s="246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9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20">
        <f t="shared" si="5"/>
        <v>986549.65999999992</v>
      </c>
      <c r="BR55" s="246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21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20">
        <f t="shared" si="5"/>
        <v>986532.15999999992</v>
      </c>
      <c r="BR56" s="247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9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20">
        <f t="shared" si="5"/>
        <v>878217.15999999992</v>
      </c>
      <c r="BR57" s="246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9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20">
        <f t="shared" si="5"/>
        <v>878073.64999999991</v>
      </c>
      <c r="BR58" s="246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9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20">
        <f t="shared" si="5"/>
        <v>618738.64999999991</v>
      </c>
      <c r="BR59" s="246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9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20">
        <f t="shared" si="5"/>
        <v>576234.64999999991</v>
      </c>
      <c r="BR60" s="246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9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20">
        <f t="shared" si="5"/>
        <v>577630.05999999982</v>
      </c>
      <c r="BR61" s="246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9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20">
        <f t="shared" si="5"/>
        <v>827630.05999999982</v>
      </c>
      <c r="BR62" s="246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9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20">
        <f t="shared" si="5"/>
        <v>826630.05999999982</v>
      </c>
      <c r="BR63" s="246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9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20">
        <f t="shared" si="5"/>
        <v>801630.05999999982</v>
      </c>
      <c r="BR64" s="246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9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20">
        <f t="shared" si="5"/>
        <v>803708.6399999999</v>
      </c>
      <c r="BR65" s="246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9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20">
        <f t="shared" si="5"/>
        <v>1803708.64</v>
      </c>
      <c r="BR66" s="246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9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20">
        <f t="shared" si="5"/>
        <v>1806296.7700000003</v>
      </c>
      <c r="BR67" s="246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9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20">
        <f t="shared" si="5"/>
        <v>1808809.27</v>
      </c>
      <c r="BR68" s="246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9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20">
        <f t="shared" si="5"/>
        <v>1809384.31</v>
      </c>
      <c r="BR69" s="246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9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20">
        <f t="shared" si="5"/>
        <v>1809709.31</v>
      </c>
      <c r="BR70" s="246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9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20">
        <f t="shared" si="5"/>
        <v>1813646.8900000001</v>
      </c>
      <c r="BR71" s="246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9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20">
        <f t="shared" si="5"/>
        <v>1809582.33</v>
      </c>
      <c r="BR72" s="246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9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20">
        <f t="shared" si="5"/>
        <v>1814166.78</v>
      </c>
      <c r="BR73" s="246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9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20">
        <f t="shared" si="5"/>
        <v>1973039.3600000003</v>
      </c>
      <c r="BR74" s="246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9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20">
        <f t="shared" si="5"/>
        <v>1977124.36</v>
      </c>
      <c r="BR75" s="246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9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20">
        <f t="shared" si="5"/>
        <v>1982088.35</v>
      </c>
      <c r="BR76" s="246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9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20">
        <f t="shared" si="5"/>
        <v>1969561.1500000001</v>
      </c>
      <c r="BR77" s="246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9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20">
        <f t="shared" si="5"/>
        <v>1974127.6</v>
      </c>
      <c r="BR78" s="246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9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20">
        <f t="shared" ref="BQ79:BQ214" si="8">SUM(BK79+BL79+BM79+BN79-BO79-BP79)</f>
        <v>1961961.04</v>
      </c>
      <c r="BR79" s="246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9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20">
        <f t="shared" si="8"/>
        <v>1956227.78</v>
      </c>
      <c r="BR80" s="246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9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20">
        <f t="shared" si="8"/>
        <v>1961672.5100000002</v>
      </c>
      <c r="BR81" s="246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9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20">
        <f t="shared" si="8"/>
        <v>1962372.5100000002</v>
      </c>
      <c r="BR82" s="246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9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20">
        <f t="shared" si="8"/>
        <v>1967375.1700000004</v>
      </c>
      <c r="BR83" s="246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2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3">
        <f t="shared" si="8"/>
        <v>2170428.4000000004</v>
      </c>
      <c r="BR84" s="249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6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50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50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6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6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6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50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50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50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6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50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6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6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6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6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6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6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6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6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6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6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6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6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6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6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6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6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6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6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6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6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6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6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6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6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6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6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6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6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6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6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6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6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6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6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6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6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6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6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6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6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6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6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6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6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6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6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6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6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6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6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6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6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6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6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6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6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6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6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6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6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6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6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6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6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6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6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6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6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6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6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6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6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6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6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6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6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6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6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6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6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6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6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6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6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6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6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6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6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6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6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6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6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6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6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6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6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6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6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6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6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6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6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6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6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6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6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6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6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6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6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6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6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6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6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6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6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6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6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6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6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6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6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6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6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6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6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6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6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6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6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6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6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6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6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6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6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6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6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6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6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6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6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6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6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6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6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6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6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6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6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6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6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6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6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6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6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6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6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6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6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6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6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6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6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6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6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6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6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6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6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6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6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6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6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6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6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6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6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6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6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6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6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6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6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6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6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6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6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6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6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6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6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6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6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6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6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6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6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6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6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6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6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6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6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6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6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6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6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6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6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6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6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6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6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6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6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6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6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6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6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6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6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6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6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6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6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6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6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6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6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6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6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6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6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6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6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6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6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6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6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6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6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6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6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6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6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6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6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6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6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6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6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6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6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6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6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6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6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6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6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6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6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6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6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6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6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6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6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6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6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6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6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6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6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6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6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6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6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6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6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6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6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6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6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6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6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6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6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6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6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6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6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6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6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6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6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6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6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6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6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6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6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6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6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6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6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6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6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6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6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6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6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6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6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6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6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6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6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6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6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6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6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6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6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6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6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6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6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6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6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6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6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6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6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6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6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6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6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6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6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6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6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6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6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6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6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6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6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6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6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6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6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6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6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6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6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6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6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6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6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6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6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6"/>
    </row>
    <row r="459" spans="3:73" ht="15.75" hidden="1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6"/>
      <c r="BS459" s="149"/>
      <c r="BT459" s="112" t="s">
        <v>352</v>
      </c>
      <c r="BU459" s="2"/>
    </row>
    <row r="460" spans="3:73" ht="15.75" hidden="1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6"/>
      <c r="BS460" s="149"/>
      <c r="BT460" s="112" t="s">
        <v>354</v>
      </c>
      <c r="BU460" s="2"/>
    </row>
    <row r="461" spans="3:73" ht="15.75" hidden="1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6"/>
      <c r="BS461" s="149"/>
      <c r="BT461" s="112" t="s">
        <v>333</v>
      </c>
      <c r="BU461" s="2"/>
    </row>
    <row r="462" spans="3:73" ht="15.75" hidden="1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6"/>
      <c r="BS462" s="149" t="s">
        <v>247</v>
      </c>
      <c r="BT462" s="112" t="s">
        <v>355</v>
      </c>
      <c r="BU462" s="2"/>
    </row>
    <row r="463" spans="3:73" ht="15.75" hidden="1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6"/>
      <c r="BS463" s="149"/>
      <c r="BT463" s="112"/>
      <c r="BU463" s="2"/>
    </row>
    <row r="464" spans="3:73" ht="15.75" hidden="1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6"/>
      <c r="BS464" s="149"/>
      <c r="BT464" s="112"/>
      <c r="BU464" s="2"/>
    </row>
    <row r="465" spans="3:73" ht="15.75" hidden="1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6"/>
      <c r="BS465" s="149" t="s">
        <v>270</v>
      </c>
      <c r="BT465" s="112" t="s">
        <v>317</v>
      </c>
      <c r="BU465" s="2"/>
    </row>
    <row r="466" spans="3:73" ht="15.75" hidden="1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6"/>
      <c r="BS466" s="149"/>
      <c r="BT466" s="112" t="s">
        <v>358</v>
      </c>
      <c r="BU466" s="2"/>
    </row>
    <row r="467" spans="3:73" ht="15.75" hidden="1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6"/>
      <c r="BS467" s="149"/>
      <c r="BT467" s="112"/>
      <c r="BU467" s="2"/>
    </row>
    <row r="468" spans="3:73" ht="15.75" hidden="1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6"/>
      <c r="BS468" s="149" t="s">
        <v>360</v>
      </c>
      <c r="BT468" s="112" t="s">
        <v>345</v>
      </c>
      <c r="BU468" s="2"/>
    </row>
    <row r="469" spans="3:73" ht="15.75" hidden="1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6"/>
      <c r="BS469" s="149" t="s">
        <v>360</v>
      </c>
      <c r="BT469" s="112" t="s">
        <v>345</v>
      </c>
      <c r="BU469" s="2"/>
    </row>
    <row r="470" spans="3:73" ht="15.75" hidden="1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6"/>
      <c r="BS470" s="149"/>
      <c r="BT470" s="112" t="s">
        <v>362</v>
      </c>
      <c r="BU470" s="2"/>
    </row>
    <row r="471" spans="3:73" ht="15.75" hidden="1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6"/>
      <c r="BS471" s="149"/>
      <c r="BT471" s="112" t="s">
        <v>363</v>
      </c>
      <c r="BU471" s="2"/>
    </row>
    <row r="472" spans="3:73" ht="15.75" hidden="1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6"/>
      <c r="BS472" s="149" t="s">
        <v>247</v>
      </c>
      <c r="BT472" s="112" t="s">
        <v>226</v>
      </c>
      <c r="BU472" s="2"/>
    </row>
    <row r="473" spans="3:73" ht="15.75" hidden="1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6"/>
      <c r="BS473" s="149" t="s">
        <v>364</v>
      </c>
      <c r="BT473" s="112" t="s">
        <v>365</v>
      </c>
      <c r="BU473" s="2"/>
    </row>
    <row r="474" spans="3:73" ht="15.75" hidden="1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6"/>
      <c r="BS474" s="149"/>
      <c r="BT474" s="112" t="s">
        <v>370</v>
      </c>
      <c r="BU474" s="2"/>
    </row>
    <row r="475" spans="3:73" ht="15.75" hidden="1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6"/>
      <c r="BS475" s="149" t="s">
        <v>366</v>
      </c>
      <c r="BT475" s="112" t="s">
        <v>368</v>
      </c>
      <c r="BU475" s="2"/>
    </row>
    <row r="476" spans="3:73" ht="15.75" hidden="1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6"/>
      <c r="BS476" s="149"/>
      <c r="BT476" s="112"/>
      <c r="BU476" s="2"/>
    </row>
    <row r="477" spans="3:73" ht="15.75" hidden="1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6"/>
      <c r="BS477" s="149" t="s">
        <v>366</v>
      </c>
      <c r="BT477" s="112" t="s">
        <v>368</v>
      </c>
      <c r="BU477" s="2"/>
    </row>
    <row r="478" spans="3:73" ht="15.75" hidden="1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6"/>
      <c r="BS478" s="149"/>
      <c r="BT478" s="112"/>
      <c r="BU478" s="2"/>
    </row>
    <row r="479" spans="3:73" ht="15.75" hidden="1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6"/>
      <c r="BS479" s="149"/>
      <c r="BT479" s="112"/>
      <c r="BU479" s="2"/>
    </row>
    <row r="480" spans="3:73" ht="15.75" hidden="1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6"/>
      <c r="BS480" s="149" t="s">
        <v>375</v>
      </c>
      <c r="BT480" s="112" t="s">
        <v>376</v>
      </c>
      <c r="BU480" s="2"/>
    </row>
    <row r="481" spans="3:73" ht="15.75" hidden="1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6"/>
      <c r="BS481" s="149"/>
      <c r="BT481" s="112"/>
      <c r="BU481" s="2"/>
    </row>
    <row r="482" spans="3:73" ht="15.75" hidden="1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6"/>
      <c r="BS482" s="149"/>
      <c r="BT482" s="112"/>
      <c r="BU482" s="2"/>
    </row>
    <row r="483" spans="3:73" ht="15.75" hidden="1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6"/>
      <c r="BS483" s="149"/>
      <c r="BT483" s="112" t="s">
        <v>381</v>
      </c>
      <c r="BU483" s="2"/>
    </row>
    <row r="484" spans="3:73" ht="15.75" hidden="1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6"/>
      <c r="BS484" s="149"/>
      <c r="BT484" s="112" t="s">
        <v>382</v>
      </c>
      <c r="BU484" s="2"/>
    </row>
    <row r="485" spans="3:73" ht="15.75" hidden="1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6"/>
      <c r="BS485" s="149"/>
      <c r="BT485" s="112"/>
      <c r="BU485" s="2"/>
    </row>
    <row r="486" spans="3:73" ht="15.75" hidden="1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6"/>
      <c r="BS486" s="149"/>
      <c r="BT486" s="112"/>
      <c r="BU486" s="2"/>
    </row>
    <row r="487" spans="3:73" ht="15.75" hidden="1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6"/>
      <c r="BS487" s="149" t="s">
        <v>360</v>
      </c>
      <c r="BT487" s="112" t="s">
        <v>345</v>
      </c>
      <c r="BU487" s="2"/>
    </row>
    <row r="488" spans="3:73" ht="15.75" hidden="1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6"/>
      <c r="BS488" s="149"/>
      <c r="BT488" s="112" t="s">
        <v>383</v>
      </c>
      <c r="BU488" s="2"/>
    </row>
    <row r="489" spans="3:73" ht="15.75" hidden="1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6"/>
      <c r="BS489" s="149">
        <v>1003</v>
      </c>
      <c r="BT489" s="112" t="s">
        <v>345</v>
      </c>
      <c r="BU489" s="2"/>
    </row>
    <row r="490" spans="3:73" ht="15.75" hidden="1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6"/>
      <c r="BS490" s="149" t="s">
        <v>367</v>
      </c>
      <c r="BT490" s="112" t="s">
        <v>369</v>
      </c>
      <c r="BU490" s="2"/>
    </row>
    <row r="491" spans="3:73" ht="15.75" hidden="1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6"/>
      <c r="BS491" s="149" t="s">
        <v>367</v>
      </c>
      <c r="BT491" s="112" t="s">
        <v>368</v>
      </c>
      <c r="BU491" s="2"/>
    </row>
    <row r="492" spans="3:73" ht="15.75" hidden="1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6"/>
      <c r="BS492" s="149" t="s">
        <v>247</v>
      </c>
      <c r="BT492" s="112" t="s">
        <v>226</v>
      </c>
      <c r="BU492" s="2"/>
    </row>
    <row r="493" spans="3:73" ht="15.75" hidden="1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6"/>
      <c r="BS493" s="149"/>
      <c r="BT493" s="112" t="s">
        <v>384</v>
      </c>
      <c r="BU493" s="2"/>
    </row>
    <row r="494" spans="3:73" ht="15.75" hidden="1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6"/>
      <c r="BS494" s="149"/>
      <c r="BT494" s="112"/>
      <c r="BU494" s="2"/>
    </row>
    <row r="495" spans="3:73" ht="15.75" hidden="1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6"/>
      <c r="BS495" s="149"/>
      <c r="BT495" s="112"/>
      <c r="BU495" s="2"/>
    </row>
    <row r="496" spans="3:73" ht="15.75" hidden="1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6"/>
      <c r="BS496" s="149"/>
      <c r="BT496" s="112"/>
      <c r="BU496" s="2"/>
    </row>
    <row r="497" spans="3:73" ht="15.75" hidden="1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6"/>
      <c r="BS497" s="149" t="s">
        <v>360</v>
      </c>
      <c r="BT497" s="112" t="s">
        <v>345</v>
      </c>
      <c r="BU497" s="2"/>
    </row>
    <row r="498" spans="3:73" ht="15.75" hidden="1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6"/>
      <c r="BS498" s="149" t="s">
        <v>360</v>
      </c>
      <c r="BT498" s="112" t="s">
        <v>345</v>
      </c>
      <c r="BU498" s="2"/>
    </row>
    <row r="499" spans="3:73" ht="15.75" hidden="1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6"/>
      <c r="BS499" s="149" t="s">
        <v>366</v>
      </c>
      <c r="BT499" s="112" t="s">
        <v>368</v>
      </c>
      <c r="BU499" s="2"/>
    </row>
    <row r="500" spans="3:73" ht="15.75" hidden="1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6"/>
      <c r="BS500" s="149"/>
      <c r="BT500" s="112"/>
      <c r="BU500" s="2"/>
    </row>
    <row r="501" spans="3:73" ht="15.75" hidden="1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6"/>
      <c r="BS501" s="149"/>
      <c r="BT501" s="112"/>
      <c r="BU501" s="2"/>
    </row>
    <row r="502" spans="3:73" ht="15.75" hidden="1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6"/>
      <c r="BS502" s="149"/>
      <c r="BT502" s="112"/>
      <c r="BU502" s="2"/>
    </row>
    <row r="503" spans="3:73" ht="15.75" hidden="1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6"/>
      <c r="BS503" s="149"/>
      <c r="BT503" s="112"/>
      <c r="BU503" s="2"/>
    </row>
    <row r="504" spans="3:73" ht="15.75" hidden="1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6"/>
      <c r="BS504" s="149"/>
      <c r="BT504" s="112" t="s">
        <v>299</v>
      </c>
      <c r="BU504" s="2"/>
    </row>
    <row r="505" spans="3:73" ht="15.75" hidden="1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6"/>
      <c r="BS505" s="149" t="s">
        <v>390</v>
      </c>
      <c r="BT505" s="112" t="s">
        <v>391</v>
      </c>
      <c r="BU505" s="2"/>
    </row>
    <row r="506" spans="3:73" ht="15.75" hidden="1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6"/>
      <c r="BS506" s="149" t="s">
        <v>366</v>
      </c>
      <c r="BT506" s="112" t="s">
        <v>368</v>
      </c>
      <c r="BU506" s="2"/>
    </row>
    <row r="507" spans="3:73" ht="15.75" hidden="1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6"/>
      <c r="BS507" s="149" t="s">
        <v>366</v>
      </c>
      <c r="BT507" s="112" t="s">
        <v>368</v>
      </c>
      <c r="BU507" s="2"/>
    </row>
    <row r="508" spans="3:73" ht="15.75" hidden="1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6"/>
      <c r="BS508" s="149"/>
      <c r="BT508" s="112"/>
      <c r="BU508" s="2"/>
    </row>
    <row r="509" spans="3:73" ht="15.75" hidden="1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6"/>
      <c r="BS509" s="149" t="s">
        <v>367</v>
      </c>
      <c r="BT509" s="112" t="s">
        <v>369</v>
      </c>
      <c r="BU509" s="2"/>
    </row>
    <row r="510" spans="3:73" ht="15.75" hidden="1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6"/>
      <c r="BS510" s="149" t="s">
        <v>393</v>
      </c>
      <c r="BT510" s="112" t="s">
        <v>394</v>
      </c>
      <c r="BU510" s="2"/>
    </row>
    <row r="511" spans="3:73" ht="15.75" hidden="1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6"/>
      <c r="BS511" s="149" t="s">
        <v>366</v>
      </c>
      <c r="BT511" s="112" t="s">
        <v>368</v>
      </c>
      <c r="BU511" s="2"/>
    </row>
    <row r="512" spans="3:73" ht="15.75" hidden="1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6"/>
      <c r="BS512" s="149"/>
      <c r="BT512" s="112"/>
      <c r="BU512" s="2"/>
    </row>
    <row r="513" spans="3:73" ht="15.75" hidden="1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6"/>
      <c r="BS513" s="149"/>
      <c r="BT513" s="112"/>
      <c r="BU513" s="2"/>
    </row>
    <row r="514" spans="3:73" ht="15.75" hidden="1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6"/>
      <c r="BS514" s="149"/>
      <c r="BT514" s="112"/>
      <c r="BU514" s="2"/>
    </row>
    <row r="515" spans="3:73" ht="15.75" hidden="1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6"/>
      <c r="BS515" s="149" t="s">
        <v>393</v>
      </c>
      <c r="BT515" s="112" t="s">
        <v>394</v>
      </c>
      <c r="BU515" s="2"/>
    </row>
    <row r="516" spans="3:73" ht="15.75" hidden="1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6"/>
      <c r="BS516" s="149" t="s">
        <v>366</v>
      </c>
      <c r="BT516" s="112" t="s">
        <v>368</v>
      </c>
      <c r="BU516" s="2"/>
    </row>
    <row r="517" spans="3:73" ht="15.75" hidden="1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6"/>
      <c r="BS517" s="149"/>
      <c r="BT517" s="112"/>
      <c r="BU517" s="2"/>
    </row>
    <row r="518" spans="3:73" ht="15.75" hidden="1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6"/>
      <c r="BS518" s="149"/>
      <c r="BT518" s="112"/>
      <c r="BU518" s="2"/>
    </row>
    <row r="519" spans="3:73" ht="15.75" hidden="1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6"/>
      <c r="BS519" s="149"/>
      <c r="BT519" s="112"/>
      <c r="BU519" s="2"/>
    </row>
    <row r="520" spans="3:73" ht="15.75" hidden="1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6"/>
      <c r="BS520" s="149"/>
      <c r="BT520" s="112"/>
      <c r="BU520" s="2"/>
    </row>
    <row r="521" spans="3:73" ht="15.75" hidden="1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6"/>
      <c r="BS521" s="149" t="s">
        <v>271</v>
      </c>
      <c r="BT521" s="112" t="s">
        <v>325</v>
      </c>
      <c r="BU521" s="2"/>
    </row>
    <row r="522" spans="3:73" ht="15.75" hidden="1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69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6"/>
      <c r="BS522" s="149"/>
      <c r="BT522" s="112"/>
      <c r="BU522" s="2"/>
    </row>
    <row r="523" spans="3:73" ht="15.75" hidden="1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6"/>
      <c r="BS523" s="149"/>
      <c r="BT523" s="112"/>
      <c r="BU523" s="2"/>
    </row>
    <row r="524" spans="3:73" ht="15.75" hidden="1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6"/>
      <c r="BS524" s="149"/>
      <c r="BT524" s="112"/>
      <c r="BU524" s="2"/>
    </row>
    <row r="525" spans="3:73" ht="31.5" hidden="1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6"/>
      <c r="BS525" s="149">
        <v>1003</v>
      </c>
      <c r="BT525" s="112" t="s">
        <v>345</v>
      </c>
      <c r="BU525" s="2"/>
    </row>
    <row r="526" spans="3:73" ht="15.75" hidden="1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6"/>
      <c r="BS526" s="149" t="s">
        <v>398</v>
      </c>
      <c r="BT526" s="112" t="s">
        <v>401</v>
      </c>
      <c r="BU526" s="2"/>
    </row>
    <row r="527" spans="3:73" ht="15.75" hidden="1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6"/>
      <c r="BS527" s="149" t="s">
        <v>398</v>
      </c>
      <c r="BT527" s="112" t="s">
        <v>401</v>
      </c>
      <c r="BU527" s="2"/>
    </row>
    <row r="528" spans="3:73" ht="15.75" hidden="1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6"/>
      <c r="BS528" s="149"/>
      <c r="BT528" s="112" t="s">
        <v>333</v>
      </c>
      <c r="BU528" s="2"/>
    </row>
    <row r="529" spans="3:73" ht="15.75" hidden="1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6"/>
      <c r="BS529" s="149"/>
      <c r="BT529" s="112"/>
      <c r="BU529" s="2"/>
    </row>
    <row r="530" spans="3:73" ht="15.75" hidden="1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6"/>
      <c r="BS530" s="149"/>
      <c r="BT530" s="112"/>
      <c r="BU530" s="2"/>
    </row>
    <row r="531" spans="3:73" ht="15.75" hidden="1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6"/>
      <c r="BS531" s="149" t="s">
        <v>367</v>
      </c>
      <c r="BT531" s="112" t="s">
        <v>369</v>
      </c>
      <c r="BU531" s="2"/>
    </row>
    <row r="532" spans="3:73" ht="15.75" hidden="1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6"/>
      <c r="BS532" s="149" t="s">
        <v>398</v>
      </c>
      <c r="BT532" s="112" t="s">
        <v>402</v>
      </c>
      <c r="BU532" s="2"/>
    </row>
    <row r="533" spans="3:73" ht="15.75" hidden="1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6"/>
      <c r="BS533" s="149"/>
      <c r="BT533" s="112"/>
      <c r="BU533" s="2"/>
    </row>
    <row r="534" spans="3:73" ht="15.75" hidden="1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6"/>
      <c r="BS534" s="149"/>
      <c r="BT534" s="112"/>
      <c r="BU534" s="2"/>
    </row>
    <row r="535" spans="3:73" ht="15.75" hidden="1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6"/>
      <c r="BS535" s="149"/>
      <c r="BT535" s="112"/>
      <c r="BU535" s="2"/>
    </row>
    <row r="536" spans="3:73" ht="15.75" hidden="1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6"/>
      <c r="BS536" s="149"/>
      <c r="BT536" s="112"/>
      <c r="BU536" s="2"/>
    </row>
    <row r="537" spans="3:73" ht="15.75" hidden="1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6"/>
      <c r="BS537" s="149"/>
      <c r="BT537" s="112"/>
      <c r="BU537" s="2"/>
    </row>
    <row r="538" spans="3:73" ht="15.75" hidden="1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6"/>
      <c r="BS538" s="149"/>
      <c r="BT538" s="112"/>
      <c r="BU538" s="2"/>
    </row>
    <row r="539" spans="3:73" ht="15.75" hidden="1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6"/>
      <c r="BS539" s="149"/>
      <c r="BT539" s="112"/>
      <c r="BU539" s="2"/>
    </row>
    <row r="540" spans="3:73" ht="15.75" hidden="1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6"/>
      <c r="BS540" s="149" t="s">
        <v>390</v>
      </c>
      <c r="BT540" s="112" t="s">
        <v>405</v>
      </c>
      <c r="BU540" s="2"/>
    </row>
    <row r="541" spans="3:73" ht="15.75" hidden="1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6"/>
      <c r="BS541" s="149"/>
      <c r="BT541" s="112"/>
      <c r="BU541" s="2"/>
    </row>
    <row r="542" spans="3:73" ht="15.75" hidden="1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6"/>
      <c r="BS542" s="149"/>
      <c r="BT542" s="112"/>
      <c r="BU542" s="2"/>
    </row>
    <row r="543" spans="3:73" ht="15.75" hidden="1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6"/>
      <c r="BS543" s="149"/>
      <c r="BT543" s="112"/>
      <c r="BU543" s="2"/>
    </row>
    <row r="544" spans="3:73" ht="15.75" hidden="1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6"/>
      <c r="BS544" s="149"/>
      <c r="BT544" s="112"/>
      <c r="BU544" s="2"/>
    </row>
    <row r="545" spans="3:73" ht="15.75" hidden="1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6"/>
      <c r="BS545" s="149"/>
      <c r="BT545" s="112"/>
      <c r="BU545" s="2"/>
    </row>
    <row r="546" spans="3:73" ht="15.75" hidden="1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6"/>
      <c r="BS546" s="149" t="s">
        <v>406</v>
      </c>
      <c r="BT546" s="112" t="s">
        <v>407</v>
      </c>
      <c r="BU546" s="2"/>
    </row>
    <row r="547" spans="3:73" ht="15.75" hidden="1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6"/>
      <c r="BS547" s="149"/>
      <c r="BT547" s="112"/>
      <c r="BU547" s="2"/>
    </row>
    <row r="548" spans="3:73" ht="15.75" hidden="1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6"/>
      <c r="BS548" s="149"/>
      <c r="BT548" s="112"/>
      <c r="BU548" s="2"/>
    </row>
    <row r="549" spans="3:73" ht="15.75" hidden="1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6"/>
      <c r="BS549" s="149">
        <v>1007</v>
      </c>
      <c r="BT549" s="112" t="s">
        <v>392</v>
      </c>
      <c r="BU549" s="2"/>
    </row>
    <row r="550" spans="3:73" ht="15.75" hidden="1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6"/>
      <c r="BS550" s="149"/>
      <c r="BT550" s="112"/>
      <c r="BU550" s="2"/>
    </row>
    <row r="551" spans="3:73" ht="15.75" hidden="1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6"/>
      <c r="BS551" s="149"/>
      <c r="BT551" s="112"/>
      <c r="BU551" s="2"/>
    </row>
    <row r="552" spans="3:73" ht="15.75" hidden="1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6"/>
      <c r="BS552" s="149"/>
      <c r="BT552" s="112"/>
      <c r="BU552" s="2"/>
    </row>
    <row r="553" spans="3:73" ht="15.75" hidden="1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6"/>
      <c r="BS553" s="149"/>
      <c r="BT553" s="112"/>
      <c r="BU553" s="2"/>
    </row>
    <row r="554" spans="3:73" ht="15.75" hidden="1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6"/>
      <c r="BS554" s="149"/>
      <c r="BT554" s="112"/>
      <c r="BU554" s="2"/>
    </row>
    <row r="555" spans="3:73" ht="15.75" hidden="1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6"/>
      <c r="BS555" s="149"/>
      <c r="BT555" s="112" t="s">
        <v>425</v>
      </c>
      <c r="BU555" s="2"/>
    </row>
    <row r="556" spans="3:73" ht="15.75" hidden="1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6"/>
      <c r="BS556" s="149" t="s">
        <v>390</v>
      </c>
      <c r="BT556" s="112" t="s">
        <v>392</v>
      </c>
      <c r="BU556" s="2"/>
    </row>
    <row r="557" spans="3:73" ht="15.75" hidden="1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6"/>
      <c r="BS557" s="149"/>
      <c r="BT557" s="112"/>
      <c r="BU557" s="2"/>
    </row>
    <row r="558" spans="3:73" ht="15.75" hidden="1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6"/>
      <c r="BS558" s="149"/>
      <c r="BT558" s="112"/>
      <c r="BU558" s="2"/>
    </row>
    <row r="559" spans="3:73" ht="15.75" hidden="1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6"/>
      <c r="BS559" s="149"/>
      <c r="BT559" s="112"/>
      <c r="BU559" s="2"/>
    </row>
    <row r="560" spans="3:73" ht="15.75" hidden="1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6"/>
      <c r="BS560" s="149"/>
      <c r="BT560" s="112"/>
      <c r="BU560" s="2"/>
    </row>
    <row r="561" spans="3:73" ht="31.5" hidden="1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6"/>
      <c r="BS561" s="149"/>
      <c r="BT561" s="112"/>
      <c r="BU561" s="2"/>
    </row>
    <row r="562" spans="3:73" ht="15.75" hidden="1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6"/>
      <c r="BS562" s="149"/>
      <c r="BT562" s="112"/>
      <c r="BU562" s="2"/>
    </row>
    <row r="563" spans="3:73" ht="15.75" hidden="1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6"/>
      <c r="BS563" s="149"/>
      <c r="BT563" s="112"/>
      <c r="BU563" s="2"/>
    </row>
    <row r="564" spans="3:73" ht="15.75" hidden="1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6"/>
      <c r="BS564" s="149"/>
      <c r="BT564" s="112"/>
      <c r="BU564" s="2"/>
    </row>
    <row r="565" spans="3:73" ht="15.75" hidden="1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6"/>
      <c r="BS565" s="149"/>
      <c r="BT565" s="112"/>
      <c r="BU565" s="2"/>
    </row>
    <row r="566" spans="3:73" ht="15.75" hidden="1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6"/>
      <c r="BS566" s="149" t="s">
        <v>408</v>
      </c>
      <c r="BT566" s="112" t="s">
        <v>407</v>
      </c>
      <c r="BU566" s="2"/>
    </row>
    <row r="567" spans="3:73" ht="15.75" hidden="1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6"/>
      <c r="BS567" s="149" t="s">
        <v>408</v>
      </c>
      <c r="BT567" s="112" t="s">
        <v>407</v>
      </c>
      <c r="BU567" s="2"/>
    </row>
    <row r="568" spans="3:73" ht="15.75" hidden="1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6"/>
      <c r="BS568" s="149"/>
      <c r="BT568" s="112"/>
      <c r="BU568" s="2"/>
    </row>
    <row r="569" spans="3:73" ht="15.75" hidden="1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6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6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6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6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6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6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6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6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6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6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6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6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6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6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6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6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6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6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6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6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6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6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6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6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6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6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6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6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6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6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6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6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6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6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6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6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6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6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6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6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6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6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6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6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6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6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6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6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6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6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6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6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6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6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6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6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6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6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6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6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6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6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6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6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6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6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69" si="35">SUM(BK635+BL635+BM635+BN635-BO635-BP635)</f>
        <v>601995.89000000118</v>
      </c>
      <c r="BR635" s="246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6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6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6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6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6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6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6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6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6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6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6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6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6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6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6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6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6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6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6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6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6"/>
      <c r="BS656" s="149"/>
      <c r="BT656" s="112"/>
      <c r="BU656" s="2"/>
    </row>
    <row r="657" spans="1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6"/>
      <c r="BS657" s="149"/>
      <c r="BT657" s="112"/>
      <c r="BU657" s="2"/>
    </row>
    <row r="658" spans="1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-BP658</f>
        <v>0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6"/>
      <c r="BS658" s="149"/>
      <c r="BT658" s="112" t="s">
        <v>491</v>
      </c>
      <c r="BU658" s="2"/>
    </row>
    <row r="659" spans="1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6"/>
      <c r="BS659" s="149" t="s">
        <v>486</v>
      </c>
      <c r="BT659" s="112" t="s">
        <v>492</v>
      </c>
      <c r="BU659" s="2"/>
    </row>
    <row r="660" spans="1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6"/>
      <c r="BS660" s="149" t="s">
        <v>486</v>
      </c>
      <c r="BT660" s="112" t="s">
        <v>492</v>
      </c>
      <c r="BU660" s="2"/>
    </row>
    <row r="661" spans="1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6"/>
      <c r="BS661" s="149" t="s">
        <v>487</v>
      </c>
      <c r="BT661" s="112" t="s">
        <v>488</v>
      </c>
      <c r="BU661" s="2"/>
    </row>
    <row r="662" spans="1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69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6"/>
      <c r="BS662" s="149"/>
      <c r="BT662" s="112" t="s">
        <v>494</v>
      </c>
      <c r="BU662" s="2"/>
    </row>
    <row r="663" spans="1:73" ht="15.75">
      <c r="C663" s="45"/>
      <c r="D663" s="45"/>
      <c r="E663" s="50"/>
      <c r="F663" s="50"/>
      <c r="G663" s="45"/>
      <c r="H663" s="45"/>
      <c r="I663" s="45"/>
      <c r="J663" s="54"/>
      <c r="K663" s="51"/>
      <c r="M663" s="54"/>
      <c r="N663" s="51"/>
      <c r="O663" s="54"/>
      <c r="P663" s="50"/>
      <c r="Q663" s="54"/>
      <c r="R663" s="173"/>
      <c r="S663" s="173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74">
        <v>39751</v>
      </c>
      <c r="BJ663" s="193" t="s">
        <v>264</v>
      </c>
      <c r="BK663" s="190">
        <f t="shared" si="37"/>
        <v>179765.98000000132</v>
      </c>
      <c r="BL663" s="75">
        <f t="shared" si="37"/>
        <v>157918.67999999996</v>
      </c>
      <c r="BM663" s="189">
        <f>67.09/2</f>
        <v>33.545000000000002</v>
      </c>
      <c r="BN663" s="189">
        <f>67.09/2</f>
        <v>33.545000000000002</v>
      </c>
      <c r="BO663" s="189"/>
      <c r="BP663" s="189"/>
      <c r="BQ663" s="191">
        <f t="shared" si="35"/>
        <v>337751.75000000128</v>
      </c>
      <c r="BR663" s="246"/>
      <c r="BS663" s="149"/>
      <c r="BT663" s="112"/>
      <c r="BU663" s="2"/>
    </row>
    <row r="664" spans="1:73" ht="15.75">
      <c r="C664" s="45"/>
      <c r="D664" s="45"/>
      <c r="E664" s="50"/>
      <c r="F664" s="50"/>
      <c r="G664" s="45"/>
      <c r="H664" s="45"/>
      <c r="I664" s="45"/>
      <c r="J664" s="54"/>
      <c r="K664" s="51"/>
      <c r="M664" s="54"/>
      <c r="N664" s="51"/>
      <c r="O664" s="54"/>
      <c r="P664" s="50"/>
      <c r="Q664" s="54"/>
      <c r="R664" s="173"/>
      <c r="S664" s="173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  <c r="AV664" s="54"/>
      <c r="AW664" s="54"/>
      <c r="AX664" s="54"/>
      <c r="AY664" s="54"/>
      <c r="AZ664" s="54"/>
      <c r="BA664" s="54"/>
      <c r="BB664" s="54"/>
      <c r="BC664" s="54"/>
      <c r="BD664" s="54"/>
      <c r="BE664" s="54"/>
      <c r="BI664" s="174">
        <v>39751</v>
      </c>
      <c r="BJ664" s="193" t="s">
        <v>449</v>
      </c>
      <c r="BK664" s="190">
        <f t="shared" si="37"/>
        <v>179799.52500000133</v>
      </c>
      <c r="BL664" s="75">
        <f t="shared" si="37"/>
        <v>157952.22499999998</v>
      </c>
      <c r="BM664" s="189">
        <f>-85/2</f>
        <v>-42.5</v>
      </c>
      <c r="BN664" s="189">
        <f>-85/2</f>
        <v>-42.5</v>
      </c>
      <c r="BO664" s="189"/>
      <c r="BP664" s="189"/>
      <c r="BQ664" s="191">
        <f t="shared" si="35"/>
        <v>337666.75000000128</v>
      </c>
      <c r="BR664" s="246"/>
      <c r="BS664" s="149"/>
      <c r="BT664" s="112"/>
      <c r="BU664" s="2"/>
    </row>
    <row r="665" spans="1:73" ht="15.75">
      <c r="C665" s="45"/>
      <c r="D665" s="45"/>
      <c r="E665" s="50"/>
      <c r="F665" s="50"/>
      <c r="G665" s="45"/>
      <c r="H665" s="45"/>
      <c r="I665" s="45"/>
      <c r="J665" s="54"/>
      <c r="K665" s="51"/>
      <c r="M665" s="54"/>
      <c r="N665" s="51"/>
      <c r="O665" s="54"/>
      <c r="P665" s="50"/>
      <c r="Q665" s="54"/>
      <c r="R665" s="173"/>
      <c r="S665" s="173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>
        <f>-BP665</f>
        <v>-8874</v>
      </c>
      <c r="BE665" s="54"/>
      <c r="BI665" s="174">
        <v>39750</v>
      </c>
      <c r="BJ665" s="193" t="s">
        <v>495</v>
      </c>
      <c r="BK665" s="190">
        <f t="shared" si="37"/>
        <v>179757.02500000133</v>
      </c>
      <c r="BL665" s="75">
        <f t="shared" si="37"/>
        <v>157909.72499999998</v>
      </c>
      <c r="BM665" s="189"/>
      <c r="BN665" s="189"/>
      <c r="BO665" s="189"/>
      <c r="BP665" s="189">
        <v>8874</v>
      </c>
      <c r="BQ665" s="191">
        <f t="shared" si="35"/>
        <v>328792.75000000128</v>
      </c>
      <c r="BR665" s="246"/>
      <c r="BS665" s="149">
        <v>1203</v>
      </c>
      <c r="BT665" s="112" t="s">
        <v>492</v>
      </c>
      <c r="BU665" s="2"/>
    </row>
    <row r="666" spans="1:73" ht="15.75">
      <c r="C666" s="45"/>
      <c r="D666" s="45"/>
      <c r="E666" s="50"/>
      <c r="F666" s="50"/>
      <c r="G666" s="45"/>
      <c r="H666" s="45"/>
      <c r="I666" s="45"/>
      <c r="J666" s="54"/>
      <c r="K666" s="51"/>
      <c r="M666" s="54"/>
      <c r="N666" s="51"/>
      <c r="O666" s="54"/>
      <c r="P666" s="50"/>
      <c r="Q666" s="54"/>
      <c r="R666" s="173"/>
      <c r="S666" s="173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I666" s="174">
        <v>39781</v>
      </c>
      <c r="BJ666" s="193" t="s">
        <v>265</v>
      </c>
      <c r="BK666" s="190">
        <f t="shared" si="37"/>
        <v>179757.02500000133</v>
      </c>
      <c r="BL666" s="75">
        <f t="shared" si="37"/>
        <v>149035.72499999998</v>
      </c>
      <c r="BM666" s="189">
        <f>16.03/2</f>
        <v>8.0150000000000006</v>
      </c>
      <c r="BN666" s="189">
        <f>16.03/2</f>
        <v>8.0150000000000006</v>
      </c>
      <c r="BO666" s="189"/>
      <c r="BP666" s="189"/>
      <c r="BQ666" s="191">
        <f t="shared" si="35"/>
        <v>328808.78000000131</v>
      </c>
      <c r="BR666" s="246"/>
      <c r="BS666" s="149"/>
      <c r="BT666" s="112"/>
      <c r="BU666" s="2"/>
    </row>
    <row r="667" spans="1:73" ht="15.75">
      <c r="C667" s="45"/>
      <c r="D667" s="45"/>
      <c r="E667" s="50"/>
      <c r="F667" s="50"/>
      <c r="G667" s="45"/>
      <c r="H667" s="45"/>
      <c r="I667" s="45"/>
      <c r="J667" s="54"/>
      <c r="K667" s="51"/>
      <c r="M667" s="54"/>
      <c r="N667" s="51"/>
      <c r="O667" s="54"/>
      <c r="P667" s="50"/>
      <c r="Q667" s="54"/>
      <c r="R667" s="173"/>
      <c r="S667" s="173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54"/>
      <c r="AW667" s="54"/>
      <c r="AX667" s="54"/>
      <c r="AY667" s="54"/>
      <c r="AZ667" s="54"/>
      <c r="BA667" s="54"/>
      <c r="BB667" s="54"/>
      <c r="BC667" s="54"/>
      <c r="BD667" s="54"/>
      <c r="BE667" s="54"/>
      <c r="BI667" s="174">
        <v>39781</v>
      </c>
      <c r="BJ667" s="193" t="s">
        <v>453</v>
      </c>
      <c r="BK667" s="190">
        <f t="shared" si="37"/>
        <v>179765.04000000135</v>
      </c>
      <c r="BL667" s="75">
        <f t="shared" si="37"/>
        <v>149043.74</v>
      </c>
      <c r="BM667" s="189">
        <f>-85/2</f>
        <v>-42.5</v>
      </c>
      <c r="BN667" s="189">
        <f>-85/2</f>
        <v>-42.5</v>
      </c>
      <c r="BO667" s="189"/>
      <c r="BP667" s="189"/>
      <c r="BQ667" s="191">
        <f t="shared" si="35"/>
        <v>328723.78000000131</v>
      </c>
      <c r="BR667" s="246"/>
      <c r="BS667" s="149"/>
      <c r="BT667" s="112"/>
      <c r="BU667" s="2"/>
    </row>
    <row r="668" spans="1:73" ht="16.5" thickBot="1">
      <c r="C668" s="45"/>
      <c r="D668" s="45"/>
      <c r="E668" s="50"/>
      <c r="F668" s="50"/>
      <c r="G668" s="45"/>
      <c r="H668" s="45"/>
      <c r="I668" s="45"/>
      <c r="J668" s="54"/>
      <c r="K668" s="51"/>
      <c r="M668" s="50"/>
      <c r="N668" s="45"/>
      <c r="O668" s="54"/>
      <c r="P668" s="50"/>
      <c r="Q668" s="54"/>
      <c r="R668" s="173"/>
      <c r="S668" s="173"/>
      <c r="T668" s="173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54"/>
      <c r="AW668" s="54"/>
      <c r="AX668" s="54"/>
      <c r="AY668" s="54"/>
      <c r="AZ668" s="54"/>
      <c r="BA668" s="54"/>
      <c r="BB668" s="54"/>
      <c r="BC668" s="54"/>
      <c r="BD668" s="54"/>
      <c r="BE668" s="54"/>
      <c r="BI668" s="145"/>
      <c r="BJ668" s="77"/>
      <c r="BK668" s="190">
        <f t="shared" si="37"/>
        <v>179722.54000000135</v>
      </c>
      <c r="BL668" s="75">
        <f t="shared" si="37"/>
        <v>149001.24</v>
      </c>
      <c r="BM668" s="189"/>
      <c r="BN668" s="189"/>
      <c r="BO668" s="189"/>
      <c r="BP668" s="189"/>
      <c r="BQ668" s="191">
        <f t="shared" si="35"/>
        <v>328723.78000000131</v>
      </c>
      <c r="BR668" s="246"/>
      <c r="BS668" s="149"/>
      <c r="BT668" s="112"/>
      <c r="BU668" s="2"/>
    </row>
    <row r="669" spans="1:73" s="30" customFormat="1" ht="16.5" thickBot="1">
      <c r="A669" s="50"/>
      <c r="B669" s="122">
        <f t="shared" ref="B669:AP669" si="38">SUM(B13:B668)</f>
        <v>0</v>
      </c>
      <c r="C669" s="122">
        <f t="shared" si="38"/>
        <v>0</v>
      </c>
      <c r="D669" s="122">
        <f t="shared" si="38"/>
        <v>0</v>
      </c>
      <c r="E669" s="122">
        <f t="shared" si="38"/>
        <v>0</v>
      </c>
      <c r="F669" s="122">
        <f t="shared" si="38"/>
        <v>0</v>
      </c>
      <c r="G669" s="122">
        <f t="shared" si="38"/>
        <v>0</v>
      </c>
      <c r="H669" s="122">
        <f t="shared" si="38"/>
        <v>0</v>
      </c>
      <c r="I669" s="122">
        <f t="shared" si="38"/>
        <v>0</v>
      </c>
      <c r="J669" s="122">
        <f t="shared" si="38"/>
        <v>0</v>
      </c>
      <c r="K669" s="122">
        <f t="shared" si="38"/>
        <v>0</v>
      </c>
      <c r="L669" s="122">
        <f t="shared" si="38"/>
        <v>0</v>
      </c>
      <c r="M669" s="122">
        <f t="shared" si="38"/>
        <v>0</v>
      </c>
      <c r="N669" s="122">
        <f t="shared" si="38"/>
        <v>0</v>
      </c>
      <c r="O669" s="122">
        <f t="shared" si="38"/>
        <v>4.2973624658770859E-11</v>
      </c>
      <c r="P669" s="122">
        <f t="shared" si="38"/>
        <v>-1.8189894035458565E-11</v>
      </c>
      <c r="Q669" s="122">
        <f t="shared" si="38"/>
        <v>0</v>
      </c>
      <c r="R669" s="122">
        <f t="shared" si="38"/>
        <v>5.4001247917767614E-13</v>
      </c>
      <c r="S669" s="187">
        <f t="shared" si="38"/>
        <v>0</v>
      </c>
      <c r="T669" s="122">
        <f t="shared" si="38"/>
        <v>0</v>
      </c>
      <c r="U669" s="122">
        <f t="shared" si="38"/>
        <v>-2.1827872842550278E-11</v>
      </c>
      <c r="V669" s="122">
        <f t="shared" si="38"/>
        <v>0</v>
      </c>
      <c r="W669" s="122">
        <f t="shared" si="38"/>
        <v>0</v>
      </c>
      <c r="X669" s="122">
        <f t="shared" si="38"/>
        <v>0</v>
      </c>
      <c r="Y669" s="122">
        <f t="shared" si="38"/>
        <v>-7.2759576141834259E-12</v>
      </c>
      <c r="Z669" s="122">
        <f t="shared" si="38"/>
        <v>0</v>
      </c>
      <c r="AA669" s="122">
        <f t="shared" si="38"/>
        <v>0</v>
      </c>
      <c r="AB669" s="122">
        <f t="shared" si="38"/>
        <v>0</v>
      </c>
      <c r="AC669" s="187">
        <f t="shared" si="38"/>
        <v>0</v>
      </c>
      <c r="AD669" s="122">
        <f t="shared" si="38"/>
        <v>0</v>
      </c>
      <c r="AE669" s="122">
        <f t="shared" si="38"/>
        <v>0</v>
      </c>
      <c r="AF669" s="122">
        <f t="shared" si="38"/>
        <v>-2.7284841053187847E-12</v>
      </c>
      <c r="AG669" s="187">
        <f t="shared" si="38"/>
        <v>0</v>
      </c>
      <c r="AH669" s="187">
        <f t="shared" si="38"/>
        <v>0</v>
      </c>
      <c r="AI669" s="122">
        <f t="shared" si="38"/>
        <v>3.637978807091713E-12</v>
      </c>
      <c r="AJ669" s="122">
        <f t="shared" si="38"/>
        <v>0</v>
      </c>
      <c r="AK669" s="122">
        <f t="shared" si="38"/>
        <v>0</v>
      </c>
      <c r="AL669" s="122">
        <f t="shared" si="38"/>
        <v>0</v>
      </c>
      <c r="AM669" s="122">
        <f t="shared" si="38"/>
        <v>0</v>
      </c>
      <c r="AN669" s="122">
        <f t="shared" si="38"/>
        <v>0</v>
      </c>
      <c r="AO669" s="122">
        <f t="shared" si="38"/>
        <v>5.9117155615240335E-12</v>
      </c>
      <c r="AP669" s="122">
        <f t="shared" si="38"/>
        <v>0</v>
      </c>
      <c r="AQ669" s="122">
        <f t="shared" ref="AQ669:BE669" si="39">SUM(AQ13:AQ668)</f>
        <v>0</v>
      </c>
      <c r="AR669" s="122">
        <f t="shared" si="39"/>
        <v>0</v>
      </c>
      <c r="AS669" s="122">
        <f t="shared" si="39"/>
        <v>0</v>
      </c>
      <c r="AT669" s="122">
        <f t="shared" si="39"/>
        <v>0</v>
      </c>
      <c r="AU669" s="122">
        <f t="shared" si="39"/>
        <v>0</v>
      </c>
      <c r="AV669" s="122">
        <f t="shared" si="39"/>
        <v>0</v>
      </c>
      <c r="AW669" s="122">
        <f t="shared" si="39"/>
        <v>0</v>
      </c>
      <c r="AX669" s="122">
        <f t="shared" si="39"/>
        <v>0</v>
      </c>
      <c r="AY669" s="122">
        <f t="shared" si="39"/>
        <v>1025.8000000000102</v>
      </c>
      <c r="AZ669" s="122">
        <f t="shared" si="39"/>
        <v>21022.249999999993</v>
      </c>
      <c r="BA669" s="122">
        <f t="shared" si="39"/>
        <v>0</v>
      </c>
      <c r="BB669" s="122">
        <f t="shared" si="39"/>
        <v>0</v>
      </c>
      <c r="BC669" s="122">
        <f t="shared" si="39"/>
        <v>0</v>
      </c>
      <c r="BD669" s="122">
        <f t="shared" si="39"/>
        <v>0</v>
      </c>
      <c r="BE669" s="122">
        <f t="shared" si="39"/>
        <v>0</v>
      </c>
      <c r="BI669" s="178"/>
      <c r="BJ669" s="194"/>
      <c r="BK669" s="190">
        <f t="shared" si="37"/>
        <v>179722.54000000135</v>
      </c>
      <c r="BL669" s="75">
        <f t="shared" si="34"/>
        <v>149001.24</v>
      </c>
      <c r="BM669" s="195"/>
      <c r="BN669" s="195"/>
      <c r="BO669" s="195"/>
      <c r="BP669" s="195"/>
      <c r="BQ669" s="191">
        <f t="shared" si="35"/>
        <v>328723.78000000131</v>
      </c>
      <c r="BR669" s="251">
        <f>-BK669-BL669+BQ669</f>
        <v>0</v>
      </c>
      <c r="BS669" s="108"/>
    </row>
    <row r="670" spans="1:73" ht="18" customHeight="1">
      <c r="C670" s="45"/>
      <c r="D670" s="45"/>
      <c r="E670" s="45"/>
      <c r="F670" s="45"/>
      <c r="G670" s="45"/>
      <c r="H670" s="45"/>
      <c r="I670" s="54"/>
      <c r="J670" s="50"/>
      <c r="K670" s="45"/>
      <c r="L670" s="54"/>
      <c r="M670" s="175" t="s">
        <v>268</v>
      </c>
      <c r="N670" s="45"/>
      <c r="O670" s="54"/>
      <c r="P670" s="175" t="s">
        <v>268</v>
      </c>
      <c r="Q670" s="50"/>
      <c r="R670" s="50"/>
      <c r="S670" s="153"/>
      <c r="T670" s="153"/>
      <c r="U670" s="54"/>
      <c r="V670" s="54"/>
      <c r="W670" s="54"/>
      <c r="X670" s="175" t="s">
        <v>268</v>
      </c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54"/>
      <c r="AW670" s="54"/>
      <c r="AX670" s="54"/>
      <c r="AY670" s="54"/>
      <c r="AZ670" s="54"/>
      <c r="BA670" s="54"/>
      <c r="BB670" s="54"/>
      <c r="BC670" s="54"/>
      <c r="BD670" s="54"/>
      <c r="BE670" s="54"/>
      <c r="BF670" s="121">
        <f>SUM(B669:BE669)</f>
        <v>22048.050000000007</v>
      </c>
      <c r="BG670" s="28">
        <f>+BF670-'(2) B &amp; G ENCUMBRANCES'!BE670</f>
        <v>-3.2741809263825417E-11</v>
      </c>
      <c r="BI670" s="196"/>
      <c r="BJ670" s="197" t="s">
        <v>95</v>
      </c>
      <c r="BK670" s="198">
        <f>-'(2) B &amp; G ENCUMBRANCES'!S672</f>
        <v>0</v>
      </c>
      <c r="BL670" s="199">
        <f>-'(2) B &amp; G ENCUMBRANCES'!BE670</f>
        <v>-22048.050000000039</v>
      </c>
      <c r="BM670" s="185"/>
      <c r="BN670" s="185"/>
      <c r="BO670" s="200" t="s">
        <v>96</v>
      </c>
      <c r="BP670" s="185"/>
      <c r="BQ670" s="201">
        <f>-'(2) B &amp; G ENCUMBRANCES'!BE670</f>
        <v>-22048.050000000039</v>
      </c>
      <c r="BR670" s="252">
        <f>-BK670-BL670+BQ670</f>
        <v>0</v>
      </c>
      <c r="BS670" s="2"/>
      <c r="BT670" s="112"/>
      <c r="BU670" s="2"/>
    </row>
    <row r="671" spans="1:73" ht="18.75" thickBot="1">
      <c r="C671" s="45"/>
      <c r="D671" s="45"/>
      <c r="E671" s="45"/>
      <c r="F671" s="45"/>
      <c r="G671" s="45"/>
      <c r="H671" s="45"/>
      <c r="I671" s="54"/>
      <c r="J671" s="50"/>
      <c r="K671" s="45"/>
      <c r="L671" s="54"/>
      <c r="M671" s="54"/>
      <c r="N671" s="45"/>
      <c r="O671" s="50"/>
      <c r="P671" s="50"/>
      <c r="Q671" s="50"/>
      <c r="R671" s="50"/>
      <c r="S671" s="153"/>
      <c r="T671" s="153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  <c r="AV671" s="54"/>
      <c r="AW671" s="54"/>
      <c r="AX671" s="54"/>
      <c r="AY671" s="54"/>
      <c r="AZ671" s="54"/>
      <c r="BA671" s="54"/>
      <c r="BB671" s="54"/>
      <c r="BC671" s="54"/>
      <c r="BD671" s="54"/>
      <c r="BE671" s="54"/>
      <c r="BF671" s="158"/>
      <c r="BI671" s="202"/>
      <c r="BJ671" s="203" t="s">
        <v>94</v>
      </c>
      <c r="BK671" s="204">
        <f>+BK669+BK670</f>
        <v>179722.54000000135</v>
      </c>
      <c r="BL671" s="204">
        <f>+BL669+BL670</f>
        <v>126953.18999999994</v>
      </c>
      <c r="BM671" s="205"/>
      <c r="BN671" s="205"/>
      <c r="BO671" s="206" t="s">
        <v>97</v>
      </c>
      <c r="BP671" s="205"/>
      <c r="BQ671" s="125">
        <f>SUM(BK671:BL671)</f>
        <v>306675.73000000126</v>
      </c>
      <c r="BR671" s="252">
        <f>-BK671-BL671+BQ671</f>
        <v>0</v>
      </c>
      <c r="BS671" s="2"/>
      <c r="BT671" s="112"/>
      <c r="BU671" s="2"/>
    </row>
    <row r="672" spans="1:73" ht="18">
      <c r="C672" s="53"/>
      <c r="D672" s="45"/>
      <c r="E672" s="53"/>
      <c r="F672" s="45"/>
      <c r="G672" s="45"/>
      <c r="H672" s="45"/>
      <c r="I672" s="50"/>
      <c r="J672" s="50"/>
      <c r="K672" s="45"/>
      <c r="L672" s="45"/>
      <c r="M672" s="50"/>
      <c r="N672" s="45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  <c r="AS672" s="50"/>
      <c r="AT672" s="50"/>
      <c r="AU672" s="50"/>
      <c r="AV672" s="50"/>
      <c r="AW672" s="50"/>
      <c r="AX672" s="50"/>
      <c r="AY672" s="50"/>
      <c r="AZ672" s="50"/>
      <c r="BA672" s="50"/>
      <c r="BB672" s="50"/>
      <c r="BC672" s="50"/>
      <c r="BD672" s="50"/>
      <c r="BE672" s="50"/>
      <c r="BI672" s="265" t="s">
        <v>103</v>
      </c>
      <c r="BJ672" s="266"/>
      <c r="BK672" s="130">
        <v>0</v>
      </c>
      <c r="BL672" s="130">
        <v>0</v>
      </c>
      <c r="BM672" s="79"/>
      <c r="BN672" s="207"/>
      <c r="BO672" s="208" t="s">
        <v>136</v>
      </c>
      <c r="BP672" s="101"/>
      <c r="BQ672" s="150">
        <v>0</v>
      </c>
      <c r="BR672" s="252">
        <f>-BK672-BL672+BQ672</f>
        <v>0</v>
      </c>
      <c r="BS672" s="2"/>
      <c r="BT672" s="112"/>
      <c r="BU672" s="2"/>
    </row>
    <row r="673" spans="3:73" ht="18.75" thickBot="1">
      <c r="C673" s="53"/>
      <c r="D673" s="45"/>
      <c r="E673" s="53"/>
      <c r="F673" s="45"/>
      <c r="G673" s="45"/>
      <c r="H673" s="45"/>
      <c r="I673" s="50"/>
      <c r="J673" s="50"/>
      <c r="K673" s="45"/>
      <c r="L673" s="45"/>
      <c r="M673" s="50"/>
      <c r="N673" s="45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  <c r="AS673" s="50"/>
      <c r="AT673" s="50"/>
      <c r="AU673" s="50"/>
      <c r="AV673" s="50"/>
      <c r="AW673" s="50"/>
      <c r="AX673" s="50"/>
      <c r="AY673" s="50"/>
      <c r="AZ673" s="50"/>
      <c r="BA673" s="50"/>
      <c r="BB673" s="50"/>
      <c r="BC673" s="50"/>
      <c r="BD673" s="50"/>
      <c r="BE673" s="50"/>
      <c r="BI673" s="102" t="s">
        <v>99</v>
      </c>
      <c r="BJ673" s="103"/>
      <c r="BK673" s="124">
        <f>SUM(BK671:BK672)</f>
        <v>179722.54000000135</v>
      </c>
      <c r="BL673" s="124">
        <f>SUM(BL671:BL672)</f>
        <v>126953.18999999994</v>
      </c>
      <c r="BM673" s="97"/>
      <c r="BN673" s="209"/>
      <c r="BO673" s="210" t="s">
        <v>98</v>
      </c>
      <c r="BP673" s="100"/>
      <c r="BQ673" s="125">
        <f>SUM(BK673:BL673)</f>
        <v>306675.73000000126</v>
      </c>
      <c r="BR673" s="252">
        <f>-BK673-BL673+BQ673</f>
        <v>0</v>
      </c>
      <c r="BS673" s="2"/>
      <c r="BT673" s="112"/>
      <c r="BU673" s="2"/>
    </row>
    <row r="674" spans="3:73" ht="10.5" customHeight="1">
      <c r="C674" s="53"/>
      <c r="D674" s="45"/>
      <c r="E674" s="53"/>
      <c r="F674" s="45"/>
      <c r="G674" s="45"/>
      <c r="H674" s="45"/>
      <c r="I674" s="50"/>
      <c r="J674" s="50"/>
      <c r="K674" s="45"/>
      <c r="L674" s="45"/>
      <c r="M674" s="50"/>
      <c r="N674" s="45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  <c r="AS674" s="50"/>
      <c r="AT674" s="50"/>
      <c r="AU674" s="50"/>
      <c r="AV674" s="50"/>
      <c r="AW674" s="50"/>
      <c r="AX674" s="50"/>
      <c r="AY674" s="50"/>
      <c r="AZ674" s="50"/>
      <c r="BA674" s="50"/>
      <c r="BB674" s="50"/>
      <c r="BC674" s="50"/>
      <c r="BD674" s="50"/>
      <c r="BE674" s="50"/>
      <c r="BI674" s="146"/>
      <c r="BJ674" s="57"/>
      <c r="BK674" s="80"/>
      <c r="BL674" s="81"/>
      <c r="BM674" s="81"/>
      <c r="BN674" s="81"/>
      <c r="BO674" s="81"/>
      <c r="BP674" s="81"/>
      <c r="BQ674" s="147"/>
      <c r="BR674" s="242" t="s">
        <v>117</v>
      </c>
    </row>
    <row r="675" spans="3:73" ht="15.75" hidden="1" customHeight="1">
      <c r="C675" s="51"/>
      <c r="D675" s="45"/>
      <c r="E675" s="45"/>
      <c r="F675" s="45"/>
      <c r="G675" s="45"/>
      <c r="H675" s="45"/>
      <c r="I675" s="50"/>
      <c r="J675" s="50"/>
      <c r="K675" s="45"/>
      <c r="L675" s="45"/>
      <c r="M675" s="50"/>
      <c r="N675" s="45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/>
      <c r="AL675" s="50"/>
      <c r="AM675" s="50"/>
      <c r="AN675" s="50"/>
      <c r="AO675" s="50"/>
      <c r="AP675" s="50"/>
      <c r="AQ675" s="50"/>
      <c r="AR675" s="50"/>
      <c r="AS675" s="50"/>
      <c r="AT675" s="50"/>
      <c r="AU675" s="50"/>
      <c r="AV675" s="50"/>
      <c r="AW675" s="50"/>
      <c r="AX675" s="50"/>
      <c r="AY675" s="50"/>
      <c r="AZ675" s="50"/>
      <c r="BA675" s="50"/>
      <c r="BB675" s="50"/>
      <c r="BC675" s="50"/>
      <c r="BD675" s="50"/>
      <c r="BE675" s="50"/>
      <c r="BI675" s="146"/>
      <c r="BJ675" s="148"/>
      <c r="BK675" s="80"/>
      <c r="BL675" s="227" t="s">
        <v>61</v>
      </c>
      <c r="BM675" s="228">
        <f>SUM(BM14:BM50)</f>
        <v>601292.43999999994</v>
      </c>
      <c r="BN675" s="228">
        <f>SUM(BN14:BN50)+BN84</f>
        <v>725180.76</v>
      </c>
      <c r="BO675" s="228">
        <f>SUM(BO14:BO50)</f>
        <v>22635.489999999998</v>
      </c>
      <c r="BP675" s="228">
        <f>SUM(BP14:BP50)</f>
        <v>261985.88</v>
      </c>
      <c r="BQ675" s="229"/>
      <c r="BR675" s="33"/>
    </row>
    <row r="676" spans="3:73" ht="15.75" hidden="1" customHeight="1">
      <c r="BI676" s="146"/>
      <c r="BJ676" s="148"/>
      <c r="BK676" s="80"/>
      <c r="BL676" s="230" t="s">
        <v>60</v>
      </c>
      <c r="BM676" s="231">
        <f>SUM(BM51:BM84)</f>
        <v>180854.64999999997</v>
      </c>
      <c r="BN676" s="231">
        <f>SUM(BN51:BN84)-BN84</f>
        <v>1279432.1100000003</v>
      </c>
      <c r="BO676" s="231">
        <f>SUM(BO51:BO84)</f>
        <v>42696.5</v>
      </c>
      <c r="BP676" s="231">
        <f>SUM(BP51:BP84)</f>
        <v>428285.09</v>
      </c>
      <c r="BQ676" s="232"/>
    </row>
    <row r="677" spans="3:73" ht="15.75" customHeight="1">
      <c r="BI677" s="146"/>
      <c r="BJ677" s="148"/>
      <c r="BK677" s="80"/>
      <c r="BL677" s="233" t="s">
        <v>62</v>
      </c>
      <c r="BM677" s="234">
        <f>SUM(BM85:BM141)</f>
        <v>292086.88500000001</v>
      </c>
      <c r="BN677" s="234">
        <f>SUM(BN85:BN141)</f>
        <v>1283007.9550000001</v>
      </c>
      <c r="BO677" s="234">
        <f>SUM(BO85:BO141)</f>
        <v>508762.1</v>
      </c>
      <c r="BP677" s="234">
        <f>SUM(BP85:BP141)</f>
        <v>664323.0399999998</v>
      </c>
      <c r="BQ677" s="232"/>
    </row>
    <row r="678" spans="3:73" ht="15.75" customHeight="1">
      <c r="BI678" s="146"/>
      <c r="BJ678" s="148"/>
      <c r="BK678" s="80"/>
      <c r="BL678" s="233" t="s">
        <v>157</v>
      </c>
      <c r="BM678" s="234">
        <f>SUM(BM142:BM241)</f>
        <v>435395.44499999995</v>
      </c>
      <c r="BN678" s="234">
        <f>SUM(BN142:BN241)</f>
        <v>1428933.165</v>
      </c>
      <c r="BO678" s="234">
        <f>SUM(BO142:BO241)</f>
        <v>34200.559999999998</v>
      </c>
      <c r="BP678" s="234">
        <f>SUM(BP142:BP241)</f>
        <v>1083906.28</v>
      </c>
      <c r="BQ678" s="232"/>
    </row>
    <row r="679" spans="3:73" ht="15.75" customHeight="1">
      <c r="BI679" s="146"/>
      <c r="BJ679" s="148"/>
      <c r="BK679" s="80"/>
      <c r="BL679" s="233" t="s">
        <v>231</v>
      </c>
      <c r="BM679" s="234">
        <f>SUM(BM242:BM315)</f>
        <v>304187.80499999993</v>
      </c>
      <c r="BN679" s="234">
        <f>SUM(BN242:BN315)</f>
        <v>1277317.865</v>
      </c>
      <c r="BO679" s="234">
        <f>SUM(BO242:BO315)</f>
        <v>0</v>
      </c>
      <c r="BP679" s="234">
        <f>SUM(BP242:BP315)</f>
        <v>1517706.0499999993</v>
      </c>
      <c r="BQ679" s="232"/>
    </row>
    <row r="680" spans="3:73" ht="15.75" customHeight="1">
      <c r="BI680" s="146"/>
      <c r="BJ680" s="148"/>
      <c r="BK680" s="80"/>
      <c r="BL680" s="233" t="s">
        <v>292</v>
      </c>
      <c r="BM680" s="234">
        <f>SUM(BM316:BM458)</f>
        <v>221377.30500000002</v>
      </c>
      <c r="BN680" s="234">
        <f>SUM(BN316:BN458)</f>
        <v>130911.765</v>
      </c>
      <c r="BO680" s="234">
        <f>SUM(BO316:BO458)</f>
        <v>93734.06</v>
      </c>
      <c r="BP680" s="234">
        <f>SUM(BP316:BP458)</f>
        <v>1530313.05</v>
      </c>
      <c r="BQ680" s="232"/>
    </row>
    <row r="681" spans="3:73" ht="15.75" customHeight="1">
      <c r="BI681" s="146"/>
      <c r="BJ681" s="148"/>
      <c r="BK681" s="80"/>
      <c r="BL681" s="233" t="s">
        <v>387</v>
      </c>
      <c r="BM681" s="234">
        <f>SUM(BM459:BM569)</f>
        <v>-320208.4250000001</v>
      </c>
      <c r="BN681" s="234">
        <f>SUM(BN459:BN569)</f>
        <v>2432360.5950000007</v>
      </c>
      <c r="BO681" s="234">
        <f>SUM(BO459:BO569)</f>
        <v>119875</v>
      </c>
      <c r="BP681" s="234">
        <f>SUM(BP459:BP569)</f>
        <v>2870845.88</v>
      </c>
      <c r="BQ681" s="232"/>
    </row>
    <row r="682" spans="3:73" ht="15.75" customHeight="1">
      <c r="BI682" s="146"/>
      <c r="BJ682" s="148"/>
      <c r="BK682" s="80"/>
      <c r="BL682" s="233" t="s">
        <v>496</v>
      </c>
      <c r="BM682" s="234">
        <f>SUM(BM570:BM642)</f>
        <v>856.2850000000002</v>
      </c>
      <c r="BN682" s="234">
        <f>SUM(BN570:BN642)</f>
        <v>848302.69500000007</v>
      </c>
      <c r="BO682" s="234">
        <f>SUM(BO570:BO642)</f>
        <v>693913.29999999993</v>
      </c>
      <c r="BP682" s="234">
        <f>SUM(BP570:BP642)</f>
        <v>798618.19</v>
      </c>
      <c r="BQ682" s="232"/>
    </row>
    <row r="683" spans="3:73" ht="7.5" customHeight="1">
      <c r="C683" s="45"/>
      <c r="D683" s="45"/>
      <c r="E683" s="45"/>
      <c r="F683" s="45"/>
      <c r="G683" s="45"/>
      <c r="H683" s="45"/>
      <c r="I683" s="45"/>
      <c r="J683" s="50"/>
      <c r="K683" s="45"/>
      <c r="L683" s="45"/>
      <c r="M683" s="50"/>
      <c r="N683" s="45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  <c r="AS683" s="50"/>
      <c r="AT683" s="50"/>
      <c r="AU683" s="50"/>
      <c r="AV683" s="50"/>
      <c r="AW683" s="50"/>
      <c r="AX683" s="50"/>
      <c r="AY683" s="50"/>
      <c r="AZ683" s="50"/>
      <c r="BA683" s="50"/>
      <c r="BB683" s="50"/>
      <c r="BC683" s="50"/>
      <c r="BD683" s="50"/>
      <c r="BE683" s="50"/>
      <c r="BI683" s="146"/>
      <c r="BJ683" s="148"/>
      <c r="BK683" s="80"/>
      <c r="BL683" s="235"/>
      <c r="BM683" s="236"/>
      <c r="BN683" s="236"/>
      <c r="BO683" s="236"/>
      <c r="BP683" s="236"/>
      <c r="BQ683" s="232"/>
    </row>
    <row r="684" spans="3:73" ht="15.75">
      <c r="C684" s="45"/>
      <c r="D684" s="45"/>
      <c r="E684" s="45" t="s">
        <v>72</v>
      </c>
      <c r="F684" s="45"/>
      <c r="G684" s="45"/>
      <c r="H684" s="45"/>
      <c r="I684" s="45"/>
      <c r="J684" s="50"/>
      <c r="K684" s="45"/>
      <c r="L684" s="45"/>
      <c r="M684" s="50"/>
      <c r="N684" s="45"/>
      <c r="O684" s="50"/>
      <c r="P684" s="50"/>
      <c r="Q684" s="50"/>
      <c r="R684" s="50"/>
      <c r="S684" s="157"/>
      <c r="T684" s="157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  <c r="AS684" s="50"/>
      <c r="AT684" s="50"/>
      <c r="AU684" s="50"/>
      <c r="AV684" s="50"/>
      <c r="AW684" s="50"/>
      <c r="AX684" s="50"/>
      <c r="AY684" s="50"/>
      <c r="AZ684" s="50"/>
      <c r="BA684" s="50"/>
      <c r="BB684" s="50"/>
      <c r="BC684" s="50"/>
      <c r="BD684" s="50"/>
      <c r="BE684" s="50"/>
      <c r="BI684" s="146"/>
      <c r="BJ684" s="148"/>
      <c r="BK684" s="148"/>
      <c r="BL684" s="237" t="s">
        <v>158</v>
      </c>
      <c r="BM684" s="259">
        <f>+BN677+BM677</f>
        <v>1575094.84</v>
      </c>
      <c r="BN684" s="260"/>
      <c r="BO684" s="259">
        <f>+BP677+BO677</f>
        <v>1173085.1399999997</v>
      </c>
      <c r="BP684" s="260"/>
      <c r="BQ684" s="238" t="s">
        <v>159</v>
      </c>
    </row>
    <row r="685" spans="3:73" ht="18" customHeight="1">
      <c r="BI685" s="146"/>
      <c r="BJ685" s="148"/>
      <c r="BK685" s="80"/>
      <c r="BL685" s="239" t="s">
        <v>233</v>
      </c>
      <c r="BM685" s="257">
        <f>+BM678+BN678</f>
        <v>1864328.6099999999</v>
      </c>
      <c r="BN685" s="258"/>
      <c r="BO685" s="257">
        <f>+BO678+BP678</f>
        <v>1118106.8400000001</v>
      </c>
      <c r="BP685" s="258"/>
      <c r="BQ685" s="238" t="s">
        <v>160</v>
      </c>
    </row>
    <row r="686" spans="3:73" ht="20.100000000000001" customHeight="1">
      <c r="BI686" s="146"/>
      <c r="BJ686" s="148"/>
      <c r="BK686" s="80"/>
      <c r="BL686" s="239" t="s">
        <v>232</v>
      </c>
      <c r="BM686" s="257">
        <f>+BM679+BN679</f>
        <v>1581505.67</v>
      </c>
      <c r="BN686" s="258"/>
      <c r="BO686" s="257">
        <f>+BO679+BP679</f>
        <v>1517706.0499999993</v>
      </c>
      <c r="BP686" s="258"/>
      <c r="BQ686" s="238" t="s">
        <v>234</v>
      </c>
    </row>
    <row r="687" spans="3:73" ht="15.75" customHeight="1">
      <c r="BI687" s="182"/>
      <c r="BJ687" s="3"/>
      <c r="BK687" s="98"/>
      <c r="BL687" s="239" t="s">
        <v>294</v>
      </c>
      <c r="BM687" s="257">
        <f>+BM680+BN680</f>
        <v>352289.07</v>
      </c>
      <c r="BN687" s="258"/>
      <c r="BO687" s="257">
        <f>+BO680+BP680</f>
        <v>1624047.11</v>
      </c>
      <c r="BP687" s="258"/>
      <c r="BQ687" s="238" t="s">
        <v>293</v>
      </c>
    </row>
    <row r="688" spans="3:73" ht="15.75" customHeight="1">
      <c r="BI688" s="182"/>
      <c r="BJ688" s="3"/>
      <c r="BK688" s="98"/>
      <c r="BL688" s="239" t="s">
        <v>385</v>
      </c>
      <c r="BM688" s="257">
        <f>+BM681+BN681</f>
        <v>2112152.1700000004</v>
      </c>
      <c r="BN688" s="258"/>
      <c r="BO688" s="257">
        <f>+BO681+BP681</f>
        <v>2990720.88</v>
      </c>
      <c r="BP688" s="258"/>
      <c r="BQ688" s="238" t="s">
        <v>386</v>
      </c>
    </row>
    <row r="689" spans="61:69" ht="18.75" thickBot="1">
      <c r="BI689" s="82"/>
      <c r="BJ689" s="83"/>
      <c r="BK689" s="84"/>
      <c r="BL689" s="240" t="s">
        <v>497</v>
      </c>
      <c r="BM689" s="254">
        <f>BM682+BN682</f>
        <v>849158.9800000001</v>
      </c>
      <c r="BN689" s="255"/>
      <c r="BO689" s="254">
        <f>BO682+BP682</f>
        <v>1492531.4899999998</v>
      </c>
      <c r="BP689" s="255"/>
      <c r="BQ689" s="241" t="s">
        <v>498</v>
      </c>
    </row>
  </sheetData>
  <mergeCells count="74">
    <mergeCell ref="BM689:BN689"/>
    <mergeCell ref="BO689:BP689"/>
    <mergeCell ref="AT10:AT12"/>
    <mergeCell ref="AV10:AV12"/>
    <mergeCell ref="AJ10:AJ12"/>
    <mergeCell ref="AI10:AI12"/>
    <mergeCell ref="AK10:AK12"/>
    <mergeCell ref="AS10:AS12"/>
    <mergeCell ref="AU10:AU12"/>
    <mergeCell ref="AL10:AL12"/>
    <mergeCell ref="AQ10:AQ12"/>
    <mergeCell ref="AM10:AM12"/>
    <mergeCell ref="AN10:AN12"/>
    <mergeCell ref="AO10:AO12"/>
    <mergeCell ref="J10:J12"/>
    <mergeCell ref="K10:K12"/>
    <mergeCell ref="H10:H12"/>
    <mergeCell ref="M10:M12"/>
    <mergeCell ref="N10:N12"/>
    <mergeCell ref="L10:L12"/>
    <mergeCell ref="B10:B12"/>
    <mergeCell ref="A10:A12"/>
    <mergeCell ref="C10:C12"/>
    <mergeCell ref="I10:I12"/>
    <mergeCell ref="E10:E12"/>
    <mergeCell ref="F10:F12"/>
    <mergeCell ref="D10:D12"/>
    <mergeCell ref="G10:G12"/>
    <mergeCell ref="O10:O12"/>
    <mergeCell ref="S10:S12"/>
    <mergeCell ref="P10:P12"/>
    <mergeCell ref="Q10:Q12"/>
    <mergeCell ref="U10:U12"/>
    <mergeCell ref="R10:R12"/>
    <mergeCell ref="BI672:BJ672"/>
    <mergeCell ref="BI10:BQ10"/>
    <mergeCell ref="BM12:BN12"/>
    <mergeCell ref="BO12:BP12"/>
    <mergeCell ref="BK12:BL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AA10:AA12"/>
    <mergeCell ref="AC10:AC12"/>
    <mergeCell ref="AD10:AD12"/>
    <mergeCell ref="AE10:AE12"/>
    <mergeCell ref="BI8:BQ8"/>
    <mergeCell ref="BB10:BB12"/>
    <mergeCell ref="AX10:AX12"/>
    <mergeCell ref="BA10:BA12"/>
    <mergeCell ref="AW10:AW12"/>
    <mergeCell ref="BE10:BE12"/>
    <mergeCell ref="BM688:BN688"/>
    <mergeCell ref="BO688:BP688"/>
    <mergeCell ref="AP10:AP12"/>
    <mergeCell ref="BM687:BN687"/>
    <mergeCell ref="BO687:BP687"/>
    <mergeCell ref="BM686:BN686"/>
    <mergeCell ref="BO686:BP686"/>
    <mergeCell ref="BM685:BN685"/>
    <mergeCell ref="BO685:BP685"/>
    <mergeCell ref="BO684:BP684"/>
    <mergeCell ref="AZ10:AZ12"/>
    <mergeCell ref="AY10:AY12"/>
    <mergeCell ref="BM684:BN684"/>
    <mergeCell ref="BC10:BC12"/>
    <mergeCell ref="AR10:AR12"/>
    <mergeCell ref="BD10:BD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76" formulaRange="1"/>
    <ignoredError sqref="BN675:BN676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82"/>
  <sheetViews>
    <sheetView showZeros="0" workbookViewId="0">
      <pane ySplit="12" topLeftCell="A659" activePane="bottomLeft" state="frozen"/>
      <selection pane="bottomLeft" activeCell="AQ665" sqref="AQ665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3" t="s">
        <v>429</v>
      </c>
      <c r="BA2" s="253" t="s">
        <v>461</v>
      </c>
      <c r="BB2" s="253" t="s">
        <v>457</v>
      </c>
      <c r="BC2" s="253" t="s">
        <v>454</v>
      </c>
      <c r="BD2" s="253"/>
      <c r="BE2" s="253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825330.6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149514</v>
      </c>
      <c r="BE4" s="93">
        <f>SUM(' (1) Cap Res.2009-2010'!BE5+' (1) Cap Res.2009-2010'!BE6)</f>
        <v>9115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2" t="str">
        <f>+' (1) Cap Res.2009-2010'!B10</f>
        <v>AVE EMERG GENERATOR SERVER ROOM KEYSTONE ELECT</v>
      </c>
      <c r="C8" s="282" t="str">
        <f>+' (1) Cap Res.2009-2010'!C10</f>
        <v xml:space="preserve">EMHS FIRE ALARM NORTHWEST SERVICE CO </v>
      </c>
      <c r="D8" s="282" t="str">
        <f>+' (1) Cap Res.2009-2010'!D10</f>
        <v xml:space="preserve">BWMS  EXTERIOR MASONRY ALLSTATE RESTORATION </v>
      </c>
      <c r="E8" s="282" t="str">
        <f>+' (1) Cap Res.2009-2010'!E10</f>
        <v xml:space="preserve">WAHS ROOF JMST ROOFING </v>
      </c>
      <c r="F8" s="282" t="str">
        <f>+' (1) Cap Res.2009-2010'!F10</f>
        <v>EMHS  SEWAGE TR PLAN,  0602 ALARM SYSTEM 9,318.00 HF LENS.</v>
      </c>
      <c r="G8" s="282" t="str">
        <f>+' (1) Cap Res.2009-2010'!G10</f>
        <v xml:space="preserve"> BWMS, WAHS, EMHS  WINDOW REPLACEMENT WTW ARCHITECTS</v>
      </c>
      <c r="H8" s="282" t="str">
        <f>+' (1) Cap Res.2009-2010'!H10</f>
        <v>EMHS SEWAGE TREATMENT PLANT KEYSTONE ELECT</v>
      </c>
      <c r="I8" s="282" t="str">
        <f>+' (1) Cap Res.2009-2010'!I10</f>
        <v xml:space="preserve">EMHS  SEWAGE TREATMENT PLANT WM T SPAEDER CO INC,  </v>
      </c>
      <c r="J8" s="282" t="str">
        <f>+' (1) Cap Res.2009-2010'!J10</f>
        <v>SSELC PARK LOT, URBAN ENGINRS OF ERIE , &amp; HRLC</v>
      </c>
      <c r="K8" s="282" t="str">
        <f>+' (1) Cap Res.2009-2010'!K10</f>
        <v xml:space="preserve">SSELC   PARKING  LOT, KINGVVIEW ENTERPRISES          </v>
      </c>
      <c r="L8" s="282" t="str">
        <f>+' (1) Cap Res.2009-2010'!L10</f>
        <v>SGES VENTILATION SYSTEM, RADON OF ERIE</v>
      </c>
      <c r="M8" s="282" t="str">
        <f>+' (1) Cap Res.2009-2010'!M10</f>
        <v>BWMS, EMHS, SAMHS, WCCC, WAHS, RES,  SECURITY SYSTEM UPGRADE   HF LENZ</v>
      </c>
      <c r="N8" s="282" t="str">
        <f>+' (1) Cap Res.2009-2010'!N10</f>
        <v>WCCC WELD LAB ADDITION</v>
      </c>
      <c r="O8" s="282" t="str">
        <f>+' (1) Cap Res.2009-2010'!O10</f>
        <v>WAHS  &amp; EMHS EXTERNAL ELECT UPGRADE</v>
      </c>
      <c r="P8" s="282" t="str">
        <f>+' (1) Cap Res.2009-2010'!P10</f>
        <v>WCCC &amp; SAMHS FIRE ALARM UPGRADE</v>
      </c>
      <c r="Q8" s="282" t="str">
        <f>+' (1) Cap Res.2009-2010'!Q10</f>
        <v>SAMHS BLEACHERS</v>
      </c>
      <c r="R8" s="282" t="str">
        <f>+' (1) Cap Res.2009-2010'!R10</f>
        <v>MASTER FACILITIES PLAN  Studio Z Architects</v>
      </c>
      <c r="S8" s="131"/>
      <c r="T8" s="131"/>
      <c r="U8" s="282" t="str">
        <f>+' (1) Cap Res.2009-2010'!U10</f>
        <v>WAHS, YEMS, YAHS, &amp; EMHS    TECH ED LAB PROJECT</v>
      </c>
      <c r="V8" s="282" t="s">
        <v>187</v>
      </c>
      <c r="W8" s="282" t="s">
        <v>244</v>
      </c>
      <c r="X8" s="282" t="s">
        <v>245</v>
      </c>
      <c r="Y8" s="282" t="s">
        <v>246</v>
      </c>
      <c r="Z8" s="282" t="s">
        <v>249</v>
      </c>
      <c r="AA8" s="282" t="s">
        <v>250</v>
      </c>
      <c r="AB8" s="282" t="s">
        <v>252</v>
      </c>
      <c r="AC8" s="287" t="s">
        <v>273</v>
      </c>
      <c r="AD8" s="290" t="s">
        <v>272</v>
      </c>
      <c r="AE8" s="285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488</v>
      </c>
      <c r="AP8" s="280" t="s">
        <v>345</v>
      </c>
      <c r="AQ8" s="280" t="s">
        <v>369</v>
      </c>
      <c r="AR8" s="280" t="s">
        <v>368</v>
      </c>
      <c r="AS8" s="280" t="s">
        <v>395</v>
      </c>
      <c r="AT8" s="280" t="s">
        <v>392</v>
      </c>
      <c r="AU8" s="280" t="s">
        <v>400</v>
      </c>
      <c r="AV8" s="280" t="s">
        <v>407</v>
      </c>
      <c r="AW8" s="280" t="s">
        <v>412</v>
      </c>
      <c r="AX8" s="280" t="s">
        <v>407</v>
      </c>
      <c r="AY8" s="280" t="s">
        <v>425</v>
      </c>
      <c r="AZ8" s="280" t="s">
        <v>430</v>
      </c>
      <c r="BA8" s="280" t="s">
        <v>461</v>
      </c>
      <c r="BB8" s="280" t="s">
        <v>448</v>
      </c>
      <c r="BC8" s="280" t="s">
        <v>455</v>
      </c>
      <c r="BD8" s="280" t="s">
        <v>492</v>
      </c>
      <c r="BE8" s="280" t="s">
        <v>478</v>
      </c>
    </row>
    <row r="9" spans="1:57">
      <c r="A9" s="39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132"/>
      <c r="T9" s="132"/>
      <c r="U9" s="283"/>
      <c r="V9" s="283"/>
      <c r="W9" s="283"/>
      <c r="X9" s="283"/>
      <c r="Y9" s="283"/>
      <c r="Z9" s="283"/>
      <c r="AA9" s="283"/>
      <c r="AB9" s="283"/>
      <c r="AC9" s="288"/>
      <c r="AD9" s="285"/>
      <c r="AE9" s="285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</row>
    <row r="10" spans="1:57" ht="64.5" customHeight="1" thickBot="1">
      <c r="A10" s="39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132"/>
      <c r="T10" s="132"/>
      <c r="U10" s="283"/>
      <c r="V10" s="283"/>
      <c r="W10" s="283"/>
      <c r="X10" s="283"/>
      <c r="Y10" s="283"/>
      <c r="Z10" s="283"/>
      <c r="AA10" s="283"/>
      <c r="AB10" s="283"/>
      <c r="AC10" s="289"/>
      <c r="AD10" s="286"/>
      <c r="AE10" s="286"/>
      <c r="AF10" s="281"/>
      <c r="AG10" s="281"/>
      <c r="AH10" s="281"/>
      <c r="AI10" s="281"/>
      <c r="AJ10" s="281"/>
      <c r="AK10" s="281"/>
      <c r="AL10" s="284"/>
      <c r="AM10" s="284"/>
      <c r="AN10" s="284"/>
      <c r="AO10" s="284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825330.6</v>
      </c>
      <c r="AZ11" s="94">
        <f>+' (1) Cap Res.2009-2010'!AZ13</f>
        <v>115000</v>
      </c>
      <c r="BA11" s="94">
        <f>+' (1) Cap Res.2009-2010'!BA13</f>
        <v>335889.14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149514</v>
      </c>
      <c r="BE11" s="94">
        <f>+' (1) Cap Res.2009-2010'!BE13</f>
        <v>9115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0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3.5">
      <c r="A663" s="177">
        <f>+' (1) Cap Res.2009-2010'!BI663</f>
        <v>39751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3.5">
      <c r="A664" s="177">
        <f>+' (1) Cap Res.2009-2010'!BI664</f>
        <v>39751</v>
      </c>
      <c r="B664" s="42">
        <f>+' (1) Cap Res.2009-2010'!B664</f>
        <v>0</v>
      </c>
      <c r="C664" s="42">
        <f>+' (1) Cap Res.2009-2010'!C664</f>
        <v>0</v>
      </c>
      <c r="D664" s="42">
        <f>+' (1) Cap Res.2009-2010'!D664</f>
        <v>0</v>
      </c>
      <c r="E664" s="42">
        <f>+' (1) Cap Res.2009-2010'!E664</f>
        <v>0</v>
      </c>
      <c r="F664" s="42">
        <f>+' (1) Cap Res.2009-2010'!F664</f>
        <v>0</v>
      </c>
      <c r="G664" s="42">
        <f>+' (1) Cap Res.2009-2010'!G664</f>
        <v>0</v>
      </c>
      <c r="H664" s="42">
        <f>+' (1) Cap Res.2009-2010'!H664</f>
        <v>0</v>
      </c>
      <c r="I664" s="42">
        <f>+' (1) Cap Res.2009-2010'!I664</f>
        <v>0</v>
      </c>
      <c r="J664" s="42">
        <f>+' (1) Cap Res.2009-2010'!J664</f>
        <v>0</v>
      </c>
      <c r="K664" s="42">
        <f>+' (1) Cap Res.2009-2010'!K664</f>
        <v>0</v>
      </c>
      <c r="L664" s="42">
        <f>+' (1) Cap Res.2009-2010'!L664</f>
        <v>0</v>
      </c>
      <c r="M664" s="42">
        <f>+' (1) Cap Res.2009-2010'!M664</f>
        <v>0</v>
      </c>
      <c r="N664" s="42">
        <f>+' (1) Cap Res.2009-2010'!N664</f>
        <v>0</v>
      </c>
      <c r="O664" s="42">
        <f>+' (1) Cap Res.2009-2010'!O664</f>
        <v>0</v>
      </c>
      <c r="P664" s="42">
        <f>+' (1) Cap Res.2009-2010'!P664</f>
        <v>0</v>
      </c>
      <c r="Q664" s="42">
        <f>+' (1) Cap Res.2009-2010'!Q664</f>
        <v>0</v>
      </c>
      <c r="R664" s="42">
        <f>+' (1) Cap Res.2009-2010'!R664</f>
        <v>0</v>
      </c>
      <c r="S664" s="42">
        <f>+' (1) Cap Res.2009-2010'!S664</f>
        <v>0</v>
      </c>
      <c r="T664" s="42">
        <f>+' (1) Cap Res.2009-2010'!T664</f>
        <v>0</v>
      </c>
      <c r="U664" s="42">
        <f>+' (1) Cap Res.2009-2010'!U664</f>
        <v>0</v>
      </c>
      <c r="V664" s="42">
        <f>+' (1) Cap Res.2009-2010'!V664</f>
        <v>0</v>
      </c>
      <c r="W664" s="42">
        <f>+' (1) Cap Res.2009-2010'!W664</f>
        <v>0</v>
      </c>
      <c r="X664" s="42">
        <f>+' (1) Cap Res.2009-2010'!X664</f>
        <v>0</v>
      </c>
      <c r="Y664" s="42">
        <f>+' (1) Cap Res.2009-2010'!Y664</f>
        <v>0</v>
      </c>
      <c r="Z664" s="42">
        <f>+' (1) Cap Res.2009-2010'!Z664</f>
        <v>0</v>
      </c>
      <c r="AA664" s="42">
        <f>+' (1) Cap Res.2009-2010'!AA664</f>
        <v>0</v>
      </c>
      <c r="AB664" s="42">
        <f>+' (1) Cap Res.2009-2010'!AB664</f>
        <v>0</v>
      </c>
      <c r="AC664" s="42">
        <f>+' (1) Cap Res.2009-2010'!AC664</f>
        <v>0</v>
      </c>
      <c r="AD664" s="42">
        <f>+' (1) Cap Res.2009-2010'!AD664</f>
        <v>0</v>
      </c>
      <c r="AE664" s="42">
        <f>+' (1) Cap Res.2009-2010'!AE664</f>
        <v>0</v>
      </c>
      <c r="AF664" s="42">
        <f>+' (1) Cap Res.2009-2010'!AF664</f>
        <v>0</v>
      </c>
      <c r="AG664" s="42">
        <f>+' (1) Cap Res.2009-2010'!AG664</f>
        <v>0</v>
      </c>
      <c r="AH664" s="42">
        <f>+' (1) Cap Res.2009-2010'!AH664</f>
        <v>0</v>
      </c>
      <c r="AI664" s="42">
        <f>+' (1) Cap Res.2009-2010'!AI664</f>
        <v>0</v>
      </c>
      <c r="AJ664" s="42">
        <f>+' (1) Cap Res.2009-2010'!AJ664</f>
        <v>0</v>
      </c>
      <c r="AK664" s="42">
        <f>+' (1) Cap Res.2009-2010'!AK664</f>
        <v>0</v>
      </c>
      <c r="AL664" s="42">
        <f>+' (1) Cap Res.2009-2010'!AL664</f>
        <v>0</v>
      </c>
      <c r="AM664" s="42">
        <f>+' (1) Cap Res.2009-2010'!AM664</f>
        <v>0</v>
      </c>
      <c r="AN664" s="42">
        <f>+' (1) Cap Res.2009-2010'!AN664</f>
        <v>0</v>
      </c>
      <c r="AO664" s="42">
        <f>+' (1) Cap Res.2009-2010'!AO664</f>
        <v>0</v>
      </c>
      <c r="AP664" s="42">
        <f>+' (1) Cap Res.2009-2010'!AP664</f>
        <v>0</v>
      </c>
      <c r="AQ664" s="42">
        <f>+' (1) Cap Res.2009-2010'!AQ664</f>
        <v>0</v>
      </c>
      <c r="AR664" s="42">
        <f>+' (1) Cap Res.2009-2010'!AR664</f>
        <v>0</v>
      </c>
      <c r="AS664" s="42">
        <f>+' (1) Cap Res.2009-2010'!AS664</f>
        <v>0</v>
      </c>
      <c r="AT664" s="42">
        <f>+' (1) Cap Res.2009-2010'!AT664</f>
        <v>0</v>
      </c>
      <c r="AU664" s="42">
        <f>+' (1) Cap Res.2009-2010'!AU664</f>
        <v>0</v>
      </c>
      <c r="AV664" s="42">
        <f>+' (1) Cap Res.2009-2010'!AV664</f>
        <v>0</v>
      </c>
      <c r="AW664" s="42">
        <f>+' (1) Cap Res.2009-2010'!AW664</f>
        <v>0</v>
      </c>
      <c r="AX664" s="42">
        <f>+' (1) Cap Res.2009-2010'!AX664</f>
        <v>0</v>
      </c>
      <c r="AY664" s="42">
        <f>+' (1) Cap Res.2009-2010'!AY664</f>
        <v>0</v>
      </c>
      <c r="AZ664" s="42">
        <f>+' (1) Cap Res.2009-2010'!AZ664</f>
        <v>0</v>
      </c>
      <c r="BA664" s="42">
        <f>+' (1) Cap Res.2009-2010'!BA664</f>
        <v>0</v>
      </c>
      <c r="BB664" s="42">
        <f>+' (1) Cap Res.2009-2010'!BB664</f>
        <v>0</v>
      </c>
      <c r="BC664" s="42">
        <f>+' (1) Cap Res.2009-2010'!BC664</f>
        <v>0</v>
      </c>
      <c r="BD664" s="42">
        <f>+' (1) Cap Res.2009-2010'!BD664</f>
        <v>0</v>
      </c>
      <c r="BE664" s="42">
        <f>+' (1) Cap Res.2009-2010'!BE664</f>
        <v>0</v>
      </c>
    </row>
    <row r="665" spans="1:57" ht="13.5">
      <c r="A665" s="177">
        <f>+' (1) Cap Res.2009-2010'!BI665</f>
        <v>39750</v>
      </c>
      <c r="B665" s="42">
        <f>+' (1) Cap Res.2009-2010'!B665</f>
        <v>0</v>
      </c>
      <c r="C665" s="42">
        <f>+' (1) Cap Res.2009-2010'!C665</f>
        <v>0</v>
      </c>
      <c r="D665" s="42">
        <f>+' (1) Cap Res.2009-2010'!D665</f>
        <v>0</v>
      </c>
      <c r="E665" s="42">
        <f>+' (1) Cap Res.2009-2010'!E665</f>
        <v>0</v>
      </c>
      <c r="F665" s="42">
        <f>+' (1) Cap Res.2009-2010'!F665</f>
        <v>0</v>
      </c>
      <c r="G665" s="42">
        <f>+' (1) Cap Res.2009-2010'!G665</f>
        <v>0</v>
      </c>
      <c r="H665" s="42">
        <f>+' (1) Cap Res.2009-2010'!H665</f>
        <v>0</v>
      </c>
      <c r="I665" s="42">
        <f>+' (1) Cap Res.2009-2010'!I665</f>
        <v>0</v>
      </c>
      <c r="J665" s="42">
        <f>+' (1) Cap Res.2009-2010'!J665</f>
        <v>0</v>
      </c>
      <c r="K665" s="42">
        <f>+' (1) Cap Res.2009-2010'!K665</f>
        <v>0</v>
      </c>
      <c r="L665" s="42">
        <f>+' (1) Cap Res.2009-2010'!L665</f>
        <v>0</v>
      </c>
      <c r="M665" s="42">
        <f>+' (1) Cap Res.2009-2010'!M665</f>
        <v>0</v>
      </c>
      <c r="N665" s="42">
        <f>+' (1) Cap Res.2009-2010'!N665</f>
        <v>0</v>
      </c>
      <c r="O665" s="42">
        <f>+' (1) Cap Res.2009-2010'!O665</f>
        <v>0</v>
      </c>
      <c r="P665" s="42">
        <f>+' (1) Cap Res.2009-2010'!P665</f>
        <v>0</v>
      </c>
      <c r="Q665" s="42">
        <f>+' (1) Cap Res.2009-2010'!Q665</f>
        <v>0</v>
      </c>
      <c r="R665" s="42">
        <f>+' (1) Cap Res.2009-2010'!R665</f>
        <v>0</v>
      </c>
      <c r="S665" s="42">
        <f>+' (1) Cap Res.2009-2010'!S665</f>
        <v>0</v>
      </c>
      <c r="T665" s="42">
        <f>+' (1) Cap Res.2009-2010'!T665</f>
        <v>0</v>
      </c>
      <c r="U665" s="42">
        <f>+' (1) Cap Res.2009-2010'!U665</f>
        <v>0</v>
      </c>
      <c r="V665" s="42">
        <f>+' (1) Cap Res.2009-2010'!V665</f>
        <v>0</v>
      </c>
      <c r="W665" s="42">
        <f>+' (1) Cap Res.2009-2010'!W665</f>
        <v>0</v>
      </c>
      <c r="X665" s="42">
        <f>+' (1) Cap Res.2009-2010'!X665</f>
        <v>0</v>
      </c>
      <c r="Y665" s="42">
        <f>+' (1) Cap Res.2009-2010'!Y665</f>
        <v>0</v>
      </c>
      <c r="Z665" s="42">
        <f>+' (1) Cap Res.2009-2010'!Z665</f>
        <v>0</v>
      </c>
      <c r="AA665" s="42">
        <f>+' (1) Cap Res.2009-2010'!AA665</f>
        <v>0</v>
      </c>
      <c r="AB665" s="42">
        <f>+' (1) Cap Res.2009-2010'!AB665</f>
        <v>0</v>
      </c>
      <c r="AC665" s="42">
        <f>+' (1) Cap Res.2009-2010'!AC665</f>
        <v>0</v>
      </c>
      <c r="AD665" s="42">
        <f>+' (1) Cap Res.2009-2010'!AD665</f>
        <v>0</v>
      </c>
      <c r="AE665" s="42">
        <f>+' (1) Cap Res.2009-2010'!AE665</f>
        <v>0</v>
      </c>
      <c r="AF665" s="42">
        <f>+' (1) Cap Res.2009-2010'!AF665</f>
        <v>0</v>
      </c>
      <c r="AG665" s="42">
        <f>+' (1) Cap Res.2009-2010'!AG665</f>
        <v>0</v>
      </c>
      <c r="AH665" s="42">
        <f>+' (1) Cap Res.2009-2010'!AH665</f>
        <v>0</v>
      </c>
      <c r="AI665" s="42">
        <f>+' (1) Cap Res.2009-2010'!AI665</f>
        <v>0</v>
      </c>
      <c r="AJ665" s="42">
        <f>+' (1) Cap Res.2009-2010'!AJ665</f>
        <v>0</v>
      </c>
      <c r="AK665" s="42">
        <f>+' (1) Cap Res.2009-2010'!AK665</f>
        <v>0</v>
      </c>
      <c r="AL665" s="42">
        <f>+' (1) Cap Res.2009-2010'!AL665</f>
        <v>0</v>
      </c>
      <c r="AM665" s="42">
        <f>+' (1) Cap Res.2009-2010'!AM665</f>
        <v>0</v>
      </c>
      <c r="AN665" s="42">
        <f>+' (1) Cap Res.2009-2010'!AN665</f>
        <v>0</v>
      </c>
      <c r="AO665" s="42">
        <f>+' (1) Cap Res.2009-2010'!AO665</f>
        <v>0</v>
      </c>
      <c r="AP665" s="42">
        <f>+' (1) Cap Res.2009-2010'!AP665</f>
        <v>0</v>
      </c>
      <c r="AQ665" s="42">
        <f>+' (1) Cap Res.2009-2010'!AQ665</f>
        <v>0</v>
      </c>
      <c r="AR665" s="42">
        <f>+' (1) Cap Res.2009-2010'!AR665</f>
        <v>0</v>
      </c>
      <c r="AS665" s="42">
        <f>+' (1) Cap Res.2009-2010'!AS665</f>
        <v>0</v>
      </c>
      <c r="AT665" s="42">
        <f>+' (1) Cap Res.2009-2010'!AT665</f>
        <v>0</v>
      </c>
      <c r="AU665" s="42">
        <f>+' (1) Cap Res.2009-2010'!AU665</f>
        <v>0</v>
      </c>
      <c r="AV665" s="42">
        <f>+' (1) Cap Res.2009-2010'!AV665</f>
        <v>0</v>
      </c>
      <c r="AW665" s="42">
        <f>+' (1) Cap Res.2009-2010'!AW665</f>
        <v>0</v>
      </c>
      <c r="AX665" s="42">
        <f>+' (1) Cap Res.2009-2010'!AX665</f>
        <v>0</v>
      </c>
      <c r="AY665" s="42">
        <f>+' (1) Cap Res.2009-2010'!AY665</f>
        <v>0</v>
      </c>
      <c r="AZ665" s="42">
        <f>+' (1) Cap Res.2009-2010'!AZ665</f>
        <v>0</v>
      </c>
      <c r="BA665" s="42">
        <f>+' (1) Cap Res.2009-2010'!BA665</f>
        <v>0</v>
      </c>
      <c r="BB665" s="42">
        <f>+' (1) Cap Res.2009-2010'!BB665</f>
        <v>0</v>
      </c>
      <c r="BC665" s="42">
        <f>+' (1) Cap Res.2009-2010'!BC665</f>
        <v>0</v>
      </c>
      <c r="BD665" s="42">
        <f>+' (1) Cap Res.2009-2010'!BD665</f>
        <v>-8874</v>
      </c>
      <c r="BE665" s="42">
        <f>+' (1) Cap Res.2009-2010'!BE665</f>
        <v>0</v>
      </c>
    </row>
    <row r="666" spans="1:57" ht="13.5">
      <c r="A666" s="177">
        <f>+' (1) Cap Res.2009-2010'!BI666</f>
        <v>39781</v>
      </c>
      <c r="B666" s="42">
        <f>+' (1) Cap Res.2009-2010'!B666</f>
        <v>0</v>
      </c>
      <c r="C666" s="42">
        <f>+' (1) Cap Res.2009-2010'!C666</f>
        <v>0</v>
      </c>
      <c r="D666" s="42">
        <f>+' (1) Cap Res.2009-2010'!D666</f>
        <v>0</v>
      </c>
      <c r="E666" s="42">
        <f>+' (1) Cap Res.2009-2010'!E666</f>
        <v>0</v>
      </c>
      <c r="F666" s="42">
        <f>+' (1) Cap Res.2009-2010'!F666</f>
        <v>0</v>
      </c>
      <c r="G666" s="42">
        <f>+' (1) Cap Res.2009-2010'!G666</f>
        <v>0</v>
      </c>
      <c r="H666" s="42">
        <f>+' (1) Cap Res.2009-2010'!H666</f>
        <v>0</v>
      </c>
      <c r="I666" s="42">
        <f>+' (1) Cap Res.2009-2010'!I666</f>
        <v>0</v>
      </c>
      <c r="J666" s="42">
        <f>+' (1) Cap Res.2009-2010'!J666</f>
        <v>0</v>
      </c>
      <c r="K666" s="42">
        <f>+' (1) Cap Res.2009-2010'!K666</f>
        <v>0</v>
      </c>
      <c r="L666" s="42">
        <f>+' (1) Cap Res.2009-2010'!L666</f>
        <v>0</v>
      </c>
      <c r="M666" s="42">
        <f>+' (1) Cap Res.2009-2010'!M666</f>
        <v>0</v>
      </c>
      <c r="N666" s="42">
        <f>+' (1) Cap Res.2009-2010'!N666</f>
        <v>0</v>
      </c>
      <c r="O666" s="42">
        <f>+' (1) Cap Res.2009-2010'!O666</f>
        <v>0</v>
      </c>
      <c r="P666" s="42">
        <f>+' (1) Cap Res.2009-2010'!P666</f>
        <v>0</v>
      </c>
      <c r="Q666" s="42">
        <f>+' (1) Cap Res.2009-2010'!Q666</f>
        <v>0</v>
      </c>
      <c r="R666" s="42">
        <f>+' (1) Cap Res.2009-2010'!R666</f>
        <v>0</v>
      </c>
      <c r="S666" s="42">
        <f>+' (1) Cap Res.2009-2010'!S666</f>
        <v>0</v>
      </c>
      <c r="T666" s="42">
        <f>+' (1) Cap Res.2009-2010'!T666</f>
        <v>0</v>
      </c>
      <c r="U666" s="42">
        <f>+' (1) Cap Res.2009-2010'!U666</f>
        <v>0</v>
      </c>
      <c r="V666" s="42">
        <f>+' (1) Cap Res.2009-2010'!V666</f>
        <v>0</v>
      </c>
      <c r="W666" s="42">
        <f>+' (1) Cap Res.2009-2010'!W666</f>
        <v>0</v>
      </c>
      <c r="X666" s="42">
        <f>+' (1) Cap Res.2009-2010'!X666</f>
        <v>0</v>
      </c>
      <c r="Y666" s="42">
        <f>+' (1) Cap Res.2009-2010'!Y666</f>
        <v>0</v>
      </c>
      <c r="Z666" s="42">
        <f>+' (1) Cap Res.2009-2010'!Z666</f>
        <v>0</v>
      </c>
      <c r="AA666" s="42">
        <f>+' (1) Cap Res.2009-2010'!AA666</f>
        <v>0</v>
      </c>
      <c r="AB666" s="42">
        <f>+' (1) Cap Res.2009-2010'!AB666</f>
        <v>0</v>
      </c>
      <c r="AC666" s="42">
        <f>+' (1) Cap Res.2009-2010'!AC666</f>
        <v>0</v>
      </c>
      <c r="AD666" s="42">
        <f>+' (1) Cap Res.2009-2010'!AD666</f>
        <v>0</v>
      </c>
      <c r="AE666" s="42">
        <f>+' (1) Cap Res.2009-2010'!AE666</f>
        <v>0</v>
      </c>
      <c r="AF666" s="42">
        <f>+' (1) Cap Res.2009-2010'!AF666</f>
        <v>0</v>
      </c>
      <c r="AG666" s="42">
        <f>+' (1) Cap Res.2009-2010'!AG666</f>
        <v>0</v>
      </c>
      <c r="AH666" s="42">
        <f>+' (1) Cap Res.2009-2010'!AH666</f>
        <v>0</v>
      </c>
      <c r="AI666" s="42">
        <f>+' (1) Cap Res.2009-2010'!AI666</f>
        <v>0</v>
      </c>
      <c r="AJ666" s="42">
        <f>+' (1) Cap Res.2009-2010'!AJ666</f>
        <v>0</v>
      </c>
      <c r="AK666" s="42">
        <f>+' (1) Cap Res.2009-2010'!AK666</f>
        <v>0</v>
      </c>
      <c r="AL666" s="42">
        <f>+' (1) Cap Res.2009-2010'!AL666</f>
        <v>0</v>
      </c>
      <c r="AM666" s="42">
        <f>+' (1) Cap Res.2009-2010'!AM666</f>
        <v>0</v>
      </c>
      <c r="AN666" s="42">
        <f>+' (1) Cap Res.2009-2010'!AN666</f>
        <v>0</v>
      </c>
      <c r="AO666" s="42">
        <f>+' (1) Cap Res.2009-2010'!AO666</f>
        <v>0</v>
      </c>
      <c r="AP666" s="42">
        <f>+' (1) Cap Res.2009-2010'!AP666</f>
        <v>0</v>
      </c>
      <c r="AQ666" s="42">
        <f>+' (1) Cap Res.2009-2010'!AQ666</f>
        <v>0</v>
      </c>
      <c r="AR666" s="42">
        <f>+' (1) Cap Res.2009-2010'!AR666</f>
        <v>0</v>
      </c>
      <c r="AS666" s="42">
        <f>+' (1) Cap Res.2009-2010'!AS666</f>
        <v>0</v>
      </c>
      <c r="AT666" s="42">
        <f>+' (1) Cap Res.2009-2010'!AT666</f>
        <v>0</v>
      </c>
      <c r="AU666" s="42">
        <f>+' (1) Cap Res.2009-2010'!AU666</f>
        <v>0</v>
      </c>
      <c r="AV666" s="42">
        <f>+' (1) Cap Res.2009-2010'!AV666</f>
        <v>0</v>
      </c>
      <c r="AW666" s="42">
        <f>+' (1) Cap Res.2009-2010'!AW666</f>
        <v>0</v>
      </c>
      <c r="AX666" s="42">
        <f>+' (1) Cap Res.2009-2010'!AX666</f>
        <v>0</v>
      </c>
      <c r="AY666" s="42">
        <f>+' (1) Cap Res.2009-2010'!AY666</f>
        <v>0</v>
      </c>
      <c r="AZ666" s="42">
        <f>+' (1) Cap Res.2009-2010'!AZ666</f>
        <v>0</v>
      </c>
      <c r="BA666" s="42">
        <f>+' (1) Cap Res.2009-2010'!BA666</f>
        <v>0</v>
      </c>
      <c r="BB666" s="42">
        <f>+' (1) Cap Res.2009-2010'!BB666</f>
        <v>0</v>
      </c>
      <c r="BC666" s="42">
        <f>+' (1) Cap Res.2009-2010'!BC666</f>
        <v>0</v>
      </c>
      <c r="BD666" s="42">
        <f>+' (1) Cap Res.2009-2010'!BD666</f>
        <v>0</v>
      </c>
      <c r="BE666" s="42">
        <f>+' (1) Cap Res.2009-2010'!BE666</f>
        <v>0</v>
      </c>
    </row>
    <row r="667" spans="1:57" ht="13.5">
      <c r="A667" s="177">
        <f>+' (1) Cap Res.2009-2010'!BI667</f>
        <v>39781</v>
      </c>
      <c r="B667" s="42">
        <f>+' (1) Cap Res.2009-2010'!B667</f>
        <v>0</v>
      </c>
      <c r="C667" s="42">
        <f>+' (1) Cap Res.2009-2010'!C667</f>
        <v>0</v>
      </c>
      <c r="D667" s="42">
        <f>+' (1) Cap Res.2009-2010'!D667</f>
        <v>0</v>
      </c>
      <c r="E667" s="42">
        <f>+' (1) Cap Res.2009-2010'!E667</f>
        <v>0</v>
      </c>
      <c r="F667" s="42">
        <f>+' (1) Cap Res.2009-2010'!F667</f>
        <v>0</v>
      </c>
      <c r="G667" s="42">
        <f>+' (1) Cap Res.2009-2010'!G667</f>
        <v>0</v>
      </c>
      <c r="H667" s="42">
        <f>+' (1) Cap Res.2009-2010'!H667</f>
        <v>0</v>
      </c>
      <c r="I667" s="42">
        <f>+' (1) Cap Res.2009-2010'!I667</f>
        <v>0</v>
      </c>
      <c r="J667" s="42">
        <f>+' (1) Cap Res.2009-2010'!J667</f>
        <v>0</v>
      </c>
      <c r="K667" s="42">
        <f>+' (1) Cap Res.2009-2010'!K667</f>
        <v>0</v>
      </c>
      <c r="L667" s="42">
        <f>+' (1) Cap Res.2009-2010'!L667</f>
        <v>0</v>
      </c>
      <c r="M667" s="42">
        <f>+' (1) Cap Res.2009-2010'!M667</f>
        <v>0</v>
      </c>
      <c r="N667" s="42">
        <f>+' (1) Cap Res.2009-2010'!N667</f>
        <v>0</v>
      </c>
      <c r="O667" s="42">
        <f>+' (1) Cap Res.2009-2010'!O667</f>
        <v>0</v>
      </c>
      <c r="P667" s="42">
        <f>+' (1) Cap Res.2009-2010'!P667</f>
        <v>0</v>
      </c>
      <c r="Q667" s="42">
        <f>+' (1) Cap Res.2009-2010'!Q667</f>
        <v>0</v>
      </c>
      <c r="R667" s="42">
        <f>+' (1) Cap Res.2009-2010'!R667</f>
        <v>0</v>
      </c>
      <c r="S667" s="42">
        <f>+' (1) Cap Res.2009-2010'!S667</f>
        <v>0</v>
      </c>
      <c r="T667" s="42">
        <f>+' (1) Cap Res.2009-2010'!T667</f>
        <v>0</v>
      </c>
      <c r="U667" s="42">
        <f>+' (1) Cap Res.2009-2010'!U667</f>
        <v>0</v>
      </c>
      <c r="V667" s="42">
        <f>+' (1) Cap Res.2009-2010'!V667</f>
        <v>0</v>
      </c>
      <c r="W667" s="42">
        <f>+' (1) Cap Res.2009-2010'!W667</f>
        <v>0</v>
      </c>
      <c r="X667" s="42">
        <f>+' (1) Cap Res.2009-2010'!X667</f>
        <v>0</v>
      </c>
      <c r="Y667" s="42">
        <f>+' (1) Cap Res.2009-2010'!Y667</f>
        <v>0</v>
      </c>
      <c r="Z667" s="42">
        <f>+' (1) Cap Res.2009-2010'!Z667</f>
        <v>0</v>
      </c>
      <c r="AA667" s="42">
        <f>+' (1) Cap Res.2009-2010'!AA667</f>
        <v>0</v>
      </c>
      <c r="AB667" s="42">
        <f>+' (1) Cap Res.2009-2010'!AB667</f>
        <v>0</v>
      </c>
      <c r="AC667" s="42">
        <f>+' (1) Cap Res.2009-2010'!AC667</f>
        <v>0</v>
      </c>
      <c r="AD667" s="42">
        <f>+' (1) Cap Res.2009-2010'!AD667</f>
        <v>0</v>
      </c>
      <c r="AE667" s="42">
        <f>+' (1) Cap Res.2009-2010'!AE667</f>
        <v>0</v>
      </c>
      <c r="AF667" s="42">
        <f>+' (1) Cap Res.2009-2010'!AF667</f>
        <v>0</v>
      </c>
      <c r="AG667" s="42">
        <f>+' (1) Cap Res.2009-2010'!AG667</f>
        <v>0</v>
      </c>
      <c r="AH667" s="42">
        <f>+' (1) Cap Res.2009-2010'!AH667</f>
        <v>0</v>
      </c>
      <c r="AI667" s="42">
        <f>+' (1) Cap Res.2009-2010'!AI667</f>
        <v>0</v>
      </c>
      <c r="AJ667" s="42">
        <f>+' (1) Cap Res.2009-2010'!AJ667</f>
        <v>0</v>
      </c>
      <c r="AK667" s="42">
        <f>+' (1) Cap Res.2009-2010'!AK667</f>
        <v>0</v>
      </c>
      <c r="AL667" s="42">
        <f>+' (1) Cap Res.2009-2010'!AL667</f>
        <v>0</v>
      </c>
      <c r="AM667" s="42">
        <f>+' (1) Cap Res.2009-2010'!AM667</f>
        <v>0</v>
      </c>
      <c r="AN667" s="42">
        <f>+' (1) Cap Res.2009-2010'!AN667</f>
        <v>0</v>
      </c>
      <c r="AO667" s="42">
        <f>+' (1) Cap Res.2009-2010'!AO667</f>
        <v>0</v>
      </c>
      <c r="AP667" s="42">
        <f>+' (1) Cap Res.2009-2010'!AP667</f>
        <v>0</v>
      </c>
      <c r="AQ667" s="42">
        <f>+' (1) Cap Res.2009-2010'!AQ667</f>
        <v>0</v>
      </c>
      <c r="AR667" s="42">
        <f>+' (1) Cap Res.2009-2010'!AR667</f>
        <v>0</v>
      </c>
      <c r="AS667" s="42">
        <f>+' (1) Cap Res.2009-2010'!AS667</f>
        <v>0</v>
      </c>
      <c r="AT667" s="42">
        <f>+' (1) Cap Res.2009-2010'!AT667</f>
        <v>0</v>
      </c>
      <c r="AU667" s="42">
        <f>+' (1) Cap Res.2009-2010'!AU667</f>
        <v>0</v>
      </c>
      <c r="AV667" s="42">
        <f>+' (1) Cap Res.2009-2010'!AV667</f>
        <v>0</v>
      </c>
      <c r="AW667" s="42">
        <f>+' (1) Cap Res.2009-2010'!AW667</f>
        <v>0</v>
      </c>
      <c r="AX667" s="42">
        <f>+' (1) Cap Res.2009-2010'!AX667</f>
        <v>0</v>
      </c>
      <c r="AY667" s="42">
        <f>+' (1) Cap Res.2009-2010'!AY667</f>
        <v>0</v>
      </c>
      <c r="AZ667" s="42">
        <f>+' (1) Cap Res.2009-2010'!AZ667</f>
        <v>0</v>
      </c>
      <c r="BA667" s="42">
        <f>+' (1) Cap Res.2009-2010'!BA667</f>
        <v>0</v>
      </c>
      <c r="BB667" s="42">
        <f>+' (1) Cap Res.2009-2010'!BB667</f>
        <v>0</v>
      </c>
      <c r="BC667" s="42">
        <f>+' (1) Cap Res.2009-2010'!BC667</f>
        <v>0</v>
      </c>
      <c r="BD667" s="42">
        <f>+' (1) Cap Res.2009-2010'!BD667</f>
        <v>0</v>
      </c>
      <c r="BE667" s="42">
        <f>+' (1) Cap Res.2009-2010'!BE667</f>
        <v>0</v>
      </c>
    </row>
    <row r="668" spans="1:57" ht="14.25" thickBot="1">
      <c r="A668" s="177">
        <f>+' (1) Cap Res.2009-2010'!BI668</f>
        <v>0</v>
      </c>
      <c r="B668" s="42">
        <f>+' (1) Cap Res.2009-2010'!B668</f>
        <v>0</v>
      </c>
      <c r="C668" s="42">
        <f>+' (1) Cap Res.2009-2010'!C668</f>
        <v>0</v>
      </c>
      <c r="D668" s="42">
        <f>+' (1) Cap Res.2009-2010'!D668</f>
        <v>0</v>
      </c>
      <c r="E668" s="42">
        <f>+' (1) Cap Res.2009-2010'!E668</f>
        <v>0</v>
      </c>
      <c r="F668" s="42">
        <f>+' (1) Cap Res.2009-2010'!F668</f>
        <v>0</v>
      </c>
      <c r="G668" s="42">
        <f>+' (1) Cap Res.2009-2010'!G668</f>
        <v>0</v>
      </c>
      <c r="H668" s="42">
        <f>+' (1) Cap Res.2009-2010'!H668</f>
        <v>0</v>
      </c>
      <c r="I668" s="42">
        <f>+' (1) Cap Res.2009-2010'!I668</f>
        <v>0</v>
      </c>
      <c r="J668" s="42">
        <f>+' (1) Cap Res.2009-2010'!J668</f>
        <v>0</v>
      </c>
      <c r="K668" s="42">
        <f>+' (1) Cap Res.2009-2010'!K668</f>
        <v>0</v>
      </c>
      <c r="L668" s="42">
        <f>+' (1) Cap Res.2009-2010'!L668</f>
        <v>0</v>
      </c>
      <c r="M668" s="42">
        <f>+' (1) Cap Res.2009-2010'!M668</f>
        <v>0</v>
      </c>
      <c r="N668" s="42">
        <f>+' (1) Cap Res.2009-2010'!N668</f>
        <v>0</v>
      </c>
      <c r="O668" s="42">
        <f>+' (1) Cap Res.2009-2010'!O668</f>
        <v>0</v>
      </c>
      <c r="P668" s="42">
        <f>+' (1) Cap Res.2009-2010'!P668</f>
        <v>0</v>
      </c>
      <c r="Q668" s="42">
        <f>+' (1) Cap Res.2009-2010'!Q668</f>
        <v>0</v>
      </c>
      <c r="R668" s="42">
        <f>+' (1) Cap Res.2009-2010'!R668</f>
        <v>0</v>
      </c>
      <c r="S668" s="42">
        <f>+' (1) Cap Res.2009-2010'!S668</f>
        <v>0</v>
      </c>
      <c r="T668" s="42">
        <f>+' (1) Cap Res.2009-2010'!T668</f>
        <v>0</v>
      </c>
      <c r="U668" s="42">
        <f>+' (1) Cap Res.2009-2010'!U668</f>
        <v>0</v>
      </c>
      <c r="V668" s="42">
        <f>+' (1) Cap Res.2009-2010'!V668</f>
        <v>0</v>
      </c>
      <c r="W668" s="42">
        <f>+' (1) Cap Res.2009-2010'!W668</f>
        <v>0</v>
      </c>
      <c r="X668" s="42">
        <f>+' (1) Cap Res.2009-2010'!X668</f>
        <v>0</v>
      </c>
      <c r="Y668" s="42">
        <f>+' (1) Cap Res.2009-2010'!Y668</f>
        <v>0</v>
      </c>
      <c r="Z668" s="42">
        <f>+' (1) Cap Res.2009-2010'!Z668</f>
        <v>0</v>
      </c>
      <c r="AA668" s="42">
        <f>+' (1) Cap Res.2009-2010'!AA668</f>
        <v>0</v>
      </c>
      <c r="AB668" s="42">
        <f>+' (1) Cap Res.2009-2010'!AB668</f>
        <v>0</v>
      </c>
      <c r="AC668" s="42">
        <f>+' (1) Cap Res.2009-2010'!AC668</f>
        <v>0</v>
      </c>
      <c r="AD668" s="42">
        <f>+' (1) Cap Res.2009-2010'!AD668</f>
        <v>0</v>
      </c>
      <c r="AE668" s="42">
        <f>+' (1) Cap Res.2009-2010'!AE668</f>
        <v>0</v>
      </c>
      <c r="AF668" s="42">
        <f>+' (1) Cap Res.2009-2010'!AF668</f>
        <v>0</v>
      </c>
      <c r="AG668" s="42">
        <f>+' (1) Cap Res.2009-2010'!AG668</f>
        <v>0</v>
      </c>
      <c r="AH668" s="42">
        <f>+' (1) Cap Res.2009-2010'!AH668</f>
        <v>0</v>
      </c>
      <c r="AI668" s="42">
        <f>+' (1) Cap Res.2009-2010'!AI668</f>
        <v>0</v>
      </c>
      <c r="AJ668" s="42">
        <f>+' (1) Cap Res.2009-2010'!AJ668</f>
        <v>0</v>
      </c>
      <c r="AK668" s="42">
        <f>+' (1) Cap Res.2009-2010'!AK668</f>
        <v>0</v>
      </c>
      <c r="AL668" s="42">
        <f>+' (1) Cap Res.2009-2010'!AL668</f>
        <v>0</v>
      </c>
      <c r="AM668" s="42">
        <f>+' (1) Cap Res.2009-2010'!AM668</f>
        <v>0</v>
      </c>
      <c r="AN668" s="42">
        <f>+' (1) Cap Res.2009-2010'!AN668</f>
        <v>0</v>
      </c>
      <c r="AO668" s="42">
        <f>+' (1) Cap Res.2009-2010'!AO668</f>
        <v>0</v>
      </c>
      <c r="AP668" s="42">
        <f>+' (1) Cap Res.2009-2010'!AP668</f>
        <v>0</v>
      </c>
      <c r="AQ668" s="42">
        <f>+' (1) Cap Res.2009-2010'!AQ668</f>
        <v>0</v>
      </c>
      <c r="AR668" s="42">
        <f>+' (1) Cap Res.2009-2010'!AR668</f>
        <v>0</v>
      </c>
      <c r="AS668" s="42">
        <f>+' (1) Cap Res.2009-2010'!AS668</f>
        <v>0</v>
      </c>
      <c r="AT668" s="42">
        <f>+' (1) Cap Res.2009-2010'!AT668</f>
        <v>0</v>
      </c>
      <c r="AU668" s="42">
        <f>+' (1) Cap Res.2009-2010'!AU668</f>
        <v>0</v>
      </c>
      <c r="AV668" s="42">
        <f>+' (1) Cap Res.2009-2010'!AV668</f>
        <v>0</v>
      </c>
      <c r="AW668" s="42">
        <f>+' (1) Cap Res.2009-2010'!AW668</f>
        <v>0</v>
      </c>
      <c r="AX668" s="42">
        <f>+' (1) Cap Res.2009-2010'!AX668</f>
        <v>0</v>
      </c>
      <c r="AY668" s="42">
        <f>+' (1) Cap Res.2009-2010'!AY668</f>
        <v>0</v>
      </c>
      <c r="AZ668" s="42">
        <f>+' (1) Cap Res.2009-2010'!AZ668</f>
        <v>0</v>
      </c>
      <c r="BA668" s="42">
        <f>+' (1) Cap Res.2009-2010'!BA668</f>
        <v>0</v>
      </c>
      <c r="BB668" s="42">
        <f>+' (1) Cap Res.2009-2010'!BB668</f>
        <v>0</v>
      </c>
      <c r="BC668" s="42">
        <f>+' (1) Cap Res.2009-2010'!BC668</f>
        <v>0</v>
      </c>
      <c r="BD668" s="42">
        <f>+' (1) Cap Res.2009-2010'!BD668</f>
        <v>0</v>
      </c>
      <c r="BE668" s="42">
        <f>+' (1) Cap Res.2009-2010'!BE668</f>
        <v>0</v>
      </c>
    </row>
    <row r="669" spans="1:57" ht="14.25" thickBot="1">
      <c r="A669" s="39" t="s">
        <v>75</v>
      </c>
      <c r="B669" s="152">
        <f t="shared" ref="B669:I669" si="0">SUM(B11:B211)</f>
        <v>5.4569682106375694E-12</v>
      </c>
      <c r="C669" s="152">
        <f t="shared" si="0"/>
        <v>7.2759576141834259E-12</v>
      </c>
      <c r="D669" s="152">
        <f t="shared" si="0"/>
        <v>0</v>
      </c>
      <c r="E669" s="152">
        <f t="shared" si="0"/>
        <v>0</v>
      </c>
      <c r="F669" s="152">
        <f t="shared" si="0"/>
        <v>4.5474735088646412E-13</v>
      </c>
      <c r="G669" s="152">
        <f t="shared" si="0"/>
        <v>0</v>
      </c>
      <c r="H669" s="152">
        <f t="shared" si="0"/>
        <v>0</v>
      </c>
      <c r="I669" s="152">
        <f t="shared" si="0"/>
        <v>0</v>
      </c>
      <c r="J669" s="152">
        <f t="shared" ref="J669:R669" si="1">SUM(J11:J329)</f>
        <v>0</v>
      </c>
      <c r="K669" s="152">
        <f t="shared" si="1"/>
        <v>0</v>
      </c>
      <c r="L669" s="152">
        <f t="shared" si="1"/>
        <v>0</v>
      </c>
      <c r="M669" s="152">
        <f t="shared" si="1"/>
        <v>-1.4551915228366852E-11</v>
      </c>
      <c r="N669" s="152">
        <f t="shared" si="1"/>
        <v>0</v>
      </c>
      <c r="O669" s="152">
        <f t="shared" si="1"/>
        <v>4.2973624658770859E-11</v>
      </c>
      <c r="P669" s="152">
        <f t="shared" si="1"/>
        <v>-1.8189894035458565E-11</v>
      </c>
      <c r="Q669" s="152">
        <f t="shared" si="1"/>
        <v>0</v>
      </c>
      <c r="R669" s="152">
        <f t="shared" si="1"/>
        <v>5.4001247917767614E-13</v>
      </c>
      <c r="S669" s="152">
        <f t="shared" ref="S669:BE669" si="2">SUM(S11:S668)</f>
        <v>-9.0949470177292824E-13</v>
      </c>
      <c r="T669" s="152">
        <f t="shared" si="2"/>
        <v>0</v>
      </c>
      <c r="U669" s="152">
        <f t="shared" si="2"/>
        <v>-2.1827872842550278E-11</v>
      </c>
      <c r="V669" s="152">
        <f t="shared" si="2"/>
        <v>0</v>
      </c>
      <c r="W669" s="152">
        <f t="shared" si="2"/>
        <v>-7.2759576141834259E-12</v>
      </c>
      <c r="X669" s="152">
        <f t="shared" si="2"/>
        <v>5.4569682106375694E-12</v>
      </c>
      <c r="Y669" s="152">
        <f t="shared" si="2"/>
        <v>-7.2759576141834259E-12</v>
      </c>
      <c r="Z669" s="152">
        <f t="shared" si="2"/>
        <v>0</v>
      </c>
      <c r="AA669" s="152">
        <f t="shared" si="2"/>
        <v>0</v>
      </c>
      <c r="AB669" s="152">
        <f t="shared" si="2"/>
        <v>0</v>
      </c>
      <c r="AC669" s="152">
        <f t="shared" si="2"/>
        <v>0</v>
      </c>
      <c r="AD669" s="152">
        <f t="shared" si="2"/>
        <v>0</v>
      </c>
      <c r="AE669" s="152">
        <f t="shared" si="2"/>
        <v>2.1827872842550278E-11</v>
      </c>
      <c r="AF669" s="152">
        <f t="shared" si="2"/>
        <v>-2.7284841053187847E-12</v>
      </c>
      <c r="AG669" s="152">
        <f t="shared" si="2"/>
        <v>0</v>
      </c>
      <c r="AH669" s="152">
        <f t="shared" si="2"/>
        <v>7.2759576141834259E-12</v>
      </c>
      <c r="AI669" s="152">
        <f t="shared" si="2"/>
        <v>3.637978807091713E-12</v>
      </c>
      <c r="AJ669" s="152">
        <f t="shared" si="2"/>
        <v>4.5474735088646412E-13</v>
      </c>
      <c r="AK669" s="152">
        <f t="shared" si="2"/>
        <v>0</v>
      </c>
      <c r="AL669" s="152">
        <f t="shared" si="2"/>
        <v>0</v>
      </c>
      <c r="AM669" s="152">
        <f t="shared" si="2"/>
        <v>0</v>
      </c>
      <c r="AN669" s="152">
        <f t="shared" si="2"/>
        <v>0</v>
      </c>
      <c r="AO669" s="152">
        <f t="shared" si="2"/>
        <v>5.9117155615240335E-12</v>
      </c>
      <c r="AP669" s="152">
        <f t="shared" si="2"/>
        <v>1.8189894035458565E-12</v>
      </c>
      <c r="AQ669" s="152">
        <f t="shared" si="2"/>
        <v>0</v>
      </c>
      <c r="AR669" s="152">
        <f t="shared" si="2"/>
        <v>0</v>
      </c>
      <c r="AS669" s="152">
        <f t="shared" si="2"/>
        <v>-9.0949470177292824E-13</v>
      </c>
      <c r="AT669" s="152">
        <f t="shared" si="2"/>
        <v>0</v>
      </c>
      <c r="AU669" s="152">
        <f t="shared" si="2"/>
        <v>0</v>
      </c>
      <c r="AV669" s="152">
        <f t="shared" si="2"/>
        <v>7.2759576141834259E-12</v>
      </c>
      <c r="AW669" s="152">
        <f t="shared" si="2"/>
        <v>0</v>
      </c>
      <c r="AX669" s="152">
        <f t="shared" si="2"/>
        <v>0</v>
      </c>
      <c r="AY669" s="152">
        <f t="shared" si="2"/>
        <v>1025.8000000000102</v>
      </c>
      <c r="AZ669" s="152">
        <f t="shared" si="2"/>
        <v>21022.249999999993</v>
      </c>
      <c r="BA669" s="152">
        <f t="shared" si="2"/>
        <v>0</v>
      </c>
      <c r="BB669" s="152">
        <f t="shared" si="2"/>
        <v>0</v>
      </c>
      <c r="BC669" s="152">
        <f t="shared" si="2"/>
        <v>1.8189894035458565E-12</v>
      </c>
      <c r="BD669" s="152">
        <f t="shared" si="2"/>
        <v>0</v>
      </c>
      <c r="BE669" s="152">
        <f t="shared" si="2"/>
        <v>0</v>
      </c>
    </row>
    <row r="670" spans="1:57" ht="13.5">
      <c r="A670" s="156" t="s">
        <v>117</v>
      </c>
      <c r="B670" s="154">
        <f>+B669-' (1) Cap Res.2009-2010'!B669</f>
        <v>5.4569682106375694E-12</v>
      </c>
      <c r="C670" s="154">
        <f>+C669-' (1) Cap Res.2009-2010'!C669</f>
        <v>7.2759576141834259E-12</v>
      </c>
      <c r="D670" s="154">
        <f>+D669-' (1) Cap Res.2009-2010'!D669</f>
        <v>0</v>
      </c>
      <c r="E670" s="154">
        <f>+E669-' (1) Cap Res.2009-2010'!E669</f>
        <v>0</v>
      </c>
      <c r="F670" s="154">
        <f>+F669-' (1) Cap Res.2009-2010'!F669</f>
        <v>4.5474735088646412E-13</v>
      </c>
      <c r="G670" s="154">
        <f>+G669-' (1) Cap Res.2009-2010'!G669</f>
        <v>0</v>
      </c>
      <c r="H670" s="154">
        <f>+H669-' (1) Cap Res.2009-2010'!H669</f>
        <v>0</v>
      </c>
      <c r="I670" s="154">
        <f>+I669-' (1) Cap Res.2009-2010'!I669</f>
        <v>0</v>
      </c>
      <c r="J670" s="154">
        <f>+J669-' (1) Cap Res.2009-2010'!J669</f>
        <v>0</v>
      </c>
      <c r="K670" s="154">
        <f>+K669-' (1) Cap Res.2009-2010'!K669</f>
        <v>0</v>
      </c>
      <c r="L670" s="154">
        <f>+L669-' (1) Cap Res.2009-2010'!L669</f>
        <v>0</v>
      </c>
      <c r="M670" s="154">
        <f>+M669-' (1) Cap Res.2009-2010'!M669</f>
        <v>-1.4551915228366852E-11</v>
      </c>
      <c r="N670" s="155" t="s">
        <v>137</v>
      </c>
      <c r="O670" s="154">
        <f>+O669-' (1) Cap Res.2009-2010'!O669</f>
        <v>0</v>
      </c>
      <c r="P670" s="154">
        <f>+P669-' (1) Cap Res.2009-2010'!P669</f>
        <v>0</v>
      </c>
      <c r="Q670" s="154">
        <f>+Q669-' (1) Cap Res.2009-2010'!Q669</f>
        <v>0</v>
      </c>
      <c r="R670" s="154">
        <f>+R669-' (1) Cap Res.2009-2010'!R669</f>
        <v>0</v>
      </c>
      <c r="S670" s="154">
        <f>+S669-' (1) Cap Res.2009-2010'!S669</f>
        <v>-9.0949470177292824E-13</v>
      </c>
      <c r="T670" s="154">
        <f>+T669-' (1) Cap Res.2009-2010'!T669</f>
        <v>0</v>
      </c>
      <c r="U670" s="154">
        <f>+U669-' (1) Cap Res.2009-2010'!U669</f>
        <v>0</v>
      </c>
      <c r="V670" s="154"/>
      <c r="W670" s="154"/>
      <c r="X670" s="154"/>
      <c r="Y670" s="154"/>
      <c r="Z670" s="154"/>
      <c r="AA670" s="154"/>
      <c r="AB670" s="154"/>
      <c r="AC670" s="154"/>
      <c r="AD670" s="154"/>
      <c r="AE670" s="154"/>
      <c r="AF670" s="154"/>
      <c r="AG670" s="154"/>
      <c r="AH670" s="154"/>
      <c r="AI670" s="154"/>
      <c r="AJ670" s="154"/>
      <c r="AK670" s="154"/>
      <c r="AL670" s="154"/>
      <c r="AM670" s="154"/>
      <c r="AN670" s="154"/>
      <c r="AO670" s="154"/>
      <c r="AP670" s="154"/>
      <c r="AQ670" s="154"/>
      <c r="AR670" s="154"/>
      <c r="AS670" s="154"/>
      <c r="AT670" s="154"/>
      <c r="AU670" s="154"/>
      <c r="AV670" s="154"/>
      <c r="AW670" s="154"/>
      <c r="AX670" s="154"/>
      <c r="AY670" s="154"/>
      <c r="AZ670" s="154"/>
      <c r="BA670" s="154"/>
      <c r="BB670" s="154"/>
      <c r="BE670" s="176">
        <f>SUM(B669:BE669)</f>
        <v>22048.050000000039</v>
      </c>
    </row>
    <row r="671" spans="1:57" ht="13.5" thickBot="1"/>
    <row r="672" spans="1:57" ht="13.5">
      <c r="A672" s="39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134"/>
      <c r="M672" s="120"/>
      <c r="N672" s="95"/>
      <c r="O672" s="95"/>
      <c r="P672" s="95"/>
      <c r="Q672" s="95"/>
      <c r="R672" s="135" t="s">
        <v>152</v>
      </c>
      <c r="S672" s="133"/>
      <c r="T672" s="134"/>
      <c r="U672" s="120"/>
      <c r="V672" s="120"/>
      <c r="W672" s="120"/>
      <c r="X672" s="120"/>
      <c r="Y672" s="120"/>
      <c r="Z672" s="120"/>
      <c r="AA672" s="120"/>
      <c r="AB672" s="120"/>
      <c r="AC672" s="120"/>
      <c r="AD672" s="120"/>
      <c r="AE672" s="120"/>
      <c r="AF672" s="120"/>
      <c r="AG672" s="120"/>
      <c r="AH672" s="120"/>
      <c r="AI672" s="120"/>
      <c r="AJ672" s="120"/>
      <c r="AK672" s="120"/>
      <c r="AL672" s="120"/>
      <c r="AM672" s="120"/>
      <c r="AN672" s="120"/>
      <c r="AO672" s="120"/>
      <c r="AP672" s="120"/>
      <c r="AQ672" s="120"/>
      <c r="AR672" s="120"/>
      <c r="AS672" s="120"/>
      <c r="AT672" s="120"/>
      <c r="AU672" s="120"/>
      <c r="AV672" s="120"/>
      <c r="AW672" s="120"/>
      <c r="AX672" s="120"/>
      <c r="AY672" s="120"/>
      <c r="AZ672" s="120"/>
      <c r="BA672" s="120"/>
      <c r="BB672" s="120"/>
      <c r="BC672" s="120"/>
      <c r="BD672" s="120"/>
      <c r="BE672" s="120"/>
    </row>
    <row r="673" spans="1:57" ht="15.75" thickBot="1">
      <c r="A673" s="96" t="s">
        <v>93</v>
      </c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99"/>
      <c r="R673" s="99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 t="s">
        <v>87</v>
      </c>
      <c r="BD673" s="43"/>
      <c r="BE673" s="43"/>
    </row>
    <row r="674" spans="1:57" ht="13.5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</row>
    <row r="675" spans="1:57" ht="13.5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</row>
    <row r="676" spans="1:57" ht="13.5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</row>
    <row r="677" spans="1:57" ht="13.5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</row>
    <row r="678" spans="1:57" ht="13.5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</row>
    <row r="679" spans="1:57" ht="13.5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</row>
    <row r="680" spans="1:57" ht="13.5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</row>
    <row r="681" spans="1:57" ht="13.5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</row>
    <row r="682" spans="1:57" ht="13.5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</row>
  </sheetData>
  <mergeCells count="54">
    <mergeCell ref="W8:W10"/>
    <mergeCell ref="AA8:AA10"/>
    <mergeCell ref="Y8:Y10"/>
    <mergeCell ref="Z8:Z10"/>
    <mergeCell ref="AG8:AG10"/>
    <mergeCell ref="AF8:AF10"/>
    <mergeCell ref="X8:X10"/>
    <mergeCell ref="BC8:BC10"/>
    <mergeCell ref="AX8:AX10"/>
    <mergeCell ref="AE8:AE10"/>
    <mergeCell ref="AB8:AB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J8:AJ10"/>
    <mergeCell ref="AC8:AC10"/>
    <mergeCell ref="AD8:AD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AL8:AL10"/>
    <mergeCell ref="I8:I10"/>
    <mergeCell ref="Q8:Q10"/>
    <mergeCell ref="R8:R10"/>
    <mergeCell ref="J8:J10"/>
    <mergeCell ref="U8:U10"/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2012-12-14T17:52:49Z</cp:lastPrinted>
  <dcterms:created xsi:type="dcterms:W3CDTF">2000-07-21T12:51:48Z</dcterms:created>
  <dcterms:modified xsi:type="dcterms:W3CDTF">2012-12-14T17:53:00Z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