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Sheet1!$A$2:$G$149</definedName>
  </definedNames>
  <calcPr calcId="144525"/>
</workbook>
</file>

<file path=xl/calcChain.xml><?xml version="1.0" encoding="utf-8"?>
<calcChain xmlns="http://schemas.openxmlformats.org/spreadsheetml/2006/main">
  <c r="E144" i="1" l="1"/>
  <c r="H14" i="1"/>
  <c r="H15" i="1" s="1"/>
  <c r="F121" i="1"/>
  <c r="E121" i="1"/>
  <c r="F107" i="1"/>
  <c r="E107" i="1"/>
  <c r="F97" i="1"/>
  <c r="E97" i="1"/>
  <c r="F88" i="1"/>
  <c r="E88" i="1"/>
  <c r="F80" i="1"/>
  <c r="E80" i="1"/>
  <c r="F73" i="1"/>
  <c r="E73" i="1"/>
  <c r="F63" i="1"/>
  <c r="E63" i="1"/>
  <c r="F57" i="1"/>
  <c r="E57" i="1"/>
  <c r="F48" i="1"/>
  <c r="E48" i="1"/>
  <c r="F56" i="1"/>
  <c r="E56" i="1"/>
  <c r="G7" i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l="1"/>
  <c r="D149" i="1"/>
  <c r="G149" i="1" s="1"/>
</calcChain>
</file>

<file path=xl/sharedStrings.xml><?xml version="1.0" encoding="utf-8"?>
<sst xmlns="http://schemas.openxmlformats.org/spreadsheetml/2006/main" count="166" uniqueCount="51">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</sst>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  <xf numFmtId="1" fontId="10" fillId="0" borderId="14" xfId="0" applyNumberFormat="1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B1" workbookViewId="0">
      <pane ySplit="1" topLeftCell="A126" activePane="bottomLeft" state="frozen"/>
      <selection pane="bottomLeft" activeCell="C154" sqref="C154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 x14ac:dyDescent="0.3">
      <c r="A7" s="22"/>
      <c r="B7" s="59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 x14ac:dyDescent="0.3">
      <c r="A8" s="26"/>
      <c r="B8" s="60"/>
      <c r="C8" s="48" t="s">
        <v>17</v>
      </c>
      <c r="D8" s="19">
        <f>G7</f>
        <v>16092475.390000001</v>
      </c>
      <c r="E8" s="18"/>
      <c r="F8" s="49">
        <v>16200</v>
      </c>
      <c r="G8" s="29">
        <f>SUM(D8+E8-F8)</f>
        <v>16076275.390000001</v>
      </c>
    </row>
    <row r="9" spans="1:8" ht="15.75" x14ac:dyDescent="0.3">
      <c r="A9" s="26"/>
      <c r="B9" s="60"/>
      <c r="C9" s="48" t="s">
        <v>8</v>
      </c>
      <c r="D9" s="19">
        <f t="shared" ref="D9:D72" si="0">G8</f>
        <v>16076275.390000001</v>
      </c>
      <c r="E9" s="18"/>
      <c r="F9" s="49">
        <v>16200</v>
      </c>
      <c r="G9" s="29">
        <f t="shared" ref="G9:G72" si="1">SUM(D9+E9-F9)</f>
        <v>16060075.390000001</v>
      </c>
    </row>
    <row r="10" spans="1:8" ht="15.75" x14ac:dyDescent="0.3">
      <c r="A10" s="26"/>
      <c r="B10" s="60"/>
      <c r="C10" s="48" t="s">
        <v>9</v>
      </c>
      <c r="D10" s="19">
        <f t="shared" si="0"/>
        <v>16060075.390000001</v>
      </c>
      <c r="E10" s="18"/>
      <c r="F10" s="49">
        <v>308.35000000000002</v>
      </c>
      <c r="G10" s="29">
        <f t="shared" si="1"/>
        <v>16059767.040000001</v>
      </c>
    </row>
    <row r="11" spans="1:8" ht="15.75" x14ac:dyDescent="0.3">
      <c r="A11" s="26"/>
      <c r="B11" s="60"/>
      <c r="C11" s="48" t="s">
        <v>10</v>
      </c>
      <c r="D11" s="19">
        <f t="shared" si="0"/>
        <v>16059767.040000001</v>
      </c>
      <c r="E11" s="18"/>
      <c r="F11" s="49">
        <v>14580</v>
      </c>
      <c r="G11" s="29">
        <f t="shared" si="1"/>
        <v>16045187.040000001</v>
      </c>
    </row>
    <row r="12" spans="1:8" ht="15.75" x14ac:dyDescent="0.3">
      <c r="A12" s="26"/>
      <c r="B12" s="60"/>
      <c r="C12" s="48" t="s">
        <v>11</v>
      </c>
      <c r="D12" s="19">
        <f t="shared" si="0"/>
        <v>16045187.040000001</v>
      </c>
      <c r="E12" s="18"/>
      <c r="F12" s="49">
        <v>9635.89</v>
      </c>
      <c r="G12" s="29">
        <f t="shared" si="1"/>
        <v>16035551.15</v>
      </c>
    </row>
    <row r="13" spans="1:8" ht="15.75" x14ac:dyDescent="0.3">
      <c r="A13" s="30"/>
      <c r="B13" s="60"/>
      <c r="C13" s="48" t="s">
        <v>12</v>
      </c>
      <c r="D13" s="19">
        <f t="shared" si="0"/>
        <v>16035551.15</v>
      </c>
      <c r="E13" s="18"/>
      <c r="F13" s="49">
        <v>770.88</v>
      </c>
      <c r="G13" s="29">
        <f t="shared" si="1"/>
        <v>16034780.27</v>
      </c>
    </row>
    <row r="14" spans="1:8" ht="15.75" x14ac:dyDescent="0.3">
      <c r="A14" s="26"/>
      <c r="B14" s="60"/>
      <c r="C14" s="48" t="s">
        <v>13</v>
      </c>
      <c r="D14" s="19">
        <f t="shared" si="0"/>
        <v>16034780.27</v>
      </c>
      <c r="E14" s="18"/>
      <c r="F14" s="49">
        <v>231.27</v>
      </c>
      <c r="G14" s="29">
        <f t="shared" si="1"/>
        <v>16034549</v>
      </c>
      <c r="H14" s="4">
        <f>SUM(F7:F18)</f>
        <v>820945.97</v>
      </c>
    </row>
    <row r="15" spans="1:8" ht="15.75" x14ac:dyDescent="0.3">
      <c r="A15" s="26"/>
      <c r="B15" s="60"/>
      <c r="C15" s="48" t="s">
        <v>18</v>
      </c>
      <c r="D15" s="19">
        <f t="shared" si="0"/>
        <v>16034549</v>
      </c>
      <c r="E15" s="18"/>
      <c r="F15" s="49">
        <v>1250</v>
      </c>
      <c r="G15" s="29">
        <f t="shared" si="1"/>
        <v>16033299</v>
      </c>
      <c r="H15" s="4">
        <f>SUM(H14-E19)</f>
        <v>496945.97</v>
      </c>
    </row>
    <row r="16" spans="1:8" ht="15.75" x14ac:dyDescent="0.3">
      <c r="A16" s="26"/>
      <c r="B16" s="60"/>
      <c r="C16" s="48" t="s">
        <v>14</v>
      </c>
      <c r="D16" s="19">
        <f t="shared" si="0"/>
        <v>16033299</v>
      </c>
      <c r="E16" s="18"/>
      <c r="F16" s="49">
        <v>9831.68</v>
      </c>
      <c r="G16" s="29">
        <f t="shared" si="1"/>
        <v>16023467.32</v>
      </c>
    </row>
    <row r="17" spans="1:7" ht="15.75" x14ac:dyDescent="0.3">
      <c r="A17" s="26"/>
      <c r="B17" s="61"/>
      <c r="C17" s="48" t="s">
        <v>20</v>
      </c>
      <c r="D17" s="19">
        <f t="shared" si="0"/>
        <v>16023467.32</v>
      </c>
      <c r="E17" s="18"/>
      <c r="F17" s="49">
        <v>80773.88</v>
      </c>
      <c r="G17" s="29">
        <f t="shared" si="1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0"/>
        <v>15942693.439999999</v>
      </c>
      <c r="E18" s="18"/>
      <c r="F18" s="49">
        <v>563639.41</v>
      </c>
      <c r="G18" s="29">
        <f t="shared" si="1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0"/>
        <v>15379054.029999999</v>
      </c>
      <c r="E19" s="18">
        <v>324000</v>
      </c>
      <c r="F19" s="49"/>
      <c r="G19" s="29">
        <f t="shared" si="1"/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0"/>
        <v>15703054.029999999</v>
      </c>
      <c r="E20" s="18"/>
      <c r="F20" s="49">
        <v>700</v>
      </c>
      <c r="G20" s="29">
        <f t="shared" si="1"/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0"/>
        <v>15702354.029999999</v>
      </c>
      <c r="E21" s="18"/>
      <c r="F21" s="49">
        <v>324000</v>
      </c>
      <c r="G21" s="29">
        <f t="shared" si="1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0"/>
        <v>15378354.029999999</v>
      </c>
      <c r="E22" s="18">
        <v>201.58</v>
      </c>
      <c r="F22" s="49"/>
      <c r="G22" s="29">
        <f t="shared" si="1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0"/>
        <v>15378555.609999999</v>
      </c>
      <c r="E23" s="18">
        <v>244.9</v>
      </c>
      <c r="F23" s="49"/>
      <c r="G23" s="29">
        <f t="shared" si="1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0"/>
        <v>15378800.51</v>
      </c>
      <c r="E24" s="18"/>
      <c r="F24" s="49">
        <v>28538.32</v>
      </c>
      <c r="G24" s="29">
        <f t="shared" si="1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0"/>
        <v>15350262.189999999</v>
      </c>
      <c r="E25" s="18"/>
      <c r="F25" s="49">
        <v>4185</v>
      </c>
      <c r="G25" s="29">
        <f t="shared" si="1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0"/>
        <v>15346077.189999999</v>
      </c>
      <c r="E26" s="18"/>
      <c r="F26" s="49">
        <v>28538.31</v>
      </c>
      <c r="G26" s="29">
        <f t="shared" si="1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0"/>
        <v>15317538.879999999</v>
      </c>
      <c r="E27" s="18">
        <v>213.37</v>
      </c>
      <c r="F27" s="49"/>
      <c r="G27" s="29">
        <f t="shared" si="1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0"/>
        <v>15317752.249999998</v>
      </c>
      <c r="E28" s="18"/>
      <c r="F28" s="49">
        <v>2335</v>
      </c>
      <c r="G28" s="29">
        <f t="shared" si="1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0"/>
        <v>15315417.249999998</v>
      </c>
      <c r="E29" s="18"/>
      <c r="F29" s="49">
        <v>619.30999999999995</v>
      </c>
      <c r="G29" s="29">
        <f t="shared" si="1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0"/>
        <v>15314797.939999998</v>
      </c>
      <c r="E30" s="18"/>
      <c r="F30" s="49">
        <v>352.79</v>
      </c>
      <c r="G30" s="29">
        <f t="shared" si="1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0"/>
        <v>15314445.149999999</v>
      </c>
      <c r="E31" s="18"/>
      <c r="F31" s="49">
        <v>35672.9</v>
      </c>
      <c r="G31" s="29">
        <f t="shared" si="1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0"/>
        <v>15278772.249999998</v>
      </c>
      <c r="E32" s="18"/>
      <c r="F32" s="49">
        <v>1305.21</v>
      </c>
      <c r="G32" s="29">
        <f t="shared" si="1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0"/>
        <v>15277467.039999997</v>
      </c>
      <c r="E33" s="18">
        <v>285.97000000000003</v>
      </c>
      <c r="F33" s="49"/>
      <c r="G33" s="29">
        <f t="shared" si="1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0"/>
        <v>15277753.009999998</v>
      </c>
      <c r="E34" s="18"/>
      <c r="F34" s="49">
        <v>21403.73</v>
      </c>
      <c r="G34" s="29">
        <f t="shared" si="1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0"/>
        <v>15256349.279999997</v>
      </c>
      <c r="E35" s="18">
        <v>215.23</v>
      </c>
      <c r="F35" s="49"/>
      <c r="G35" s="29">
        <f t="shared" si="1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0"/>
        <v>15256564.509999998</v>
      </c>
      <c r="E36" s="18"/>
      <c r="F36" s="49">
        <v>1017.93</v>
      </c>
      <c r="G36" s="29">
        <f t="shared" si="1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0"/>
        <v>15255546.579999998</v>
      </c>
      <c r="E37" s="18"/>
      <c r="F37" s="49">
        <v>19025.55</v>
      </c>
      <c r="G37" s="29">
        <f t="shared" si="1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0"/>
        <v>15236521.029999997</v>
      </c>
      <c r="E38" s="18"/>
      <c r="F38" s="49">
        <v>33516.19</v>
      </c>
      <c r="G38" s="29">
        <f t="shared" si="1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0"/>
        <v>15203004.839999998</v>
      </c>
      <c r="E39" s="18"/>
      <c r="F39" s="49">
        <v>2104.86</v>
      </c>
      <c r="G39" s="29">
        <f t="shared" si="1"/>
        <v>15200899.979999999</v>
      </c>
      <c r="H39" s="46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0"/>
        <v>15200899.979999999</v>
      </c>
      <c r="E40" s="18">
        <v>89.14</v>
      </c>
      <c r="F40" s="49"/>
      <c r="G40" s="29">
        <f t="shared" si="1"/>
        <v>15200989.119999999</v>
      </c>
      <c r="H40" s="46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0"/>
        <v>15200989.119999999</v>
      </c>
      <c r="E41" s="18"/>
      <c r="F41" s="49">
        <v>20500</v>
      </c>
      <c r="G41" s="29">
        <f t="shared" si="1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0"/>
        <v>15180489.119999999</v>
      </c>
      <c r="E42" s="18"/>
      <c r="F42" s="49">
        <v>1011.34</v>
      </c>
      <c r="G42" s="29">
        <f t="shared" si="1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0"/>
        <v>15179477.779999999</v>
      </c>
      <c r="E43" s="18"/>
      <c r="F43" s="49">
        <v>16647.349999999999</v>
      </c>
      <c r="G43" s="29">
        <f t="shared" si="1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0"/>
        <v>15162830.43</v>
      </c>
      <c r="E44" s="18"/>
      <c r="F44" s="49">
        <v>1003.23</v>
      </c>
      <c r="G44" s="29">
        <f t="shared" si="1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0"/>
        <v>15161827.199999999</v>
      </c>
      <c r="E45" s="18"/>
      <c r="F45" s="49">
        <v>897.43</v>
      </c>
      <c r="G45" s="29">
        <f t="shared" si="1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0"/>
        <v>15160929.77</v>
      </c>
      <c r="E46" s="18"/>
      <c r="F46" s="49">
        <v>119998.89</v>
      </c>
      <c r="G46" s="29">
        <f t="shared" si="1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0"/>
        <v>15040930.879999999</v>
      </c>
      <c r="E47" s="18"/>
      <c r="F47" s="49">
        <v>1525.53</v>
      </c>
      <c r="G47" s="29">
        <f t="shared" si="1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0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1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0"/>
        <v>15045561.700000001</v>
      </c>
      <c r="E49" s="18"/>
      <c r="F49" s="49">
        <v>17800</v>
      </c>
      <c r="G49" s="29">
        <f t="shared" si="1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0"/>
        <v>15027761.700000001</v>
      </c>
      <c r="E50" s="18"/>
      <c r="F50" s="49">
        <v>67382.14</v>
      </c>
      <c r="G50" s="29">
        <f t="shared" si="1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0"/>
        <v>14960379.560000001</v>
      </c>
      <c r="E51" s="18"/>
      <c r="F51" s="49">
        <v>836.07</v>
      </c>
      <c r="G51" s="29">
        <f t="shared" si="1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0"/>
        <v>14959543.49</v>
      </c>
      <c r="E52" s="18"/>
      <c r="F52" s="49">
        <v>40429.279999999999</v>
      </c>
      <c r="G52" s="29">
        <f t="shared" si="1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0"/>
        <v>14919114.210000001</v>
      </c>
      <c r="E53" s="18"/>
      <c r="F53" s="49">
        <v>1129.8</v>
      </c>
      <c r="G53" s="29">
        <f t="shared" si="1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0"/>
        <v>14917984.41</v>
      </c>
      <c r="E54" s="18"/>
      <c r="F54" s="49">
        <v>26952.85</v>
      </c>
      <c r="G54" s="29">
        <f t="shared" si="1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0"/>
        <v>14891031.560000001</v>
      </c>
      <c r="E55" s="18"/>
      <c r="F55" s="49">
        <v>2210.17</v>
      </c>
      <c r="G55" s="29">
        <f t="shared" si="1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0"/>
        <v>14888821.390000001</v>
      </c>
      <c r="E56" s="18">
        <f>26650+17.01</f>
        <v>26667.01</v>
      </c>
      <c r="F56" s="49">
        <f>35086.66+933.34</f>
        <v>36020</v>
      </c>
      <c r="G56" s="29">
        <f t="shared" si="1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0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1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0"/>
        <v>14905533.01</v>
      </c>
      <c r="E58" s="18"/>
      <c r="F58" s="49">
        <v>655</v>
      </c>
      <c r="G58" s="29">
        <f t="shared" si="1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0"/>
        <v>14904878.01</v>
      </c>
      <c r="E59" s="18"/>
      <c r="F59" s="49">
        <v>44931.21</v>
      </c>
      <c r="G59" s="29">
        <f t="shared" si="1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0"/>
        <v>14859946.799999999</v>
      </c>
      <c r="E60" s="18"/>
      <c r="F60" s="49">
        <v>67500</v>
      </c>
      <c r="G60" s="29">
        <f t="shared" si="1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0"/>
        <v>14792446.799999999</v>
      </c>
      <c r="E61" s="18"/>
      <c r="F61" s="49">
        <v>17550</v>
      </c>
      <c r="G61" s="29">
        <f t="shared" si="1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0"/>
        <v>14774896.799999999</v>
      </c>
      <c r="E62" s="18"/>
      <c r="F62" s="49">
        <v>29700</v>
      </c>
      <c r="G62" s="29">
        <f t="shared" si="1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0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1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0"/>
        <v>14735081.689999999</v>
      </c>
      <c r="E64" s="18"/>
      <c r="F64" s="49">
        <v>12509.29</v>
      </c>
      <c r="G64" s="29">
        <f t="shared" si="1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0"/>
        <v>14722572.4</v>
      </c>
      <c r="E65" s="18"/>
      <c r="F65" s="49">
        <v>12509.3</v>
      </c>
      <c r="G65" s="29">
        <f t="shared" si="1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0"/>
        <v>14710063.1</v>
      </c>
      <c r="E66" s="18"/>
      <c r="F66" s="49">
        <v>17460</v>
      </c>
      <c r="G66" s="29">
        <f t="shared" si="1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0"/>
        <v>14692603.1</v>
      </c>
      <c r="E67" s="18"/>
      <c r="F67" s="49">
        <v>7733.7</v>
      </c>
      <c r="G67" s="29">
        <f t="shared" si="1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0"/>
        <v>14684869.4</v>
      </c>
      <c r="E68" s="18"/>
      <c r="F68" s="49">
        <v>78201</v>
      </c>
      <c r="G68" s="29">
        <f t="shared" si="1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0"/>
        <v>14606668.4</v>
      </c>
      <c r="E69" s="18"/>
      <c r="F69" s="49">
        <v>32294.7</v>
      </c>
      <c r="G69" s="29">
        <f t="shared" si="1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0"/>
        <v>14574373.700000001</v>
      </c>
      <c r="E70" s="18"/>
      <c r="F70" s="49">
        <v>51710.87</v>
      </c>
      <c r="G70" s="29">
        <f t="shared" si="1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0"/>
        <v>14522662.830000002</v>
      </c>
      <c r="E71" s="18"/>
      <c r="F71" s="49">
        <v>65700</v>
      </c>
      <c r="G71" s="29">
        <f t="shared" si="1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0"/>
        <v>14456962.830000002</v>
      </c>
      <c r="E72" s="18"/>
      <c r="F72" s="49">
        <v>24300</v>
      </c>
      <c r="G72" s="29">
        <f t="shared" si="1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ref="D73:D136" si="2">G72</f>
        <v>14432662.830000002</v>
      </c>
      <c r="E73" s="18">
        <f>58000+56.26</f>
        <v>58056.26</v>
      </c>
      <c r="F73" s="49">
        <f>33334.34+914.33</f>
        <v>34248.67</v>
      </c>
      <c r="G73" s="29">
        <f t="shared" ref="G73:G136" si="3">SUM(D73+E73-F73)</f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2"/>
        <v>14456470.420000002</v>
      </c>
      <c r="E74" s="18"/>
      <c r="F74" s="49">
        <v>19611.11</v>
      </c>
      <c r="G74" s="29">
        <f t="shared" si="3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2"/>
        <v>14436859.310000002</v>
      </c>
      <c r="E75" s="18"/>
      <c r="F75" s="49">
        <v>192641</v>
      </c>
      <c r="G75" s="29">
        <f t="shared" si="3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2"/>
        <v>14244218.310000002</v>
      </c>
      <c r="E76" s="18"/>
      <c r="F76" s="49">
        <v>12509.29</v>
      </c>
      <c r="G76" s="29">
        <f t="shared" si="3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2"/>
        <v>14231709.020000003</v>
      </c>
      <c r="E77" s="18"/>
      <c r="F77" s="49">
        <v>60.39</v>
      </c>
      <c r="G77" s="29">
        <f t="shared" si="3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2"/>
        <v>14231648.630000003</v>
      </c>
      <c r="E78" s="18"/>
      <c r="F78" s="49">
        <v>211</v>
      </c>
      <c r="G78" s="29">
        <f t="shared" si="3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2"/>
        <v>14231437.630000003</v>
      </c>
      <c r="E79" s="18"/>
      <c r="F79" s="49">
        <v>207.37</v>
      </c>
      <c r="G79" s="29">
        <f t="shared" si="3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 t="shared" si="2"/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3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 t="shared" si="2"/>
        <v>14214124.330000004</v>
      </c>
      <c r="E81" s="18"/>
      <c r="F81" s="49">
        <v>56628</v>
      </c>
      <c r="G81" s="29">
        <f t="shared" si="3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 t="shared" si="2"/>
        <v>14157496.330000004</v>
      </c>
      <c r="E82" s="18"/>
      <c r="F82" s="49">
        <v>199777</v>
      </c>
      <c r="G82" s="29">
        <f t="shared" si="3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 t="shared" si="2"/>
        <v>13957719.330000004</v>
      </c>
      <c r="E83" s="18"/>
      <c r="F83" s="49">
        <v>30520.799999999999</v>
      </c>
      <c r="G83" s="29">
        <f t="shared" si="3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si="2"/>
        <v>13927198.530000003</v>
      </c>
      <c r="E84" s="18"/>
      <c r="F84" s="49">
        <v>15660</v>
      </c>
      <c r="G84" s="29">
        <f t="shared" si="3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2"/>
        <v>13911538.530000003</v>
      </c>
      <c r="E85" s="18"/>
      <c r="F85" s="49">
        <v>120242.5</v>
      </c>
      <c r="G85" s="29">
        <f t="shared" si="3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2"/>
        <v>13791296.030000003</v>
      </c>
      <c r="E86" s="18"/>
      <c r="F86" s="49">
        <v>76836.649999999994</v>
      </c>
      <c r="G86" s="29">
        <f t="shared" si="3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2"/>
        <v>13714459.380000003</v>
      </c>
      <c r="E87" s="18"/>
      <c r="F87" s="49">
        <v>73276.2</v>
      </c>
      <c r="G87" s="29">
        <f t="shared" si="3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2"/>
        <v>13641183.180000003</v>
      </c>
      <c r="E88" s="18">
        <f>41925+55.56</f>
        <v>41980.56</v>
      </c>
      <c r="F88" s="49">
        <f>30289.21+853.57</f>
        <v>31142.78</v>
      </c>
      <c r="G88" s="29">
        <f t="shared" si="3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2"/>
        <v>13652020.960000005</v>
      </c>
      <c r="E89" s="18"/>
      <c r="F89" s="49">
        <v>48896.19</v>
      </c>
      <c r="G89" s="29">
        <f t="shared" si="3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2"/>
        <v>13603124.770000005</v>
      </c>
      <c r="E90" s="18"/>
      <c r="F90" s="49">
        <v>42320.25</v>
      </c>
      <c r="G90" s="29">
        <f t="shared" si="3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2"/>
        <v>13560804.520000005</v>
      </c>
      <c r="E91" s="18"/>
      <c r="F91" s="49">
        <v>13499.29</v>
      </c>
      <c r="G91" s="29">
        <f t="shared" si="3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2"/>
        <v>13547305.230000006</v>
      </c>
      <c r="E92" s="18"/>
      <c r="F92" s="49">
        <v>45000</v>
      </c>
      <c r="G92" s="29">
        <f t="shared" si="3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2"/>
        <v>13502305.230000006</v>
      </c>
      <c r="E93" s="18">
        <v>4000</v>
      </c>
      <c r="F93" s="49"/>
      <c r="G93" s="29">
        <f t="shared" si="3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2"/>
        <v>13506305.230000006</v>
      </c>
      <c r="E94" s="18"/>
      <c r="F94" s="49">
        <v>252052</v>
      </c>
      <c r="G94" s="29">
        <f t="shared" si="3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2"/>
        <v>13254253.230000006</v>
      </c>
      <c r="E95" s="18"/>
      <c r="F95" s="49">
        <v>100107</v>
      </c>
      <c r="G95" s="29">
        <f t="shared" si="3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2"/>
        <v>13154146.230000006</v>
      </c>
      <c r="E96" s="18"/>
      <c r="F96" s="49">
        <v>1250</v>
      </c>
      <c r="G96" s="29">
        <f t="shared" si="3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2"/>
        <v>13152896.230000006</v>
      </c>
      <c r="E97" s="18">
        <f>26650+40.94</f>
        <v>26690.94</v>
      </c>
      <c r="F97" s="49">
        <f>28886.08+835.53</f>
        <v>29721.61</v>
      </c>
      <c r="G97" s="29">
        <f t="shared" si="3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2"/>
        <v>13149865.560000006</v>
      </c>
      <c r="E98" s="18"/>
      <c r="F98" s="49">
        <v>352223</v>
      </c>
      <c r="G98" s="29">
        <f t="shared" si="3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2"/>
        <v>12797642.560000006</v>
      </c>
      <c r="E99" s="18"/>
      <c r="F99" s="49">
        <v>3487.86</v>
      </c>
      <c r="G99" s="29">
        <f t="shared" si="3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2"/>
        <v>12794154.700000007</v>
      </c>
      <c r="E100" s="18"/>
      <c r="F100" s="49">
        <v>171719.8</v>
      </c>
      <c r="G100" s="29">
        <f t="shared" si="3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2"/>
        <v>12622434.900000006</v>
      </c>
      <c r="E101" s="18"/>
      <c r="F101" s="49">
        <v>148372.65</v>
      </c>
      <c r="G101" s="29">
        <f t="shared" si="3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2"/>
        <v>12474062.250000006</v>
      </c>
      <c r="E102" s="18"/>
      <c r="F102" s="49">
        <v>215165.82</v>
      </c>
      <c r="G102" s="29">
        <f t="shared" si="3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2"/>
        <v>12258896.430000005</v>
      </c>
      <c r="E103" s="18"/>
      <c r="F103" s="49">
        <v>87251.62</v>
      </c>
      <c r="G103" s="29">
        <f t="shared" si="3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2"/>
        <v>12171644.810000006</v>
      </c>
      <c r="E104" s="18"/>
      <c r="F104" s="49">
        <v>30861</v>
      </c>
      <c r="G104" s="29">
        <f t="shared" si="3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2"/>
        <v>12140783.810000006</v>
      </c>
      <c r="E105" s="18"/>
      <c r="F105" s="49">
        <v>13501.13</v>
      </c>
      <c r="G105" s="29">
        <f t="shared" si="3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2"/>
        <v>12127282.680000005</v>
      </c>
      <c r="E106" s="18"/>
      <c r="F106" s="49">
        <v>4872.05</v>
      </c>
      <c r="G106" s="29">
        <f t="shared" si="3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2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3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2"/>
        <v>12154291.530000005</v>
      </c>
      <c r="E108" s="18">
        <v>4214.37</v>
      </c>
      <c r="F108" s="49"/>
      <c r="G108" s="29">
        <f t="shared" si="3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2"/>
        <v>12158505.900000004</v>
      </c>
      <c r="E109" s="18"/>
      <c r="F109" s="49">
        <v>359182</v>
      </c>
      <c r="G109" s="29">
        <f t="shared" si="3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2"/>
        <v>11799323.900000004</v>
      </c>
      <c r="E110" s="18"/>
      <c r="F110" s="49">
        <v>228957.81</v>
      </c>
      <c r="G110" s="29">
        <f t="shared" si="3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2"/>
        <v>11570366.090000004</v>
      </c>
      <c r="E111" s="18"/>
      <c r="F111" s="49">
        <v>135269.19</v>
      </c>
      <c r="G111" s="29">
        <f t="shared" si="3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2"/>
        <v>11435096.900000004</v>
      </c>
      <c r="E112" s="18"/>
      <c r="F112" s="49">
        <v>99441.72</v>
      </c>
      <c r="G112" s="29">
        <f t="shared" si="3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2"/>
        <v>11335655.180000003</v>
      </c>
      <c r="E113" s="18"/>
      <c r="F113" s="49">
        <v>22392</v>
      </c>
      <c r="G113" s="29">
        <f t="shared" si="3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2"/>
        <v>11313263.180000003</v>
      </c>
      <c r="E114" s="18"/>
      <c r="F114" s="49">
        <v>40147.4</v>
      </c>
      <c r="G114" s="29">
        <f t="shared" si="3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2"/>
        <v>11273115.780000003</v>
      </c>
      <c r="E115" s="18"/>
      <c r="F115" s="49">
        <v>15482.82</v>
      </c>
      <c r="G115" s="29">
        <f t="shared" si="3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2"/>
        <v>11257632.960000003</v>
      </c>
      <c r="E116" s="18"/>
      <c r="F116" s="49">
        <v>13302.02</v>
      </c>
      <c r="G116" s="29">
        <f t="shared" si="3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2"/>
        <v>11244330.940000003</v>
      </c>
      <c r="E117" s="18"/>
      <c r="F117" s="49">
        <v>10990.5</v>
      </c>
      <c r="G117" s="29">
        <f t="shared" si="3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2"/>
        <v>11233340.440000003</v>
      </c>
      <c r="E118" s="18"/>
      <c r="F118" s="49">
        <v>20</v>
      </c>
      <c r="G118" s="29">
        <f t="shared" si="3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2"/>
        <v>11233320.440000003</v>
      </c>
      <c r="E119" s="18"/>
      <c r="F119" s="49">
        <v>4650.4799999999996</v>
      </c>
      <c r="G119" s="29">
        <f t="shared" si="3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2"/>
        <v>11228669.960000003</v>
      </c>
      <c r="E120" s="18"/>
      <c r="F120" s="49">
        <v>35064</v>
      </c>
      <c r="G120" s="29">
        <f t="shared" si="3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2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3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2"/>
        <v>11195164.200000003</v>
      </c>
      <c r="E122" s="18"/>
      <c r="F122" s="49">
        <v>16282.7</v>
      </c>
      <c r="G122" s="29">
        <f t="shared" si="3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2"/>
        <v>11178881.500000004</v>
      </c>
      <c r="E123" s="18"/>
      <c r="F123" s="49">
        <v>376713</v>
      </c>
      <c r="G123" s="29">
        <f t="shared" si="3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2"/>
        <v>10802168.500000004</v>
      </c>
      <c r="E124" s="18"/>
      <c r="F124" s="49">
        <v>311336.06</v>
      </c>
      <c r="G124" s="29">
        <f t="shared" si="3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2"/>
        <v>10490832.440000003</v>
      </c>
      <c r="E125" s="18"/>
      <c r="F125" s="49">
        <v>39980.160000000003</v>
      </c>
      <c r="G125" s="29">
        <f t="shared" si="3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2"/>
        <v>10450852.280000003</v>
      </c>
      <c r="E126" s="18"/>
      <c r="F126" s="49">
        <v>66737.09</v>
      </c>
      <c r="G126" s="29">
        <f t="shared" si="3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2"/>
        <v>10384115.190000003</v>
      </c>
      <c r="E127" s="18"/>
      <c r="F127" s="49">
        <v>4650.4799999999996</v>
      </c>
      <c r="G127" s="29">
        <f t="shared" si="3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2"/>
        <v>10379464.710000003</v>
      </c>
      <c r="E128" s="18"/>
      <c r="F128" s="49">
        <v>145.21</v>
      </c>
      <c r="G128" s="29">
        <f t="shared" si="3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2"/>
        <v>10379319.500000002</v>
      </c>
      <c r="E129" s="18"/>
      <c r="F129" s="49">
        <v>130.80000000000001</v>
      </c>
      <c r="G129" s="29">
        <f t="shared" si="3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2"/>
        <v>10379188.700000001</v>
      </c>
      <c r="E130" s="18"/>
      <c r="F130" s="49">
        <v>432414.36</v>
      </c>
      <c r="G130" s="29">
        <f t="shared" si="3"/>
        <v>9946774.3400000017</v>
      </c>
      <c r="H130" s="50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2"/>
        <v>9946774.3400000017</v>
      </c>
      <c r="E131" s="18">
        <v>17944.12</v>
      </c>
      <c r="F131" s="49"/>
      <c r="G131" s="29">
        <f t="shared" si="3"/>
        <v>9964718.4600000009</v>
      </c>
      <c r="H131" s="51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2"/>
        <v>9964718.4600000009</v>
      </c>
      <c r="E132" s="18"/>
      <c r="F132" s="49">
        <v>349170</v>
      </c>
      <c r="G132" s="29">
        <f t="shared" si="3"/>
        <v>9615548.4600000009</v>
      </c>
      <c r="H132" s="50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2"/>
        <v>9615548.4600000009</v>
      </c>
      <c r="E133" s="18"/>
      <c r="F133" s="49">
        <v>450618.97</v>
      </c>
      <c r="G133" s="29">
        <f t="shared" si="3"/>
        <v>9164929.4900000002</v>
      </c>
      <c r="H133" s="50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2"/>
        <v>9164929.4900000002</v>
      </c>
      <c r="E134" s="18"/>
      <c r="F134" s="49">
        <v>44437.91</v>
      </c>
      <c r="G134" s="29">
        <f t="shared" si="3"/>
        <v>9120491.5800000001</v>
      </c>
      <c r="H134" s="50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2"/>
        <v>9120491.5800000001</v>
      </c>
      <c r="E135" s="18"/>
      <c r="F135" s="49">
        <v>99575.97</v>
      </c>
      <c r="G135" s="29">
        <f t="shared" si="3"/>
        <v>9020915.6099999994</v>
      </c>
      <c r="H135" s="50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2"/>
        <v>9020915.6099999994</v>
      </c>
      <c r="E136" s="18"/>
      <c r="F136" s="49">
        <v>18290.25</v>
      </c>
      <c r="G136" s="29">
        <f t="shared" si="3"/>
        <v>9002625.3599999994</v>
      </c>
      <c r="H136" s="50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ref="D137:D145" si="4">G136</f>
        <v>9002625.3599999994</v>
      </c>
      <c r="E137" s="18"/>
      <c r="F137" s="49">
        <v>12905.66</v>
      </c>
      <c r="G137" s="29">
        <f t="shared" ref="G137:G146" si="5">SUM(D137+E137-F137)</f>
        <v>8989719.6999999993</v>
      </c>
      <c r="H137" s="50"/>
    </row>
    <row r="138" spans="1:8" ht="15.75" x14ac:dyDescent="0.3">
      <c r="A138" s="30">
        <v>41450</v>
      </c>
      <c r="B138" s="31">
        <v>28398736</v>
      </c>
      <c r="C138" s="17" t="s">
        <v>46</v>
      </c>
      <c r="D138" s="19">
        <f t="shared" si="4"/>
        <v>8989719.6999999993</v>
      </c>
      <c r="E138" s="18"/>
      <c r="F138" s="49">
        <v>191.31</v>
      </c>
      <c r="G138" s="29">
        <f t="shared" si="5"/>
        <v>8989528.3899999987</v>
      </c>
    </row>
    <row r="139" spans="1:8" ht="15.75" x14ac:dyDescent="0.3">
      <c r="A139" s="30">
        <v>41450</v>
      </c>
      <c r="B139" s="31">
        <v>28398737</v>
      </c>
      <c r="C139" s="17" t="s">
        <v>39</v>
      </c>
      <c r="D139" s="19">
        <f t="shared" si="4"/>
        <v>8989528.3899999987</v>
      </c>
      <c r="E139" s="18"/>
      <c r="F139" s="49">
        <v>6975.72</v>
      </c>
      <c r="G139" s="29">
        <f t="shared" si="5"/>
        <v>8982552.6699999981</v>
      </c>
    </row>
    <row r="140" spans="1:8" ht="15.75" x14ac:dyDescent="0.3">
      <c r="A140" s="30">
        <v>41450</v>
      </c>
      <c r="B140" s="31">
        <v>28398738</v>
      </c>
      <c r="C140" s="17" t="s">
        <v>50</v>
      </c>
      <c r="D140" s="19">
        <f t="shared" si="4"/>
        <v>8982552.6699999981</v>
      </c>
      <c r="E140" s="18"/>
      <c r="F140" s="49">
        <v>1921.4</v>
      </c>
      <c r="G140" s="29">
        <f t="shared" si="5"/>
        <v>8980631.2699999977</v>
      </c>
    </row>
    <row r="141" spans="1:8" ht="15.75" x14ac:dyDescent="0.3">
      <c r="A141" s="30">
        <v>41450</v>
      </c>
      <c r="B141" s="31">
        <v>28398739</v>
      </c>
      <c r="C141" s="17" t="s">
        <v>50</v>
      </c>
      <c r="D141" s="19">
        <f t="shared" si="4"/>
        <v>8980631.2699999977</v>
      </c>
      <c r="E141" s="18"/>
      <c r="F141" s="49">
        <v>769.5</v>
      </c>
      <c r="G141" s="29">
        <f t="shared" si="5"/>
        <v>8979861.7699999977</v>
      </c>
    </row>
    <row r="142" spans="1:8" ht="15.75" x14ac:dyDescent="0.3">
      <c r="A142" s="30">
        <v>41450</v>
      </c>
      <c r="B142" s="31">
        <v>28398740</v>
      </c>
      <c r="C142" s="17" t="s">
        <v>33</v>
      </c>
      <c r="D142" s="19">
        <f t="shared" si="4"/>
        <v>8979861.7699999977</v>
      </c>
      <c r="E142" s="18"/>
      <c r="F142" s="49">
        <v>282732.73</v>
      </c>
      <c r="G142" s="29">
        <f t="shared" si="5"/>
        <v>8697129.0399999972</v>
      </c>
    </row>
    <row r="143" spans="1:8" ht="15.75" x14ac:dyDescent="0.3">
      <c r="A143" s="30">
        <v>41450</v>
      </c>
      <c r="B143" s="31">
        <v>28398741</v>
      </c>
      <c r="C143" s="17" t="s">
        <v>40</v>
      </c>
      <c r="D143" s="19">
        <f t="shared" si="4"/>
        <v>8697129.0399999972</v>
      </c>
      <c r="E143" s="18"/>
      <c r="F143" s="49">
        <v>39523.5</v>
      </c>
      <c r="G143" s="29">
        <f t="shared" si="5"/>
        <v>8657605.5399999972</v>
      </c>
    </row>
    <row r="144" spans="1:8" ht="15.75" x14ac:dyDescent="0.3">
      <c r="A144" s="30">
        <v>41455</v>
      </c>
      <c r="B144" s="31" t="s">
        <v>44</v>
      </c>
      <c r="C144" s="17" t="s">
        <v>47</v>
      </c>
      <c r="D144" s="19">
        <f t="shared" si="4"/>
        <v>8657605.5399999972</v>
      </c>
      <c r="E144" s="18">
        <f>15812.5+7.63-22689.47-583.18</f>
        <v>-7452.5200000000023</v>
      </c>
      <c r="F144" s="49"/>
      <c r="G144" s="29">
        <f t="shared" si="5"/>
        <v>8650153.0199999977</v>
      </c>
      <c r="H144" s="4"/>
    </row>
    <row r="145" spans="1:8" ht="15.75" x14ac:dyDescent="0.3">
      <c r="A145" s="30"/>
      <c r="B145" s="31"/>
      <c r="C145" s="17"/>
      <c r="D145" s="19">
        <f t="shared" si="4"/>
        <v>8650153.0199999977</v>
      </c>
      <c r="E145" s="18"/>
      <c r="F145" s="49"/>
      <c r="G145" s="29">
        <f t="shared" si="5"/>
        <v>8650153.0199999977</v>
      </c>
      <c r="H145" s="4"/>
    </row>
    <row r="146" spans="1:8" ht="15.75" x14ac:dyDescent="0.3">
      <c r="A146" s="30"/>
      <c r="B146" s="31"/>
      <c r="C146" s="17"/>
      <c r="D146" s="19">
        <f>G145</f>
        <v>8650153.0199999977</v>
      </c>
      <c r="E146" s="18"/>
      <c r="F146" s="49"/>
      <c r="G146" s="29">
        <f t="shared" si="5"/>
        <v>8650153.0199999977</v>
      </c>
    </row>
    <row r="147" spans="1:8" ht="15.75" x14ac:dyDescent="0.3">
      <c r="A147" s="30"/>
      <c r="B147" s="31"/>
      <c r="C147" s="17"/>
      <c r="D147" s="19">
        <f>G146</f>
        <v>8650153.0199999977</v>
      </c>
      <c r="E147" s="18"/>
      <c r="F147" s="49"/>
      <c r="G147" s="29">
        <f>SUM(D147+E147-F147)</f>
        <v>8650153.0199999977</v>
      </c>
    </row>
    <row r="148" spans="1:8" s="2" customFormat="1" ht="15.75" x14ac:dyDescent="0.3">
      <c r="A148" s="32"/>
      <c r="B148" s="31"/>
      <c r="C148" s="33"/>
      <c r="D148" s="19">
        <f>G147</f>
        <v>8650153.0199999977</v>
      </c>
      <c r="E148" s="34"/>
      <c r="F148" s="49"/>
      <c r="G148" s="29">
        <f>SUM(D148+E148-F148)</f>
        <v>8650153.0199999977</v>
      </c>
    </row>
    <row r="149" spans="1:8" ht="18" customHeight="1" thickBot="1" x14ac:dyDescent="0.35">
      <c r="A149" s="35"/>
      <c r="B149" s="62"/>
      <c r="C149" s="36" t="s">
        <v>3</v>
      </c>
      <c r="D149" s="37">
        <f>D148</f>
        <v>8650153.0199999977</v>
      </c>
      <c r="E149" s="37"/>
      <c r="F149" s="37"/>
      <c r="G149" s="38">
        <f>SUM(D149+E149-F149)</f>
        <v>8650153.0199999977</v>
      </c>
    </row>
    <row r="150" spans="1:8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2013-05-28T19:36:23Z</cp:lastPrinted>
  <dcterms:created xsi:type="dcterms:W3CDTF">2010-12-15T16:50:46Z</dcterms:created>
  <dcterms:modified xsi:type="dcterms:W3CDTF">2013-07-24T16:40:52Z</dcterms:modified>
</cp:coreProperties>
</file>