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9" i="1" l="1"/>
  <c r="D13" i="1"/>
  <c r="D11" i="1"/>
  <c r="C13" i="1"/>
  <c r="C11" i="1"/>
  <c r="C9" i="1"/>
  <c r="K21" i="1" l="1"/>
  <c r="K23" i="1"/>
  <c r="K13" i="1" l="1"/>
  <c r="K15" i="1"/>
  <c r="C25" i="1"/>
  <c r="K9" i="1"/>
  <c r="K19" i="1"/>
  <c r="K11" i="1"/>
  <c r="H25" i="1"/>
  <c r="K17" i="1"/>
  <c r="K7" i="1"/>
  <c r="J25" i="1"/>
  <c r="I25" i="1"/>
  <c r="G25" i="1"/>
  <c r="F25" i="1"/>
  <c r="D25" i="1"/>
  <c r="E25" i="1"/>
  <c r="K25" i="1" l="1"/>
</calcChain>
</file>

<file path=xl/sharedStrings.xml><?xml version="1.0" encoding="utf-8"?>
<sst xmlns="http://schemas.openxmlformats.org/spreadsheetml/2006/main" count="44" uniqueCount="30">
  <si>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</si>
  <si>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</si>
  <si>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</si>
  <si>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</si>
  <si>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</si>
  <si>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</si>
  <si>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</si>
  <si>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</si>
  <si>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</si>
  <si>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</si>
  <si>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</si>
  <si>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</si>
  <si>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</si>
  <si>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</si>
  <si>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</si>
  <si>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</si>
  <si>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</si>
  <si>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0112</t>
  </si>
  <si>
    <t>0199</t>
  </si>
  <si>
    <t>Debits</t>
  </si>
  <si>
    <t>Credits</t>
  </si>
  <si>
    <t>Encumbrances</t>
  </si>
  <si>
    <t xml:space="preserve"> Interfund Transactions</t>
  </si>
  <si>
    <t>*</t>
  </si>
  <si>
    <t>GL Beginning Bal 06/01/13</t>
  </si>
  <si>
    <t>July Debits</t>
  </si>
  <si>
    <t>July Credits</t>
  </si>
  <si>
    <t>July Interfund Transactions</t>
  </si>
  <si>
    <t>Ending Balance 07/23/13</t>
  </si>
  <si>
    <t>* Reconciled 6/30/13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</si>
</sst>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/>
    </xf>
    <xf numFmtId="0" fontId="3" fillId="0" borderId="2" xfId="1" applyFont="1" applyFill="1" applyBorder="1"/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/>
    <xf numFmtId="4" fontId="3" fillId="0" borderId="4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5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3" xfId="1" quotePrefix="1" applyFont="1" applyFill="1" applyBorder="1" applyAlignment="1">
      <alignment horizontal="center" wrapText="1"/>
    </xf>
    <xf numFmtId="4" fontId="3" fillId="0" borderId="6" xfId="1" applyNumberFormat="1" applyFont="1" applyFill="1" applyBorder="1"/>
    <xf numFmtId="0" fontId="5" fillId="0" borderId="0" xfId="0" applyFont="1" applyFill="1"/>
    <xf numFmtId="0" fontId="3" fillId="0" borderId="7" xfId="1" quotePrefix="1" applyFont="1" applyFill="1" applyBorder="1" applyAlignment="1">
      <alignment horizontal="center"/>
    </xf>
    <xf numFmtId="0" fontId="3" fillId="0" borderId="6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AB32"/>
  <sheetViews>
    <sheetView tabSelected="1" showOutlineSymbols="0" zoomScale="75" zoomScaleNormal="75" workbookViewId="0">
      <selection activeCell="N20" sqref="N20"/>
    </sheetView>
  </sheetViews>
  <sheetFormatPr defaultRowHeight="16.5" outlineLevelRow="1" outlineLevelCol="1" x14ac:dyDescent="0.3"/>
  <cols>
    <col min="1" max="1" width="36.42578125" style="22" customWidth="1"/>
    <col min="2" max="2" width="2.42578125" style="22" customWidth="1"/>
    <col min="3" max="3" width="15.140625" style="22" customWidth="1" outlineLevel="1"/>
    <col min="4" max="4" width="14.28515625" style="22" customWidth="1" outlineLevel="1"/>
    <col min="5" max="5" width="12.140625" style="22" customWidth="1" outlineLevel="1"/>
    <col min="6" max="6" width="12.5703125" style="25" bestFit="1" customWidth="1" outlineLevel="1"/>
    <col min="7" max="10" width="12.140625" style="25" customWidth="1" outlineLevel="1"/>
    <col min="11" max="11" width="15.140625" style="22" bestFit="1" customWidth="1"/>
    <col min="12" max="16384" width="9.140625" style="22"/>
  </cols>
  <sheetData>
    <row r="1" spans="1:28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1" t="s">
        <v>2</v>
      </c>
      <c r="G3" s="10" t="s">
        <v>1</v>
      </c>
      <c r="H3" s="10" t="s">
        <v>1</v>
      </c>
      <c r="I3" s="10" t="s">
        <v>1</v>
      </c>
      <c r="J3" s="10" t="s">
        <v>1</v>
      </c>
      <c r="K3" s="1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13" t="s">
        <v>7</v>
      </c>
      <c r="G4" s="13" t="s">
        <v>8</v>
      </c>
      <c r="H4" s="13" t="s">
        <v>9</v>
      </c>
      <c r="I4" s="23" t="s">
        <v>10</v>
      </c>
      <c r="J4" s="13" t="s">
        <v>11</v>
      </c>
      <c r="K4" s="13" t="s">
        <v>12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14</v>
      </c>
      <c r="I5" s="14" t="s">
        <v>14</v>
      </c>
      <c r="J5" s="14" t="s">
        <v>14</v>
      </c>
      <c r="K5" s="1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outlineLevel="1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16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outlineLevel="1" x14ac:dyDescent="0.3">
      <c r="A7" s="21" t="s">
        <v>24</v>
      </c>
      <c r="B7" s="9"/>
      <c r="C7" s="24">
        <v>11520583.859999999</v>
      </c>
      <c r="D7" s="6">
        <v>0</v>
      </c>
      <c r="E7" s="6">
        <v>905.62</v>
      </c>
      <c r="F7" s="6">
        <v>1018555.91</v>
      </c>
      <c r="G7" s="6">
        <v>5826.84</v>
      </c>
      <c r="H7" s="6">
        <v>21874.080000000002</v>
      </c>
      <c r="I7" s="6">
        <v>-8973.01</v>
      </c>
      <c r="J7" s="6">
        <v>198000.15</v>
      </c>
      <c r="K7" s="17">
        <f>SUM(C7:J7)</f>
        <v>12756773.449999999</v>
      </c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2.75" customHeight="1" outlineLevel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1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outlineLevel="1" x14ac:dyDescent="0.3">
      <c r="A9" s="21" t="s">
        <v>19</v>
      </c>
      <c r="B9" s="9"/>
      <c r="C9" s="24">
        <f>2079280.16+128896.67</f>
        <v>2208176.83</v>
      </c>
      <c r="D9" s="6">
        <v>0</v>
      </c>
      <c r="E9" s="6">
        <v>3131.01</v>
      </c>
      <c r="F9" s="6">
        <v>14.28</v>
      </c>
      <c r="G9" s="6">
        <v>23084.94</v>
      </c>
      <c r="H9" s="6">
        <v>32424.31</v>
      </c>
      <c r="I9" s="6">
        <f>41735.43-25000</f>
        <v>16735.43</v>
      </c>
      <c r="J9" s="6">
        <v>31.15</v>
      </c>
      <c r="K9" s="17">
        <f>SUM(C9:J9)</f>
        <v>2283597.9499999997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12.75" customHeight="1" outlineLevel="1" x14ac:dyDescent="0.3">
      <c r="A10" s="21"/>
      <c r="B10" s="9"/>
      <c r="C10" s="24"/>
      <c r="D10" s="6"/>
      <c r="E10" s="6"/>
      <c r="F10" s="18"/>
      <c r="G10" s="6"/>
      <c r="H10" s="6"/>
      <c r="I10" s="6"/>
      <c r="J10" s="6"/>
      <c r="K10" s="17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outlineLevel="1" x14ac:dyDescent="0.3">
      <c r="A11" s="21" t="s">
        <v>20</v>
      </c>
      <c r="B11" s="9"/>
      <c r="C11" s="24">
        <f>-1913259.67-836426.95</f>
        <v>-2749686.62</v>
      </c>
      <c r="D11" s="6">
        <f>-4858570.95-439143.25</f>
        <v>-5297714.2</v>
      </c>
      <c r="E11" s="6">
        <v>-410.58</v>
      </c>
      <c r="F11" s="6">
        <v>0</v>
      </c>
      <c r="G11" s="6">
        <v>-6125.14</v>
      </c>
      <c r="H11" s="6">
        <v>-22518.38</v>
      </c>
      <c r="I11" s="6">
        <v>-10351.459999999999</v>
      </c>
      <c r="J11" s="6">
        <v>-13559.37</v>
      </c>
      <c r="K11" s="17">
        <f>SUM(C11:J11)</f>
        <v>-8100365.75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12.75" customHeight="1" outlineLevel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17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s="25" customFormat="1" outlineLevel="1" x14ac:dyDescent="0.3">
      <c r="A13" s="21" t="s">
        <v>22</v>
      </c>
      <c r="B13" s="9"/>
      <c r="C13" s="24">
        <f>-385000-4794216.02-359297.78-358.05</f>
        <v>-5538871.8499999996</v>
      </c>
      <c r="D13" s="6">
        <f>5297714.2-143842.35</f>
        <v>5153871.8500000006</v>
      </c>
      <c r="E13" s="6">
        <v>0</v>
      </c>
      <c r="F13" s="6">
        <v>0</v>
      </c>
      <c r="G13" s="6">
        <v>0</v>
      </c>
      <c r="H13" s="6">
        <v>0</v>
      </c>
      <c r="I13" s="6">
        <v>25000</v>
      </c>
      <c r="J13" s="6">
        <v>360000</v>
      </c>
      <c r="K13" s="17">
        <f>SUM(C13:J13)</f>
        <v>9.3132257461547852E-10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2.75" customHeight="1" outlineLevel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1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outlineLevel="1" x14ac:dyDescent="0.3">
      <c r="A15" s="21" t="s">
        <v>25</v>
      </c>
      <c r="B15" s="9"/>
      <c r="C15" s="24">
        <v>831602.7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17">
        <f>SUM(C15:J15)</f>
        <v>831602.7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2.75" customHeight="1" outlineLevel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17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outlineLevel="1" x14ac:dyDescent="0.3">
      <c r="A17" s="21" t="s">
        <v>26</v>
      </c>
      <c r="B17" s="9"/>
      <c r="C17" s="24">
        <v>-2219307.7000000002</v>
      </c>
      <c r="D17" s="6">
        <v>-124699.81</v>
      </c>
      <c r="E17" s="6">
        <v>0</v>
      </c>
      <c r="F17" s="6">
        <v>0</v>
      </c>
      <c r="G17" s="6">
        <v>-17664.919999999998</v>
      </c>
      <c r="H17" s="6">
        <v>-2224.73</v>
      </c>
      <c r="I17" s="6">
        <v>-12733.03</v>
      </c>
      <c r="J17" s="6">
        <v>0</v>
      </c>
      <c r="K17" s="17">
        <f>SUM(C17:J17)</f>
        <v>-2376630.19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2.75" customHeight="1" outlineLevel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17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outlineLevel="1" x14ac:dyDescent="0.3">
      <c r="A19" s="21" t="s">
        <v>27</v>
      </c>
      <c r="B19" s="9"/>
      <c r="C19" s="24">
        <v>-268542.15999999997</v>
      </c>
      <c r="D19" s="6">
        <v>268542.15999999997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17">
        <f>SUM(C19:J19)</f>
        <v>0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2.75" customHeight="1" outlineLevel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1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outlineLevel="1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17">
        <f>SUM(C21:J21)</f>
        <v>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2.75" customHeight="1" outlineLevel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1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outlineLevel="1" x14ac:dyDescent="0.3">
      <c r="A23" s="21" t="s">
        <v>21</v>
      </c>
      <c r="B23" s="9"/>
      <c r="C23" s="24"/>
      <c r="D23" s="6"/>
      <c r="E23" s="6"/>
      <c r="F23" s="6"/>
      <c r="G23" s="6"/>
      <c r="H23" s="6"/>
      <c r="I23" s="6"/>
      <c r="J23" s="6"/>
      <c r="K23" s="17">
        <f>SUM(C23:J23)</f>
        <v>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outlineLevel="1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17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7.25" thickBot="1" x14ac:dyDescent="0.35">
      <c r="A25" s="21" t="s">
        <v>28</v>
      </c>
      <c r="B25" s="9"/>
      <c r="C25" s="7">
        <f>SUM(C6:C24)</f>
        <v>3783955.0600000005</v>
      </c>
      <c r="D25" s="7">
        <f t="shared" ref="D25:J25" si="0">SUM(D6:D24)</f>
        <v>0</v>
      </c>
      <c r="E25" s="7">
        <f t="shared" si="0"/>
        <v>3626.05</v>
      </c>
      <c r="F25" s="7">
        <f t="shared" si="0"/>
        <v>1018570.1900000001</v>
      </c>
      <c r="G25" s="7">
        <f t="shared" si="0"/>
        <v>5121.7200000000012</v>
      </c>
      <c r="H25" s="7">
        <f t="shared" si="0"/>
        <v>29555.279999999999</v>
      </c>
      <c r="I25" s="7">
        <f t="shared" si="0"/>
        <v>9677.9299999999985</v>
      </c>
      <c r="J25" s="7">
        <f t="shared" si="0"/>
        <v>544471.92999999993</v>
      </c>
      <c r="K25" s="19">
        <f>SUM(K7:K24)</f>
        <v>5394978.1600000001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x14ac:dyDescent="0.3">
      <c r="A27" s="4" t="s">
        <v>29</v>
      </c>
      <c r="B27" s="4"/>
      <c r="C27" s="8"/>
      <c r="D27" s="8" t="s">
        <v>23</v>
      </c>
      <c r="E27" s="8" t="s">
        <v>23</v>
      </c>
      <c r="F27" s="8" t="s">
        <v>23</v>
      </c>
      <c r="G27" s="8"/>
      <c r="H27" s="8" t="s">
        <v>23</v>
      </c>
      <c r="I27" s="8" t="s">
        <v>23</v>
      </c>
      <c r="J27" s="8" t="s">
        <v>23</v>
      </c>
      <c r="K27" s="20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2" spans="1:28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</sheetData>
  <phoneticPr fontId="6" type="noConversion"/>
  <pageMargins left="0.25" right="0.25" top="0.75" bottom="0.75" header="0.3" footer="0.3"/>
  <pageSetup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2013-04-02T19:24:03Z</cp:lastPrinted>
  <dcterms:created xsi:type="dcterms:W3CDTF">2012-03-20T17:28:13Z</dcterms:created>
  <dcterms:modified xsi:type="dcterms:W3CDTF">2013-07-23T18:58:57Z</dcterms:modified>
</cp:coreProperties>
</file>