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01716"/>
</workbook>
</file>

<file path=xl/calcChain.xml><?xml version="1.0" encoding="utf-8"?>
<calcChain xmlns="http://schemas.openxmlformats.org/spreadsheetml/2006/main">
  <c r="C15" i="1"/>
  <c r="I11"/>
  <c r="H11"/>
  <c r="G7"/>
  <c r="C19"/>
  <c r="C7"/>
  <c r="K21"/>
  <c r="K23"/>
  <c r="K13"/>
  <c r="K15"/>
  <c r="C25"/>
  <c r="K9"/>
  <c r="K19"/>
  <c r="K11"/>
  <c r="H25"/>
  <c r="K17"/>
  <c r="K7"/>
  <c r="J25"/>
  <c r="I25"/>
  <c r="G25"/>
  <c r="F25"/>
  <c r="D25"/>
  <c r="E25"/>
  <c r="K25"/>
</calcChain>
</file>

<file path=xl/sharedStrings.xml><?xml version="1.0" encoding="utf-8"?>
<sst xmlns="http://schemas.openxmlformats.org/spreadsheetml/2006/main" count="46" uniqueCount="30">
  <si>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</si>
  <si>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</si>
  <si>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</si>
  <si>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</si>
  <si>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</si>
  <si>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</si>
  <si>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</si>
  <si>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</si>
  <si>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</si>
  <si>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</si>
  <si>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</si>
  <si>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</si>
  <si>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</si>
  <si>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</si>
  <si>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</si>
  <si>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</si>
  <si>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</si>
  <si>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</si>
  <si>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</si>
  <si>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</si>
  <si>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</si>
  <si>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</si>
  <si>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</si>
  <si>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</si>
  <si>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07/01/13</t>
  </si>
  <si>
    <t>Ending Balance 08/06/13</t>
  </si>
  <si>
    <t>* Reconciled 7/30/13</t>
  </si>
  <si>
    <t>August Debits</t>
  </si>
  <si>
    <t>August Credits</t>
  </si>
  <si>
    <t>August Interfund Transactions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</si>
</sst>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2"/>
  <sheetViews>
    <sheetView tabSelected="1" showOutlineSymbols="0" topLeftCell="A2" zoomScale="75" zoomScaleNormal="75" workbookViewId="0">
      <selection activeCell="C16" sqref="C16"/>
    </sheetView>
  </sheetViews>
  <sheetFormatPr defaultRowHeight="16.5" outlineLevelRow="1" outlineLevelCol="1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>
      <c r="A7" s="21" t="s">
        <v>24</v>
      </c>
      <c r="B7" s="9"/>
      <c r="C7" s="24">
        <f>11301604.35-5861402.13</f>
        <v>5440202.2199999997</v>
      </c>
      <c r="D7" s="6">
        <v>0</v>
      </c>
      <c r="E7" s="6">
        <v>3626.05</v>
      </c>
      <c r="F7" s="6">
        <v>1018570.19</v>
      </c>
      <c r="G7" s="6">
        <f>22786.64-1025.69</f>
        <v>21760.95</v>
      </c>
      <c r="H7" s="6">
        <v>31780.01</v>
      </c>
      <c r="I7" s="6">
        <v>22410.959999999999</v>
      </c>
      <c r="J7" s="6">
        <v>544471.93000000005</v>
      </c>
      <c r="K7" s="17">
        <f>SUM(C7:J7)</f>
        <v>7082822.3099999987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>
      <c r="A9" s="21" t="s">
        <v>19</v>
      </c>
      <c r="B9" s="9"/>
      <c r="C9" s="24">
        <v>2168067.44</v>
      </c>
      <c r="D9" s="6">
        <v>0</v>
      </c>
      <c r="E9" s="6">
        <v>291.83</v>
      </c>
      <c r="F9" s="6">
        <v>27.38</v>
      </c>
      <c r="G9" s="6">
        <v>1028.23</v>
      </c>
      <c r="H9" s="6">
        <v>17286.73</v>
      </c>
      <c r="I9" s="6">
        <v>130.94</v>
      </c>
      <c r="J9" s="6">
        <v>87.75</v>
      </c>
      <c r="K9" s="17">
        <f>SUM(C9:J9)</f>
        <v>2186920.2999999998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>
      <c r="A11" s="21" t="s">
        <v>20</v>
      </c>
      <c r="B11" s="9"/>
      <c r="C11" s="24">
        <v>-4290027.6399999997</v>
      </c>
      <c r="D11" s="6">
        <v>-548248.56000000006</v>
      </c>
      <c r="E11" s="6">
        <v>-5171.83</v>
      </c>
      <c r="F11" s="6">
        <v>0</v>
      </c>
      <c r="G11" s="6">
        <v>-18664.919999999998</v>
      </c>
      <c r="H11" s="6">
        <f>-2724.73+1536.98</f>
        <v>-1187.75</v>
      </c>
      <c r="I11" s="6">
        <f>-37840.68+2762.39</f>
        <v>-35078.29</v>
      </c>
      <c r="J11" s="6">
        <v>-85</v>
      </c>
      <c r="K11" s="17">
        <f>SUM(C11:J11)</f>
        <v>-4898463.9899999993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>
      <c r="A13" s="21" t="s">
        <v>22</v>
      </c>
      <c r="B13" s="9"/>
      <c r="C13" s="24">
        <v>-548248.56000000006</v>
      </c>
      <c r="D13" s="6">
        <v>548248.56000000006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>
      <c r="A15" s="21" t="s">
        <v>27</v>
      </c>
      <c r="B15" s="9"/>
      <c r="C15" s="24">
        <f>662195.68+493858.05</f>
        <v>1156053.73</v>
      </c>
      <c r="D15" s="6">
        <v>0</v>
      </c>
      <c r="E15" s="6">
        <v>0</v>
      </c>
      <c r="F15" s="6">
        <v>0</v>
      </c>
      <c r="G15" s="6">
        <v>0</v>
      </c>
      <c r="H15" s="6">
        <v>2790.94</v>
      </c>
      <c r="I15" s="6">
        <v>0</v>
      </c>
      <c r="J15" s="6">
        <v>0</v>
      </c>
      <c r="K15" s="17">
        <f>SUM(C15:J15)</f>
        <v>1158844.67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>
      <c r="A17" s="21" t="s">
        <v>28</v>
      </c>
      <c r="B17" s="9"/>
      <c r="C17" s="24">
        <v>-9624.2099999999991</v>
      </c>
      <c r="D17" s="6">
        <v>-238533.3</v>
      </c>
      <c r="E17" s="6">
        <v>0</v>
      </c>
      <c r="F17" s="6">
        <v>0</v>
      </c>
      <c r="G17" s="6">
        <v>0</v>
      </c>
      <c r="H17" s="6">
        <v>-889.91</v>
      </c>
      <c r="I17" s="6">
        <v>0</v>
      </c>
      <c r="J17" s="6">
        <v>0</v>
      </c>
      <c r="K17" s="17">
        <f>SUM(C17:J17)</f>
        <v>-249047.41999999998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>
      <c r="A19" s="21" t="s">
        <v>29</v>
      </c>
      <c r="B19" s="9"/>
      <c r="C19" s="24">
        <f>-60000-238533.3</f>
        <v>-298533.3</v>
      </c>
      <c r="D19" s="6">
        <v>238533.3</v>
      </c>
      <c r="E19" s="6">
        <v>10000</v>
      </c>
      <c r="F19" s="6"/>
      <c r="G19" s="6"/>
      <c r="H19" s="6"/>
      <c r="I19" s="6">
        <v>50000</v>
      </c>
      <c r="J19" s="6"/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>
      <c r="A25" s="21" t="s">
        <v>25</v>
      </c>
      <c r="B25" s="9"/>
      <c r="C25" s="7">
        <f>SUM(C6:C24)</f>
        <v>3617889.6800000006</v>
      </c>
      <c r="D25" s="7">
        <f t="shared" ref="D25:J25" si="0">SUM(D6:D24)</f>
        <v>0</v>
      </c>
      <c r="E25" s="7">
        <f t="shared" si="0"/>
        <v>8746.0499999999993</v>
      </c>
      <c r="F25" s="7">
        <f t="shared" si="0"/>
        <v>1018597.57</v>
      </c>
      <c r="G25" s="7">
        <f t="shared" si="0"/>
        <v>4124.260000000002</v>
      </c>
      <c r="H25" s="7">
        <f t="shared" si="0"/>
        <v>49780.02</v>
      </c>
      <c r="I25" s="7">
        <f t="shared" si="0"/>
        <v>37463.61</v>
      </c>
      <c r="J25" s="7">
        <f t="shared" si="0"/>
        <v>544474.68000000005</v>
      </c>
      <c r="K25" s="19">
        <f>SUM(K7:K24)</f>
        <v>5281075.87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>
      <c r="A27" s="4" t="s">
        <v>26</v>
      </c>
      <c r="B27" s="4"/>
      <c r="C27" s="8" t="s">
        <v>23</v>
      </c>
      <c r="D27" s="8" t="s">
        <v>23</v>
      </c>
      <c r="E27" s="8" t="s">
        <v>23</v>
      </c>
      <c r="F27" s="8" t="s">
        <v>23</v>
      </c>
      <c r="G27" s="8" t="s">
        <v>23</v>
      </c>
      <c r="H27" s="8" t="s">
        <v>23</v>
      </c>
      <c r="I27" s="8" t="s">
        <v>23</v>
      </c>
      <c r="J27" s="8" t="s">
        <v>23</v>
      </c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>
      <c r="A29" s="2"/>
      <c r="B29" s="2"/>
      <c r="C29" s="2"/>
      <c r="D29" s="2"/>
      <c r="E29" s="2"/>
      <c r="F29" s="9"/>
      <c r="G29" s="9"/>
      <c r="H29" s="9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>
      <c r="H30" s="28"/>
    </row>
    <row r="32" spans="1:28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whitmirejr</cp:lastModifiedBy>
  <cp:lastPrinted>2013-04-02T19:24:03Z</cp:lastPrinted>
  <dcterms:created xsi:type="dcterms:W3CDTF">2012-03-20T17:28:13Z</dcterms:created>
  <dcterms:modified xsi:type="dcterms:W3CDTF">2013-08-19T16:53:11Z</dcterms:modified>
</cp:coreProperties>
</file>