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H11" i="1"/>
  <c r="H9"/>
  <c r="C19"/>
  <c r="C13"/>
  <c r="C25"/>
  <c r="H25"/>
  <c r="K21"/>
  <c r="K23"/>
  <c r="K13"/>
  <c r="K15"/>
  <c r="K9"/>
  <c r="K19"/>
  <c r="K11"/>
  <c r="K17"/>
  <c r="K7"/>
  <c r="K25"/>
  <c r="J25"/>
  <c r="I25"/>
  <c r="G25"/>
  <c r="F25"/>
  <c r="D25"/>
  <c r="E25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<sst xmlns="http://schemas.openxmlformats.org/spreadsheetml/2006/main" count="46" uniqueCount="30">
  <si>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</si>
  <si>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</si>
  <si>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</si>
  <si>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</si>
  <si>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</si>
  <si>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</si>
  <si>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</si>
  <si>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</si>
  <si>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</si>
  <si>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</si>
  <si>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</si>
  <si>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</si>
  <si>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</si>
  <si>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</si>
  <si>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</si>
  <si>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</si>
  <si>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</si>
  <si>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</si>
  <si>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</si>
  <si>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</si>
  <si>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</si>
  <si>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</si>
  <si>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</si>
  <si>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</si>
  <si>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09/01/13</t>
  </si>
  <si>
    <t>October Debits</t>
  </si>
  <si>
    <t>October Credits</t>
  </si>
  <si>
    <t>* Reconciled 9/30/13</t>
  </si>
  <si>
    <t>October Interfund Transactions</t>
  </si>
  <si>
    <t>Ending Balance 10/22/13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</si>
</sst>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topLeftCell="A3" zoomScale="75" zoomScaleNormal="75" workbookViewId="0">
      <selection activeCell="A22" sqref="A22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24</v>
      </c>
      <c r="B7" s="9"/>
      <c r="C7" s="24">
        <v>6033022.1299999999</v>
      </c>
      <c r="D7" s="6">
        <v>0</v>
      </c>
      <c r="E7" s="6">
        <v>8746.3700000000008</v>
      </c>
      <c r="F7" s="6">
        <v>1018611.21</v>
      </c>
      <c r="G7" s="6">
        <v>413.62</v>
      </c>
      <c r="H7" s="6">
        <v>53106.080000000002</v>
      </c>
      <c r="I7" s="6">
        <v>32344.16</v>
      </c>
      <c r="J7" s="6">
        <v>538477.42000000004</v>
      </c>
      <c r="K7" s="17">
        <f>SUM(C7:J7)</f>
        <v>7684720.9900000002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7898408.0899999999</v>
      </c>
      <c r="D9" s="6">
        <v>0</v>
      </c>
      <c r="E9" s="6">
        <v>0.43</v>
      </c>
      <c r="F9" s="6">
        <v>99815.89</v>
      </c>
      <c r="G9" s="6">
        <v>6164.61</v>
      </c>
      <c r="H9" s="6">
        <f>214620.51-150000-1669.75</f>
        <v>62950.760000000009</v>
      </c>
      <c r="I9" s="6">
        <v>13169.87</v>
      </c>
      <c r="J9" s="6">
        <v>83.86</v>
      </c>
      <c r="K9" s="17">
        <f>SUM(C9:J9)</f>
        <v>8080593.5099999998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v>-5733492.0599999996</v>
      </c>
      <c r="D11" s="6">
        <v>-2321539.84</v>
      </c>
      <c r="E11" s="6">
        <v>-143.94999999999999</v>
      </c>
      <c r="F11" s="6">
        <v>0</v>
      </c>
      <c r="G11" s="6">
        <v>-476.74</v>
      </c>
      <c r="H11" s="6">
        <f>-163747.5+1669.75</f>
        <v>-162077.75</v>
      </c>
      <c r="I11" s="6">
        <v>-43871.42</v>
      </c>
      <c r="J11" s="6">
        <v>-85</v>
      </c>
      <c r="K11" s="17">
        <f>SUM(C11:J11)</f>
        <v>-8261686.7599999998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f>-150000-2321539.84</f>
        <v>-2471539.84</v>
      </c>
      <c r="D13" s="6">
        <v>2321539.84</v>
      </c>
      <c r="E13" s="6">
        <v>0</v>
      </c>
      <c r="F13" s="6">
        <v>0</v>
      </c>
      <c r="G13" s="6">
        <v>0</v>
      </c>
      <c r="H13" s="6">
        <v>150000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25</v>
      </c>
      <c r="B15" s="9"/>
      <c r="C15" s="24">
        <v>12587176.25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12587176.25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26</v>
      </c>
      <c r="B17" s="9"/>
      <c r="C17" s="24">
        <v>-97866.63</v>
      </c>
      <c r="D17" s="6">
        <v>-2253352.2000000002</v>
      </c>
      <c r="E17" s="6">
        <v>-155.30000000000001</v>
      </c>
      <c r="F17" s="6">
        <v>0</v>
      </c>
      <c r="G17" s="6">
        <v>0</v>
      </c>
      <c r="H17" s="6">
        <v>-1081.95</v>
      </c>
      <c r="I17" s="6">
        <v>-9155.26</v>
      </c>
      <c r="J17" s="6">
        <v>0</v>
      </c>
      <c r="K17" s="17">
        <f>SUM(C17:J17)</f>
        <v>-2361611.34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28</v>
      </c>
      <c r="B19" s="9"/>
      <c r="C19" s="24">
        <f>-100000-2253352.2</f>
        <v>-2353352.2000000002</v>
      </c>
      <c r="D19" s="6">
        <v>2253352.2000000002</v>
      </c>
      <c r="E19" s="6"/>
      <c r="F19" s="6"/>
      <c r="G19" s="6"/>
      <c r="H19" s="6"/>
      <c r="I19" s="6">
        <v>100000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29</v>
      </c>
      <c r="B25" s="9"/>
      <c r="C25" s="7">
        <f>SUM(C6:C24)</f>
        <v>15862355.740000002</v>
      </c>
      <c r="D25" s="7">
        <f t="shared" ref="D25:J25" si="0">SUM(D6:D24)</f>
        <v>0</v>
      </c>
      <c r="E25" s="7">
        <f t="shared" si="0"/>
        <v>8447.5500000000011</v>
      </c>
      <c r="F25" s="7">
        <f t="shared" si="0"/>
        <v>1118427.0999999999</v>
      </c>
      <c r="G25" s="7">
        <f t="shared" si="0"/>
        <v>6101.49</v>
      </c>
      <c r="H25" s="7">
        <f t="shared" si="0"/>
        <v>102897.14000000001</v>
      </c>
      <c r="I25" s="7">
        <f t="shared" si="0"/>
        <v>92487.35</v>
      </c>
      <c r="J25" s="7">
        <f t="shared" si="0"/>
        <v>538476.28</v>
      </c>
      <c r="K25" s="19">
        <f>SUM(K7:K24)</f>
        <v>17729192.650000002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27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2013-10-22T15:51:39Z</dcterms:modified>
</cp:coreProperties>
</file>