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Sheet1!$A$2:$G$212</definedName>
  </definedNames>
  <calcPr calcId="144525"/>
</workbook>
</file>

<file path=xl/calcChain.xml><?xml version="1.0" encoding="utf-8"?>
<calcChain xmlns="http://schemas.openxmlformats.org/spreadsheetml/2006/main">
  <c r="G187" i="1"/>
  <c r="D187"/>
  <c r="E189"/>
  <c r="E177"/>
  <c r="E164"/>
  <c r="E144"/>
  <c r="E122"/>
  <c r="D8"/>
  <c r="G8"/>
  <c r="D9"/>
  <c r="G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E31"/>
  <c r="E39"/>
  <c r="E44"/>
  <c r="E50"/>
  <c r="E63"/>
  <c r="E72"/>
  <c r="E84"/>
  <c r="E106"/>
  <c r="B94"/>
  <c r="B95"/>
  <c r="B96"/>
  <c r="B97"/>
  <c r="B98"/>
  <c r="B99"/>
  <c r="B100"/>
  <c r="B101"/>
  <c r="B102"/>
  <c r="B103"/>
  <c r="B104"/>
  <c r="B105"/>
  <c r="B20"/>
  <c r="B21"/>
  <c r="B22"/>
  <c r="B23"/>
  <c r="B24"/>
  <c r="B25"/>
  <c r="B26"/>
  <c r="B27"/>
  <c r="B28"/>
  <c r="B29"/>
  <c r="B30"/>
  <c r="B32"/>
  <c r="B33"/>
  <c r="B34"/>
  <c r="B35"/>
  <c r="B36"/>
  <c r="B37"/>
  <c r="B3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G35"/>
  <c r="D36"/>
  <c r="G36"/>
  <c r="D37"/>
  <c r="G37"/>
  <c r="D38"/>
  <c r="G38"/>
  <c r="D39"/>
  <c r="G39"/>
  <c r="D40"/>
  <c r="G40"/>
  <c r="D41"/>
  <c r="G41"/>
  <c r="H18"/>
  <c r="I41"/>
  <c r="D42"/>
  <c r="G42"/>
  <c r="D43"/>
  <c r="G43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D57"/>
  <c r="G57"/>
  <c r="D58"/>
  <c r="G58"/>
  <c r="D59"/>
  <c r="G59"/>
  <c r="D60"/>
  <c r="G60"/>
  <c r="D61"/>
  <c r="G61"/>
  <c r="D62"/>
  <c r="G62"/>
  <c r="D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G73"/>
  <c r="D74"/>
  <c r="G74"/>
  <c r="D75"/>
  <c r="G75"/>
  <c r="D76"/>
  <c r="G76"/>
  <c r="D77"/>
  <c r="G77"/>
  <c r="D78"/>
  <c r="G78"/>
  <c r="D79"/>
  <c r="G79"/>
  <c r="D80"/>
  <c r="G80"/>
  <c r="D81"/>
  <c r="G81"/>
  <c r="D82"/>
  <c r="G82"/>
  <c r="D83"/>
  <c r="G83"/>
  <c r="D84"/>
  <c r="G84"/>
  <c r="D85"/>
  <c r="G85"/>
  <c r="D86"/>
  <c r="G86"/>
  <c r="D87"/>
  <c r="G87"/>
  <c r="D88"/>
  <c r="G88"/>
  <c r="D89"/>
  <c r="G89"/>
  <c r="D90"/>
  <c r="G90"/>
  <c r="D91"/>
  <c r="G91"/>
  <c r="D92"/>
  <c r="G92"/>
  <c r="D93"/>
  <c r="G93"/>
  <c r="D94"/>
  <c r="G94"/>
  <c r="D95"/>
  <c r="G95"/>
  <c r="D96"/>
  <c r="G96"/>
  <c r="D97"/>
  <c r="G97"/>
  <c r="D98"/>
  <c r="G98"/>
  <c r="D99"/>
  <c r="G99"/>
  <c r="D100"/>
  <c r="G100"/>
  <c r="D101"/>
  <c r="G101"/>
  <c r="D102"/>
  <c r="G102"/>
  <c r="D103"/>
  <c r="G103"/>
  <c r="D104"/>
  <c r="G104"/>
  <c r="D105"/>
  <c r="G105"/>
  <c r="D106"/>
  <c r="G106"/>
  <c r="D107"/>
  <c r="G107"/>
  <c r="D108"/>
  <c r="G108"/>
  <c r="D109"/>
  <c r="G109"/>
  <c r="D110"/>
  <c r="G110"/>
  <c r="D111"/>
  <c r="G111"/>
  <c r="D112"/>
  <c r="G112"/>
  <c r="D113"/>
  <c r="G113"/>
  <c r="D114"/>
  <c r="G114"/>
  <c r="D115"/>
  <c r="G115"/>
  <c r="D116"/>
  <c r="G116"/>
  <c r="D117"/>
  <c r="G117"/>
  <c r="D118"/>
  <c r="G118"/>
  <c r="D119"/>
  <c r="G119"/>
  <c r="D120"/>
  <c r="G120"/>
  <c r="D121"/>
  <c r="G121"/>
  <c r="D122"/>
  <c r="G122"/>
  <c r="D123"/>
  <c r="G123"/>
  <c r="D124"/>
  <c r="G124"/>
  <c r="D125"/>
  <c r="G125"/>
  <c r="D126"/>
  <c r="G126"/>
  <c r="D127"/>
  <c r="G127"/>
  <c r="D128"/>
  <c r="G128"/>
  <c r="D129"/>
  <c r="G129"/>
  <c r="D130"/>
  <c r="G130"/>
  <c r="D131"/>
  <c r="G131"/>
  <c r="D132"/>
  <c r="G132"/>
  <c r="D133"/>
  <c r="G133"/>
  <c r="D134"/>
  <c r="G134"/>
  <c r="D135"/>
  <c r="G135"/>
  <c r="D136"/>
  <c r="G136"/>
  <c r="D137"/>
  <c r="G137"/>
  <c r="D138"/>
  <c r="G138"/>
  <c r="D139"/>
  <c r="G139"/>
  <c r="D140"/>
  <c r="G140"/>
  <c r="D141"/>
  <c r="G141"/>
  <c r="D142"/>
  <c r="G142"/>
  <c r="D143"/>
  <c r="G143"/>
  <c r="D144"/>
  <c r="G144"/>
  <c r="D145"/>
  <c r="G145"/>
  <c r="D146"/>
  <c r="G146"/>
  <c r="D147"/>
  <c r="G147"/>
  <c r="D148"/>
  <c r="G148"/>
  <c r="D149"/>
  <c r="G149"/>
  <c r="D150"/>
  <c r="G150"/>
  <c r="D151"/>
  <c r="G151"/>
  <c r="D152"/>
  <c r="G152"/>
  <c r="D153"/>
  <c r="G153"/>
  <c r="D154"/>
  <c r="G154"/>
  <c r="D155"/>
  <c r="G155"/>
  <c r="D156"/>
  <c r="G156"/>
  <c r="D157"/>
  <c r="G157"/>
  <c r="D158"/>
  <c r="G158"/>
  <c r="D159"/>
  <c r="G159"/>
  <c r="D160"/>
  <c r="G160"/>
  <c r="D161"/>
  <c r="G161"/>
  <c r="D162"/>
  <c r="G162"/>
  <c r="D163"/>
  <c r="G163"/>
  <c r="D164"/>
  <c r="G164"/>
  <c r="D165"/>
  <c r="G165"/>
  <c r="D166"/>
  <c r="G166"/>
  <c r="D167"/>
  <c r="G167"/>
  <c r="D168"/>
  <c r="G168"/>
  <c r="D169"/>
  <c r="G169"/>
  <c r="D170"/>
  <c r="G170"/>
  <c r="D171"/>
  <c r="G171"/>
  <c r="D172"/>
  <c r="G172"/>
  <c r="D173"/>
  <c r="G173"/>
  <c r="D174"/>
  <c r="G174"/>
  <c r="D175"/>
  <c r="G175"/>
  <c r="D176"/>
  <c r="G176"/>
  <c r="D177"/>
  <c r="G177"/>
  <c r="D178"/>
  <c r="G178"/>
  <c r="D179"/>
  <c r="G179"/>
  <c r="D180"/>
  <c r="G180"/>
  <c r="D181"/>
  <c r="G181"/>
  <c r="D182"/>
  <c r="G182"/>
  <c r="D183"/>
  <c r="G183"/>
  <c r="D184"/>
  <c r="G184"/>
  <c r="D185"/>
  <c r="G185"/>
  <c r="D186"/>
  <c r="G186"/>
  <c r="D188"/>
  <c r="G188"/>
  <c r="D189"/>
  <c r="G189"/>
  <c r="D190"/>
  <c r="G190"/>
  <c r="D191"/>
  <c r="G191"/>
  <c r="D192"/>
  <c r="G192"/>
  <c r="D193"/>
  <c r="G193"/>
  <c r="D194"/>
  <c r="G194"/>
  <c r="D195"/>
  <c r="G195"/>
  <c r="D196"/>
  <c r="G196"/>
  <c r="D197"/>
  <c r="G197"/>
  <c r="D198"/>
  <c r="G198"/>
  <c r="D199"/>
  <c r="G199"/>
  <c r="D200"/>
  <c r="G200"/>
  <c r="D201"/>
  <c r="G201"/>
  <c r="D202"/>
  <c r="G202"/>
  <c r="D203"/>
  <c r="G203"/>
  <c r="D204"/>
  <c r="G204"/>
  <c r="D205"/>
  <c r="G205"/>
  <c r="D206"/>
  <c r="G206"/>
  <c r="D207"/>
  <c r="G207"/>
  <c r="D208"/>
  <c r="G208"/>
  <c r="D209"/>
  <c r="G209"/>
  <c r="D210"/>
  <c r="G210"/>
  <c r="D211"/>
  <c r="G211"/>
  <c r="D212"/>
  <c r="G212"/>
</calcChain>
</file>

<file path=xl/sharedStrings.xml><?xml version="1.0" encoding="utf-8"?>
<sst xmlns="http://schemas.openxmlformats.org/spreadsheetml/2006/main" count="216" uniqueCount="60">
  <si>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</si>
  <si>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</si>
  <si>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</si>
  <si>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</si>
  <si>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</si>
  <si>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</si>
  <si>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</si>
  <si>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</si>
  <si>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</si>
  <si>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</si>
  <si>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</si>
  <si>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</si>
  <si>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</si>
  <si>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</si>
  <si>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</si>
  <si>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</si>
  <si>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</si>
  <si>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</si>
  <si>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</si>
  <si>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</si>
  <si>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</si>
  <si>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</si>
  <si>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</si>
  <si>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</si>
  <si>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</si>
  <si>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</si>
  <si>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</si>
  <si>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</si>
  <si>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</si>
  <si>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</si>
  <si>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</si>
  <si>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</si>
  <si>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</si>
  <si>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</si>
  <si>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</si>
  <si>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</si>
  <si>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</si>
  <si>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</si>
  <si>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</si>
  <si>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</si>
  <si>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</si>
  <si>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</si>
  <si>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</si>
  <si>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</si>
  <si>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</si>
  <si>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</si>
  <si>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</si>
  <si>
    <t>James P. Hunter PE, PLS</t>
  </si>
  <si>
    <t>Warren County School District</t>
  </si>
  <si>
    <t>Allied Fire Protection Systems</t>
  </si>
  <si>
    <t>John H. Robinson Testing</t>
  </si>
  <si>
    <t>Dennis LaMonica</t>
  </si>
  <si>
    <t>SJB Services, Inc.</t>
  </si>
  <si>
    <t>Void Check 190</t>
  </si>
  <si>
    <t>Void Check 189</t>
  </si>
  <si>
    <t>Hallstrom-Clark Electric</t>
  </si>
  <si>
    <t>Scobell Company, Inc.</t>
  </si>
  <si>
    <t>Hudson Construction, Inc.</t>
  </si>
  <si>
    <t>Kimball Environmental</t>
  </si>
  <si>
    <t>Bulders' Hardware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</si>
</sst>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8" fontId="4" fillId="0" borderId="22" xfId="1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3"/>
  <sheetViews>
    <sheetView tabSelected="1" workbookViewId="0">
      <pane ySplit="6" topLeftCell="A185" activePane="bottomLeft" state="frozen"/>
      <selection pane="bottomLeft" activeCell="E199" sqref="E199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/>
    <row r="2" spans="1:7" ht="21.75" customHeight="1">
      <c r="A2" s="52" t="s">
        <v>0</v>
      </c>
      <c r="B2" s="53"/>
      <c r="C2" s="54"/>
      <c r="D2" s="54"/>
      <c r="E2" s="54"/>
      <c r="F2" s="54"/>
      <c r="G2" s="55"/>
    </row>
    <row r="3" spans="1:7" ht="13.5" customHeight="1" thickBot="1">
      <c r="A3" s="6"/>
      <c r="B3" s="20"/>
      <c r="C3" s="7"/>
      <c r="D3" s="8"/>
      <c r="E3" s="9"/>
      <c r="F3" s="9"/>
      <c r="G3" s="10"/>
    </row>
    <row r="4" spans="1:7" s="11" customFormat="1" ht="21.75" customHeight="1" thickBot="1">
      <c r="A4" s="56" t="s">
        <v>19</v>
      </c>
      <c r="B4" s="57"/>
      <c r="C4" s="57"/>
      <c r="D4" s="57"/>
      <c r="E4" s="57"/>
      <c r="F4" s="57"/>
      <c r="G4" s="58"/>
    </row>
    <row r="5" spans="1:7" ht="9" customHeight="1" thickBot="1">
      <c r="A5" s="12"/>
      <c r="B5" s="21"/>
      <c r="C5" s="13"/>
      <c r="D5" s="14"/>
      <c r="E5" s="15"/>
      <c r="F5" s="15"/>
      <c r="G5" s="16"/>
    </row>
    <row r="6" spans="1:7" ht="17.25" thickBot="1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8</v>
      </c>
      <c r="G6" s="43" t="s">
        <v>3</v>
      </c>
    </row>
    <row r="7" spans="1:7" ht="16.5" customHeight="1" thickTop="1">
      <c r="A7" s="22"/>
      <c r="B7" s="59" t="s">
        <v>9</v>
      </c>
      <c r="C7" s="47" t="s">
        <v>5</v>
      </c>
      <c r="D7" s="23"/>
      <c r="E7" s="24"/>
      <c r="F7" s="49"/>
      <c r="G7" s="25">
        <v>23180000</v>
      </c>
    </row>
    <row r="8" spans="1:7" ht="15.75">
      <c r="A8" s="26"/>
      <c r="B8" s="60"/>
      <c r="C8" s="48" t="s">
        <v>20</v>
      </c>
      <c r="D8" s="19">
        <f>G7</f>
        <v>23180000</v>
      </c>
      <c r="E8" s="18"/>
      <c r="F8" s="49">
        <v>127263.19</v>
      </c>
      <c r="G8" s="29">
        <f>D8+E8-F8</f>
        <v>23052736.809999999</v>
      </c>
    </row>
    <row r="9" spans="1:7" ht="31.5">
      <c r="A9" s="26"/>
      <c r="B9" s="60"/>
      <c r="C9" s="48" t="s">
        <v>21</v>
      </c>
      <c r="D9" s="19">
        <f t="shared" ref="D9:D48" si="0">G8</f>
        <v>23052736.809999999</v>
      </c>
      <c r="E9" s="18"/>
      <c r="F9" s="49">
        <v>25500</v>
      </c>
      <c r="G9" s="29">
        <f t="shared" ref="G9:G46" si="1">D9+E9-F9</f>
        <v>23027236.809999999</v>
      </c>
    </row>
    <row r="10" spans="1:7" ht="15.75">
      <c r="A10" s="26"/>
      <c r="B10" s="60"/>
      <c r="C10" s="48" t="s">
        <v>22</v>
      </c>
      <c r="D10" s="19">
        <f t="shared" si="0"/>
        <v>23027236.809999999</v>
      </c>
      <c r="E10" s="18"/>
      <c r="F10" s="49">
        <v>14000</v>
      </c>
      <c r="G10" s="29">
        <f t="shared" si="1"/>
        <v>23013236.809999999</v>
      </c>
    </row>
    <row r="11" spans="1:7" ht="15.75">
      <c r="A11" s="26"/>
      <c r="B11" s="60"/>
      <c r="C11" s="48" t="s">
        <v>23</v>
      </c>
      <c r="D11" s="19">
        <f t="shared" si="0"/>
        <v>23013236.809999999</v>
      </c>
      <c r="E11" s="18"/>
      <c r="F11" s="49">
        <v>98661.07</v>
      </c>
      <c r="G11" s="29">
        <f t="shared" si="1"/>
        <v>22914575.739999998</v>
      </c>
    </row>
    <row r="12" spans="1:7" ht="15.75">
      <c r="A12" s="26"/>
      <c r="B12" s="60"/>
      <c r="C12" s="48" t="s">
        <v>24</v>
      </c>
      <c r="D12" s="19">
        <f t="shared" si="0"/>
        <v>22914575.739999998</v>
      </c>
      <c r="E12" s="18"/>
      <c r="F12" s="49">
        <v>15000</v>
      </c>
      <c r="G12" s="29">
        <f t="shared" si="1"/>
        <v>22899575.739999998</v>
      </c>
    </row>
    <row r="13" spans="1:7" ht="15.75">
      <c r="A13" s="30"/>
      <c r="B13" s="60"/>
      <c r="C13" s="48" t="s">
        <v>24</v>
      </c>
      <c r="D13" s="19">
        <f t="shared" si="0"/>
        <v>22899575.739999998</v>
      </c>
      <c r="E13" s="18"/>
      <c r="F13" s="49">
        <v>10850</v>
      </c>
      <c r="G13" s="29">
        <f t="shared" si="1"/>
        <v>22888725.739999998</v>
      </c>
    </row>
    <row r="14" spans="1:7" ht="15.75">
      <c r="A14" s="26"/>
      <c r="B14" s="60"/>
      <c r="C14" s="48" t="s">
        <v>25</v>
      </c>
      <c r="D14" s="19">
        <f t="shared" si="0"/>
        <v>22888725.739999998</v>
      </c>
      <c r="E14" s="18"/>
      <c r="F14" s="49">
        <v>1679</v>
      </c>
      <c r="G14" s="29">
        <f t="shared" si="1"/>
        <v>22887046.739999998</v>
      </c>
    </row>
    <row r="15" spans="1:7" ht="15.75">
      <c r="A15" s="26"/>
      <c r="B15" s="60"/>
      <c r="C15" s="48" t="s">
        <v>26</v>
      </c>
      <c r="D15" s="19">
        <f t="shared" si="0"/>
        <v>22887046.739999998</v>
      </c>
      <c r="E15" s="18"/>
      <c r="F15" s="49">
        <v>850</v>
      </c>
      <c r="G15" s="29">
        <f t="shared" si="1"/>
        <v>22886196.739999998</v>
      </c>
    </row>
    <row r="16" spans="1:7" ht="15.75">
      <c r="A16" s="26"/>
      <c r="B16" s="60"/>
      <c r="C16" s="48" t="s">
        <v>27</v>
      </c>
      <c r="D16" s="19">
        <f t="shared" si="0"/>
        <v>22886196.739999998</v>
      </c>
      <c r="E16" s="18"/>
      <c r="F16" s="49">
        <v>159</v>
      </c>
      <c r="G16" s="29">
        <f t="shared" si="1"/>
        <v>22886037.739999998</v>
      </c>
    </row>
    <row r="17" spans="1:8" ht="15.75">
      <c r="A17" s="26"/>
      <c r="B17" s="50"/>
      <c r="C17" s="48" t="s">
        <v>28</v>
      </c>
      <c r="D17" s="19">
        <f t="shared" si="0"/>
        <v>22886037.739999998</v>
      </c>
      <c r="E17" s="18">
        <v>41.04</v>
      </c>
      <c r="F17" s="49"/>
      <c r="G17" s="29">
        <f t="shared" si="1"/>
        <v>22886078.779999997</v>
      </c>
    </row>
    <row r="18" spans="1:8" ht="15.75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9"/>
      <c r="G18" s="29">
        <f t="shared" si="1"/>
        <v>22886863.979999997</v>
      </c>
      <c r="H18" s="4">
        <f>SUM(G18-221264.75)</f>
        <v>22665599.229999997</v>
      </c>
    </row>
    <row r="19" spans="1:8" ht="15.75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9">
        <v>463500</v>
      </c>
      <c r="G19" s="29">
        <f t="shared" si="1"/>
        <v>22423363.979999997</v>
      </c>
    </row>
    <row r="20" spans="1:8" ht="15.75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9">
        <v>284.68</v>
      </c>
      <c r="G20" s="29">
        <f t="shared" si="1"/>
        <v>22423079.299999997</v>
      </c>
    </row>
    <row r="21" spans="1:8" ht="15.75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9">
        <v>8987</v>
      </c>
      <c r="G21" s="29">
        <f t="shared" si="1"/>
        <v>22414092.299999997</v>
      </c>
    </row>
    <row r="22" spans="1:8" ht="15.75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9">
        <v>12492.8</v>
      </c>
      <c r="G22" s="29">
        <f t="shared" si="1"/>
        <v>22401599.499999996</v>
      </c>
    </row>
    <row r="23" spans="1:8" ht="15.75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9">
        <v>1364.61</v>
      </c>
      <c r="G23" s="29">
        <f t="shared" si="1"/>
        <v>22400234.889999997</v>
      </c>
    </row>
    <row r="24" spans="1:8" ht="15.75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9">
        <v>50654</v>
      </c>
      <c r="G24" s="29">
        <f t="shared" si="1"/>
        <v>22349580.889999997</v>
      </c>
    </row>
    <row r="25" spans="1:8" ht="15.75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9">
        <v>24985.599999999999</v>
      </c>
      <c r="G25" s="29">
        <f t="shared" si="1"/>
        <v>22324595.289999995</v>
      </c>
    </row>
    <row r="26" spans="1:8" ht="15.75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9">
        <v>16470</v>
      </c>
      <c r="G26" s="29">
        <f t="shared" si="1"/>
        <v>22308125.289999995</v>
      </c>
    </row>
    <row r="27" spans="1:8" ht="15.75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9">
        <v>24985.599999999999</v>
      </c>
      <c r="G27" s="29">
        <f t="shared" si="1"/>
        <v>22283139.689999994</v>
      </c>
    </row>
    <row r="28" spans="1:8" ht="15.75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9">
        <v>23394</v>
      </c>
      <c r="G28" s="29">
        <f t="shared" si="1"/>
        <v>22259745.689999994</v>
      </c>
    </row>
    <row r="29" spans="1:8" ht="15.75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9">
        <v>32680</v>
      </c>
      <c r="G29" s="29">
        <f t="shared" si="1"/>
        <v>22227065.689999994</v>
      </c>
    </row>
    <row r="30" spans="1:8" ht="15.75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9"/>
      <c r="G30" s="29">
        <f t="shared" si="1"/>
        <v>22227065.689999994</v>
      </c>
    </row>
    <row r="31" spans="1:8" ht="15.75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9"/>
      <c r="G31" s="29">
        <f t="shared" si="1"/>
        <v>22198064.269999992</v>
      </c>
      <c r="H31" s="4"/>
    </row>
    <row r="32" spans="1:8" ht="15.75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9">
        <v>18000</v>
      </c>
      <c r="G32" s="29">
        <f t="shared" si="1"/>
        <v>22180064.269999992</v>
      </c>
    </row>
    <row r="33" spans="1:9" ht="15.75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9">
        <v>2450</v>
      </c>
      <c r="G33" s="29">
        <f t="shared" si="1"/>
        <v>22177614.269999992</v>
      </c>
    </row>
    <row r="34" spans="1:9" ht="15.75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9">
        <v>703.7</v>
      </c>
      <c r="G34" s="29">
        <f t="shared" si="1"/>
        <v>22176910.569999993</v>
      </c>
    </row>
    <row r="35" spans="1:9" ht="15.75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9">
        <v>12509</v>
      </c>
      <c r="G35" s="29">
        <f t="shared" si="1"/>
        <v>22164401.569999993</v>
      </c>
    </row>
    <row r="36" spans="1:9" ht="15.75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9">
        <v>2251.36</v>
      </c>
      <c r="G36" s="29">
        <f t="shared" si="1"/>
        <v>22162150.209999993</v>
      </c>
    </row>
    <row r="37" spans="1:9" ht="15.75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9">
        <v>28595</v>
      </c>
      <c r="G37" s="29">
        <f t="shared" si="1"/>
        <v>22133555.209999993</v>
      </c>
    </row>
    <row r="38" spans="1:9" ht="15.75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9">
        <v>1915.21</v>
      </c>
      <c r="G38" s="29">
        <f t="shared" si="1"/>
        <v>22131639.999999993</v>
      </c>
    </row>
    <row r="39" spans="1:9" ht="15.75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9"/>
      <c r="G39" s="29">
        <f t="shared" si="1"/>
        <v>22130786.419999994</v>
      </c>
    </row>
    <row r="40" spans="1:9" ht="15.75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9">
        <v>53105</v>
      </c>
      <c r="G40" s="29">
        <f t="shared" si="1"/>
        <v>22077681.419999994</v>
      </c>
    </row>
    <row r="41" spans="1:9" ht="15.75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9">
        <v>3005</v>
      </c>
      <c r="G41" s="29">
        <f t="shared" si="1"/>
        <v>22074676.419999994</v>
      </c>
      <c r="H41" s="46"/>
      <c r="I41" s="4">
        <f>SUM(G41-H41)</f>
        <v>22074676.419999994</v>
      </c>
    </row>
    <row r="42" spans="1:9" ht="15.75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9">
        <v>1733.6</v>
      </c>
      <c r="G42" s="29">
        <f t="shared" si="1"/>
        <v>22072942.819999993</v>
      </c>
      <c r="H42" s="46"/>
      <c r="I42" s="4"/>
    </row>
    <row r="43" spans="1:9" ht="31.5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9">
        <v>2142</v>
      </c>
      <c r="G43" s="29">
        <f t="shared" si="1"/>
        <v>22070800.819999993</v>
      </c>
    </row>
    <row r="44" spans="1:9" ht="15.75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9"/>
      <c r="G44" s="29">
        <f t="shared" si="1"/>
        <v>22068253.599999994</v>
      </c>
    </row>
    <row r="45" spans="1:9" ht="15.75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9">
        <v>7360</v>
      </c>
      <c r="G45" s="29">
        <f t="shared" si="1"/>
        <v>22060893.599999994</v>
      </c>
    </row>
    <row r="46" spans="1:9" ht="15.75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9">
        <v>2256.6</v>
      </c>
      <c r="G46" s="29">
        <f t="shared" si="1"/>
        <v>22058636.999999993</v>
      </c>
    </row>
    <row r="47" spans="1:9" ht="15.75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9">
        <v>97534.65</v>
      </c>
      <c r="G47" s="29">
        <f t="shared" ref="G47:G210" si="3">SUM(D47+E47-F47)</f>
        <v>21961102.349999994</v>
      </c>
    </row>
    <row r="48" spans="1:9" ht="15.75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9">
        <v>5000</v>
      </c>
      <c r="G48" s="29">
        <f t="shared" si="3"/>
        <v>21956102.349999994</v>
      </c>
    </row>
    <row r="49" spans="1:7" ht="15.75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9">
        <v>54176.22</v>
      </c>
      <c r="G49" s="29">
        <f t="shared" si="3"/>
        <v>21901926.129999995</v>
      </c>
    </row>
    <row r="50" spans="1:7" ht="15.75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9"/>
      <c r="G50" s="29">
        <f t="shared" si="3"/>
        <v>21908021.419999994</v>
      </c>
    </row>
    <row r="51" spans="1:7" ht="15.75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9">
        <v>7777.84</v>
      </c>
      <c r="G51" s="29">
        <f t="shared" si="3"/>
        <v>21900243.579999994</v>
      </c>
    </row>
    <row r="52" spans="1:7" ht="15.75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9">
        <v>84.51</v>
      </c>
      <c r="G52" s="29">
        <f t="shared" si="3"/>
        <v>21900159.069999993</v>
      </c>
    </row>
    <row r="53" spans="1:7" ht="15.75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9">
        <v>30</v>
      </c>
      <c r="G53" s="29">
        <f t="shared" si="3"/>
        <v>21900129.069999993</v>
      </c>
    </row>
    <row r="54" spans="1:7" ht="15.75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9">
        <v>902.6</v>
      </c>
      <c r="G54" s="29">
        <f t="shared" si="3"/>
        <v>21899226.469999991</v>
      </c>
    </row>
    <row r="55" spans="1:7" ht="15.75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9">
        <v>9720</v>
      </c>
      <c r="G55" s="29">
        <f t="shared" si="3"/>
        <v>21889506.469999991</v>
      </c>
    </row>
    <row r="56" spans="1:7" ht="15.75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9">
        <v>8170</v>
      </c>
      <c r="G56" s="29">
        <f t="shared" si="3"/>
        <v>21881336.469999991</v>
      </c>
    </row>
    <row r="57" spans="1:7" ht="15.75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9">
        <v>4068.31</v>
      </c>
      <c r="G57" s="29">
        <f t="shared" si="3"/>
        <v>21877268.159999993</v>
      </c>
    </row>
    <row r="58" spans="1:7" ht="15.75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9">
        <v>32960.449999999997</v>
      </c>
      <c r="G58" s="29">
        <f t="shared" si="3"/>
        <v>21844307.709999993</v>
      </c>
    </row>
    <row r="59" spans="1:7" ht="15.75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9">
        <v>933</v>
      </c>
      <c r="G59" s="29">
        <f t="shared" si="3"/>
        <v>21843374.709999993</v>
      </c>
    </row>
    <row r="60" spans="1:7" ht="15.75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9">
        <v>0</v>
      </c>
      <c r="G60" s="29">
        <f t="shared" si="3"/>
        <v>21843374.709999993</v>
      </c>
    </row>
    <row r="61" spans="1:7" ht="15.75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9">
        <v>2293.44</v>
      </c>
      <c r="G61" s="29">
        <f t="shared" si="3"/>
        <v>21841081.269999992</v>
      </c>
    </row>
    <row r="62" spans="1:7" ht="15.75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9">
        <v>165150</v>
      </c>
      <c r="G62" s="29">
        <f t="shared" si="3"/>
        <v>21675931.269999992</v>
      </c>
    </row>
    <row r="63" spans="1:7" ht="15.75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9"/>
      <c r="G63" s="29">
        <f t="shared" si="3"/>
        <v>21681422.179999992</v>
      </c>
    </row>
    <row r="64" spans="1:7" ht="15.75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9">
        <v>171869.96</v>
      </c>
      <c r="G64" s="29">
        <f t="shared" si="3"/>
        <v>21509552.219999991</v>
      </c>
    </row>
    <row r="65" spans="1:7" ht="15.75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9">
        <v>41207.449999999997</v>
      </c>
      <c r="G65" s="29">
        <f t="shared" si="3"/>
        <v>21468344.769999992</v>
      </c>
    </row>
    <row r="66" spans="1:7" ht="15.75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9">
        <v>8187.34</v>
      </c>
      <c r="G66" s="29">
        <f t="shared" si="3"/>
        <v>21460157.429999992</v>
      </c>
    </row>
    <row r="67" spans="1:7" ht="15.75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9">
        <v>1562.55</v>
      </c>
      <c r="G67" s="29">
        <f t="shared" si="3"/>
        <v>21458594.879999992</v>
      </c>
    </row>
    <row r="68" spans="1:7" ht="15.75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9">
        <v>44100</v>
      </c>
      <c r="G68" s="29">
        <f t="shared" si="3"/>
        <v>21414494.879999992</v>
      </c>
    </row>
    <row r="69" spans="1:7" ht="15.75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9">
        <v>9363.6</v>
      </c>
      <c r="G69" s="29">
        <f t="shared" si="3"/>
        <v>21405131.27999999</v>
      </c>
    </row>
    <row r="70" spans="1:7" ht="15.75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9">
        <v>285</v>
      </c>
      <c r="G70" s="29">
        <f t="shared" si="3"/>
        <v>21404846.27999999</v>
      </c>
    </row>
    <row r="71" spans="1:7" ht="15.75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9">
        <v>196</v>
      </c>
      <c r="G71" s="29">
        <f t="shared" si="3"/>
        <v>21404650.27999999</v>
      </c>
    </row>
    <row r="72" spans="1:7" ht="15.75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9"/>
      <c r="G72" s="29">
        <f t="shared" si="3"/>
        <v>21406571.229999989</v>
      </c>
    </row>
    <row r="73" spans="1:7" ht="15.75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9">
        <v>8596.84</v>
      </c>
      <c r="G73" s="29">
        <f t="shared" si="3"/>
        <v>21397974.389999989</v>
      </c>
    </row>
    <row r="74" spans="1:7" ht="15.75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9">
        <v>94343.4</v>
      </c>
      <c r="G74" s="29">
        <f t="shared" si="3"/>
        <v>21303630.989999991</v>
      </c>
    </row>
    <row r="75" spans="1:7" ht="15.75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9">
        <v>1134.5999999999999</v>
      </c>
      <c r="G75" s="29">
        <f t="shared" si="3"/>
        <v>21302496.389999989</v>
      </c>
    </row>
    <row r="76" spans="1:7" ht="15.75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9">
        <v>92410.83</v>
      </c>
      <c r="G76" s="29">
        <f t="shared" si="3"/>
        <v>21210085.559999991</v>
      </c>
    </row>
    <row r="77" spans="1:7" ht="15.75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9">
        <v>47.26</v>
      </c>
      <c r="G77" s="29">
        <f t="shared" si="3"/>
        <v>21210038.29999999</v>
      </c>
    </row>
    <row r="78" spans="1:7" ht="15.75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9">
        <v>196</v>
      </c>
      <c r="G78" s="29">
        <f t="shared" si="3"/>
        <v>21209842.29999999</v>
      </c>
    </row>
    <row r="79" spans="1:7" ht="15.75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9">
        <v>101340</v>
      </c>
      <c r="G79" s="29">
        <f t="shared" si="3"/>
        <v>21108502.29999999</v>
      </c>
    </row>
    <row r="80" spans="1:7" ht="15.75">
      <c r="A80" s="30">
        <v>41445</v>
      </c>
      <c r="B80" s="27">
        <v>156</v>
      </c>
      <c r="C80" s="17" t="s">
        <v>35</v>
      </c>
      <c r="D80" s="19">
        <f t="shared" ref="D80:D211" si="5">G79</f>
        <v>21108502.29999999</v>
      </c>
      <c r="E80" s="18"/>
      <c r="F80" s="49">
        <v>194445</v>
      </c>
      <c r="G80" s="29">
        <f t="shared" si="3"/>
        <v>20914057.29999999</v>
      </c>
    </row>
    <row r="81" spans="1:7" ht="15.75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9">
        <v>43669.53</v>
      </c>
      <c r="G81" s="29">
        <f t="shared" si="3"/>
        <v>20870387.769999988</v>
      </c>
    </row>
    <row r="82" spans="1:7" ht="15.75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9">
        <v>50624.01</v>
      </c>
      <c r="G82" s="29">
        <f t="shared" si="3"/>
        <v>20819763.759999987</v>
      </c>
    </row>
    <row r="83" spans="1:7" ht="15.75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9">
        <v>11097</v>
      </c>
      <c r="G83" s="29">
        <f t="shared" si="3"/>
        <v>20808666.759999987</v>
      </c>
    </row>
    <row r="84" spans="1:7" ht="15.75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9"/>
      <c r="G84" s="29">
        <f t="shared" si="3"/>
        <v>20809074.589999985</v>
      </c>
    </row>
    <row r="85" spans="1:7" ht="15.75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9">
        <v>-11097</v>
      </c>
      <c r="G85" s="29">
        <f t="shared" si="3"/>
        <v>20820171.589999985</v>
      </c>
    </row>
    <row r="86" spans="1:7" ht="15.75">
      <c r="A86" s="30">
        <v>41472</v>
      </c>
      <c r="B86" s="27">
        <v>160</v>
      </c>
      <c r="C86" s="17" t="s">
        <v>47</v>
      </c>
      <c r="D86" s="19">
        <f t="shared" si="5"/>
        <v>20820171.589999985</v>
      </c>
      <c r="E86" s="18"/>
      <c r="F86" s="49">
        <v>820</v>
      </c>
      <c r="G86" s="29">
        <f t="shared" si="3"/>
        <v>20819351.589999985</v>
      </c>
    </row>
    <row r="87" spans="1:7" ht="15.75">
      <c r="A87" s="30">
        <v>41472</v>
      </c>
      <c r="B87" s="27">
        <v>161</v>
      </c>
      <c r="C87" s="17" t="s">
        <v>32</v>
      </c>
      <c r="D87" s="19">
        <f t="shared" si="5"/>
        <v>20819351.589999985</v>
      </c>
      <c r="E87" s="18"/>
      <c r="F87" s="49">
        <v>3485</v>
      </c>
      <c r="G87" s="29">
        <f t="shared" si="3"/>
        <v>20815866.589999985</v>
      </c>
    </row>
    <row r="88" spans="1:7" ht="15.75">
      <c r="A88" s="30">
        <v>41472</v>
      </c>
      <c r="B88" s="27">
        <v>162</v>
      </c>
      <c r="C88" s="17" t="s">
        <v>48</v>
      </c>
      <c r="D88" s="19">
        <f t="shared" si="5"/>
        <v>20815866.589999985</v>
      </c>
      <c r="E88" s="18"/>
      <c r="F88" s="49">
        <v>4401.8100000000004</v>
      </c>
      <c r="G88" s="29">
        <f t="shared" si="3"/>
        <v>20811464.779999986</v>
      </c>
    </row>
    <row r="89" spans="1:7" ht="15.75">
      <c r="A89" s="30">
        <v>41472</v>
      </c>
      <c r="B89" s="27">
        <v>163</v>
      </c>
      <c r="C89" s="17" t="s">
        <v>49</v>
      </c>
      <c r="D89" s="19">
        <f t="shared" si="5"/>
        <v>20811464.779999986</v>
      </c>
      <c r="E89" s="18"/>
      <c r="F89" s="49">
        <v>58147.199999999997</v>
      </c>
      <c r="G89" s="29">
        <f t="shared" si="3"/>
        <v>20753317.579999987</v>
      </c>
    </row>
    <row r="90" spans="1:7" ht="15.75">
      <c r="A90" s="30">
        <v>41472</v>
      </c>
      <c r="B90" s="27">
        <v>164</v>
      </c>
      <c r="C90" s="17" t="s">
        <v>49</v>
      </c>
      <c r="D90" s="19">
        <f t="shared" si="5"/>
        <v>20753317.579999987</v>
      </c>
      <c r="E90" s="18"/>
      <c r="F90" s="49">
        <v>11097</v>
      </c>
      <c r="G90" s="29">
        <f t="shared" si="3"/>
        <v>20742220.579999987</v>
      </c>
    </row>
    <row r="91" spans="1:7" ht="15.75">
      <c r="A91" s="30">
        <v>41472</v>
      </c>
      <c r="B91" s="27">
        <v>165</v>
      </c>
      <c r="C91" s="17" t="s">
        <v>4</v>
      </c>
      <c r="D91" s="19">
        <f t="shared" si="5"/>
        <v>20742220.579999987</v>
      </c>
      <c r="E91" s="18"/>
      <c r="F91" s="49">
        <v>1375.78</v>
      </c>
      <c r="G91" s="29">
        <f t="shared" si="3"/>
        <v>20740844.799999986</v>
      </c>
    </row>
    <row r="92" spans="1:7" ht="15.75">
      <c r="A92" s="30">
        <v>41474</v>
      </c>
      <c r="B92" s="27">
        <v>166</v>
      </c>
      <c r="C92" s="17" t="s">
        <v>29</v>
      </c>
      <c r="D92" s="19">
        <f t="shared" si="5"/>
        <v>20740844.799999986</v>
      </c>
      <c r="E92" s="18"/>
      <c r="F92" s="49">
        <v>2162.1</v>
      </c>
      <c r="G92" s="29">
        <f t="shared" si="3"/>
        <v>20738682.699999984</v>
      </c>
    </row>
    <row r="93" spans="1:7" ht="15.75">
      <c r="A93" s="30">
        <v>41474</v>
      </c>
      <c r="B93" s="27">
        <v>167</v>
      </c>
      <c r="C93" s="17" t="s">
        <v>4</v>
      </c>
      <c r="D93" s="19">
        <f t="shared" si="5"/>
        <v>20738682.699999984</v>
      </c>
      <c r="E93" s="18"/>
      <c r="F93" s="49">
        <v>8187.34</v>
      </c>
      <c r="G93" s="29">
        <f t="shared" si="3"/>
        <v>20730495.359999985</v>
      </c>
    </row>
    <row r="94" spans="1:7" ht="15.75">
      <c r="A94" s="30">
        <v>41484</v>
      </c>
      <c r="B94" s="27">
        <f>SUM(B93+1)</f>
        <v>168</v>
      </c>
      <c r="C94" s="17" t="s">
        <v>29</v>
      </c>
      <c r="D94" s="19">
        <f t="shared" si="5"/>
        <v>20730495.359999985</v>
      </c>
      <c r="E94" s="18"/>
      <c r="F94" s="49">
        <v>461.25</v>
      </c>
      <c r="G94" s="29">
        <f t="shared" si="3"/>
        <v>20730034.109999985</v>
      </c>
    </row>
    <row r="95" spans="1:7" ht="15.75">
      <c r="A95" s="30">
        <v>41484</v>
      </c>
      <c r="B95" s="27">
        <f t="shared" ref="B95:B105" si="6">SUM(B94+1)</f>
        <v>169</v>
      </c>
      <c r="C95" s="17" t="s">
        <v>35</v>
      </c>
      <c r="D95" s="19">
        <f t="shared" si="5"/>
        <v>20730034.109999985</v>
      </c>
      <c r="E95" s="18"/>
      <c r="F95" s="49">
        <v>329715</v>
      </c>
      <c r="G95" s="29">
        <f t="shared" si="3"/>
        <v>20400319.109999985</v>
      </c>
    </row>
    <row r="96" spans="1:7" ht="15.75">
      <c r="A96" s="30">
        <v>41484</v>
      </c>
      <c r="B96" s="27">
        <f t="shared" si="6"/>
        <v>170</v>
      </c>
      <c r="C96" s="17" t="s">
        <v>41</v>
      </c>
      <c r="D96" s="19">
        <f t="shared" si="5"/>
        <v>20400319.109999985</v>
      </c>
      <c r="E96" s="18"/>
      <c r="F96" s="49">
        <v>260222.4</v>
      </c>
      <c r="G96" s="29">
        <f t="shared" si="3"/>
        <v>20140096.709999986</v>
      </c>
    </row>
    <row r="97" spans="1:7" ht="15.75">
      <c r="A97" s="30">
        <v>41484</v>
      </c>
      <c r="B97" s="27">
        <f t="shared" si="6"/>
        <v>171</v>
      </c>
      <c r="C97" s="17" t="s">
        <v>4</v>
      </c>
      <c r="D97" s="19">
        <f t="shared" si="5"/>
        <v>20140096.709999986</v>
      </c>
      <c r="E97" s="18"/>
      <c r="F97" s="49">
        <v>8596.84</v>
      </c>
      <c r="G97" s="29">
        <f t="shared" si="3"/>
        <v>20131499.869999986</v>
      </c>
    </row>
    <row r="98" spans="1:7" ht="15.75">
      <c r="A98" s="30">
        <v>41484</v>
      </c>
      <c r="B98" s="27">
        <f t="shared" si="6"/>
        <v>172</v>
      </c>
      <c r="C98" s="17" t="s">
        <v>4</v>
      </c>
      <c r="D98" s="19">
        <f t="shared" si="5"/>
        <v>20131499.869999986</v>
      </c>
      <c r="E98" s="18"/>
      <c r="F98" s="49">
        <v>518.99</v>
      </c>
      <c r="G98" s="29">
        <f t="shared" si="3"/>
        <v>20130980.879999988</v>
      </c>
    </row>
    <row r="99" spans="1:7" ht="15.75">
      <c r="A99" s="30">
        <v>41484</v>
      </c>
      <c r="B99" s="27">
        <f t="shared" si="6"/>
        <v>173</v>
      </c>
      <c r="C99" s="17" t="s">
        <v>40</v>
      </c>
      <c r="D99" s="19">
        <f t="shared" si="5"/>
        <v>20130980.879999988</v>
      </c>
      <c r="E99" s="18"/>
      <c r="F99" s="49">
        <v>496</v>
      </c>
      <c r="G99" s="29">
        <f t="shared" si="3"/>
        <v>20130484.879999988</v>
      </c>
    </row>
    <row r="100" spans="1:7" ht="15.75">
      <c r="A100" s="30">
        <v>41484</v>
      </c>
      <c r="B100" s="27">
        <f t="shared" si="6"/>
        <v>174</v>
      </c>
      <c r="C100" s="17" t="s">
        <v>40</v>
      </c>
      <c r="D100" s="19">
        <f t="shared" si="5"/>
        <v>20130484.879999988</v>
      </c>
      <c r="E100" s="18"/>
      <c r="F100" s="49">
        <v>196</v>
      </c>
      <c r="G100" s="29">
        <f t="shared" si="3"/>
        <v>20130288.879999988</v>
      </c>
    </row>
    <row r="101" spans="1:7" ht="15.75">
      <c r="A101" s="30">
        <v>41484</v>
      </c>
      <c r="B101" s="27">
        <f t="shared" si="6"/>
        <v>175</v>
      </c>
      <c r="C101" s="17" t="s">
        <v>16</v>
      </c>
      <c r="D101" s="19">
        <f t="shared" si="5"/>
        <v>20130288.879999988</v>
      </c>
      <c r="E101" s="18"/>
      <c r="F101" s="49">
        <v>2765</v>
      </c>
      <c r="G101" s="29">
        <f t="shared" si="3"/>
        <v>20127523.879999988</v>
      </c>
    </row>
    <row r="102" spans="1:7" ht="15.75">
      <c r="A102" s="30">
        <v>41484</v>
      </c>
      <c r="B102" s="27">
        <f t="shared" si="6"/>
        <v>176</v>
      </c>
      <c r="C102" s="17" t="s">
        <v>37</v>
      </c>
      <c r="D102" s="19">
        <f t="shared" si="5"/>
        <v>20127523.879999988</v>
      </c>
      <c r="E102" s="18"/>
      <c r="F102" s="49">
        <v>71100</v>
      </c>
      <c r="G102" s="29">
        <f t="shared" si="3"/>
        <v>20056423.879999988</v>
      </c>
    </row>
    <row r="103" spans="1:7" ht="15.75">
      <c r="A103" s="30">
        <v>41484</v>
      </c>
      <c r="B103" s="27">
        <f t="shared" si="6"/>
        <v>177</v>
      </c>
      <c r="C103" s="17" t="s">
        <v>42</v>
      </c>
      <c r="D103" s="19">
        <f t="shared" si="5"/>
        <v>20056423.879999988</v>
      </c>
      <c r="E103" s="18"/>
      <c r="F103" s="49">
        <v>346744.44</v>
      </c>
      <c r="G103" s="29">
        <f t="shared" si="3"/>
        <v>19709679.439999986</v>
      </c>
    </row>
    <row r="104" spans="1:7" ht="15.75">
      <c r="A104" s="30">
        <v>41484</v>
      </c>
      <c r="B104" s="27">
        <f t="shared" si="6"/>
        <v>178</v>
      </c>
      <c r="C104" s="17" t="s">
        <v>41</v>
      </c>
      <c r="D104" s="19">
        <f t="shared" si="5"/>
        <v>19709679.439999986</v>
      </c>
      <c r="E104" s="18"/>
      <c r="F104" s="49">
        <v>189148.05</v>
      </c>
      <c r="G104" s="29">
        <f t="shared" si="3"/>
        <v>19520531.389999986</v>
      </c>
    </row>
    <row r="105" spans="1:7" ht="15.75">
      <c r="A105" s="30">
        <v>41484</v>
      </c>
      <c r="B105" s="27">
        <f t="shared" si="6"/>
        <v>179</v>
      </c>
      <c r="C105" s="17" t="s">
        <v>36</v>
      </c>
      <c r="D105" s="19">
        <f t="shared" si="5"/>
        <v>19520531.389999986</v>
      </c>
      <c r="E105" s="18"/>
      <c r="F105" s="49">
        <v>135940.79</v>
      </c>
      <c r="G105" s="29">
        <f t="shared" si="3"/>
        <v>19384590.599999987</v>
      </c>
    </row>
    <row r="106" spans="1:7" ht="15.75">
      <c r="A106" s="30">
        <v>41486</v>
      </c>
      <c r="B106" s="51" t="s">
        <v>43</v>
      </c>
      <c r="C106" s="17" t="s">
        <v>44</v>
      </c>
      <c r="D106" s="19">
        <f t="shared" si="5"/>
        <v>19384590.599999987</v>
      </c>
      <c r="E106" s="18">
        <f>5312.5+66.55-5816.01-830.27</f>
        <v>-1267.23</v>
      </c>
      <c r="F106" s="49"/>
      <c r="G106" s="29">
        <f t="shared" si="3"/>
        <v>19383323.369999986</v>
      </c>
    </row>
    <row r="107" spans="1:7" ht="15.75">
      <c r="A107" s="30">
        <v>41498</v>
      </c>
      <c r="B107" s="51">
        <v>180</v>
      </c>
      <c r="C107" s="17" t="s">
        <v>50</v>
      </c>
      <c r="D107" s="19">
        <f t="shared" si="5"/>
        <v>19383323.369999986</v>
      </c>
      <c r="E107" s="18"/>
      <c r="F107" s="49">
        <v>10</v>
      </c>
      <c r="G107" s="29">
        <f t="shared" si="3"/>
        <v>19383313.369999986</v>
      </c>
    </row>
    <row r="108" spans="1:7" ht="15.75">
      <c r="A108" s="30">
        <v>41498</v>
      </c>
      <c r="B108" s="51">
        <v>181</v>
      </c>
      <c r="C108" s="17" t="s">
        <v>48</v>
      </c>
      <c r="D108" s="19">
        <f t="shared" si="5"/>
        <v>19383313.369999986</v>
      </c>
      <c r="E108" s="18"/>
      <c r="F108" s="49">
        <v>4815.45</v>
      </c>
      <c r="G108" s="29">
        <f t="shared" si="3"/>
        <v>19378497.919999987</v>
      </c>
    </row>
    <row r="109" spans="1:7" ht="15.75">
      <c r="A109" s="30">
        <v>41498</v>
      </c>
      <c r="B109" s="51">
        <v>182</v>
      </c>
      <c r="C109" s="17" t="s">
        <v>51</v>
      </c>
      <c r="D109" s="19">
        <f t="shared" si="5"/>
        <v>19378497.919999987</v>
      </c>
      <c r="E109" s="18"/>
      <c r="F109" s="49">
        <v>18.079999999999998</v>
      </c>
      <c r="G109" s="29">
        <f t="shared" si="3"/>
        <v>19378479.839999989</v>
      </c>
    </row>
    <row r="110" spans="1:7" ht="15.75">
      <c r="A110" s="30">
        <v>41498</v>
      </c>
      <c r="B110" s="51">
        <v>183</v>
      </c>
      <c r="C110" s="17" t="s">
        <v>42</v>
      </c>
      <c r="D110" s="19">
        <f t="shared" si="5"/>
        <v>19378479.839999989</v>
      </c>
      <c r="E110" s="18"/>
      <c r="F110" s="49">
        <v>300497.21999999997</v>
      </c>
      <c r="G110" s="29">
        <f t="shared" si="3"/>
        <v>19077982.61999999</v>
      </c>
    </row>
    <row r="111" spans="1:7" ht="15.75">
      <c r="A111" s="30">
        <v>41498</v>
      </c>
      <c r="B111" s="51">
        <v>184</v>
      </c>
      <c r="C111" s="17" t="s">
        <v>29</v>
      </c>
      <c r="D111" s="19">
        <f t="shared" si="5"/>
        <v>19077982.61999999</v>
      </c>
      <c r="E111" s="18"/>
      <c r="F111" s="49">
        <v>729</v>
      </c>
      <c r="G111" s="29">
        <f t="shared" si="3"/>
        <v>19077253.61999999</v>
      </c>
    </row>
    <row r="112" spans="1:7" ht="15.75">
      <c r="A112" s="30">
        <v>41498</v>
      </c>
      <c r="B112" s="51">
        <v>185</v>
      </c>
      <c r="C112" s="17" t="s">
        <v>52</v>
      </c>
      <c r="D112" s="19">
        <f t="shared" si="5"/>
        <v>19077253.61999999</v>
      </c>
      <c r="E112" s="18"/>
      <c r="F112" s="49">
        <v>430</v>
      </c>
      <c r="G112" s="29">
        <f t="shared" si="3"/>
        <v>19076823.61999999</v>
      </c>
    </row>
    <row r="113" spans="1:8" ht="15.75">
      <c r="A113" s="30">
        <v>41498</v>
      </c>
      <c r="B113" s="51">
        <v>186</v>
      </c>
      <c r="C113" s="17" t="s">
        <v>40</v>
      </c>
      <c r="D113" s="19">
        <f t="shared" si="5"/>
        <v>19076823.61999999</v>
      </c>
      <c r="E113" s="18"/>
      <c r="F113" s="49">
        <v>196</v>
      </c>
      <c r="G113" s="29">
        <f t="shared" si="3"/>
        <v>19076627.61999999</v>
      </c>
    </row>
    <row r="114" spans="1:8" ht="15.75">
      <c r="A114" s="30">
        <v>41498</v>
      </c>
      <c r="B114" s="51">
        <v>187</v>
      </c>
      <c r="C114" s="17" t="s">
        <v>36</v>
      </c>
      <c r="D114" s="19">
        <f t="shared" si="5"/>
        <v>19076627.61999999</v>
      </c>
      <c r="E114" s="18"/>
      <c r="F114" s="49">
        <v>199762.57</v>
      </c>
      <c r="G114" s="29">
        <f t="shared" si="3"/>
        <v>18876865.04999999</v>
      </c>
    </row>
    <row r="115" spans="1:8" ht="15.75">
      <c r="A115" s="30">
        <v>41498</v>
      </c>
      <c r="B115" s="51">
        <v>188</v>
      </c>
      <c r="C115" s="17" t="s">
        <v>16</v>
      </c>
      <c r="D115" s="19">
        <f t="shared" si="5"/>
        <v>18876865.04999999</v>
      </c>
      <c r="E115" s="18"/>
      <c r="F115" s="49">
        <v>195</v>
      </c>
      <c r="G115" s="29">
        <f t="shared" si="3"/>
        <v>18876670.04999999</v>
      </c>
    </row>
    <row r="116" spans="1:8" ht="15.75">
      <c r="A116" s="30">
        <v>41501</v>
      </c>
      <c r="B116" s="51">
        <v>189</v>
      </c>
      <c r="C116" s="17" t="s">
        <v>4</v>
      </c>
      <c r="D116" s="19">
        <f t="shared" si="5"/>
        <v>18876670.04999999</v>
      </c>
      <c r="E116" s="18"/>
      <c r="F116" s="49">
        <v>1375.78</v>
      </c>
      <c r="G116" s="29">
        <f t="shared" si="3"/>
        <v>18875294.269999988</v>
      </c>
    </row>
    <row r="117" spans="1:8" ht="15.75">
      <c r="A117" s="30">
        <v>41501</v>
      </c>
      <c r="B117" s="51"/>
      <c r="C117" s="17" t="s">
        <v>54</v>
      </c>
      <c r="D117" s="19">
        <f t="shared" si="5"/>
        <v>18875294.269999988</v>
      </c>
      <c r="E117" s="18"/>
      <c r="F117" s="49">
        <v>-1375.78</v>
      </c>
      <c r="G117" s="29">
        <f t="shared" si="3"/>
        <v>18876670.04999999</v>
      </c>
    </row>
    <row r="118" spans="1:8" ht="15.75">
      <c r="A118" s="30">
        <v>41501</v>
      </c>
      <c r="B118" s="51">
        <v>190</v>
      </c>
      <c r="C118" s="17" t="s">
        <v>53</v>
      </c>
      <c r="D118" s="19">
        <f t="shared" si="5"/>
        <v>18876670.04999999</v>
      </c>
      <c r="E118" s="18"/>
      <c r="F118" s="49">
        <v>0</v>
      </c>
      <c r="G118" s="29">
        <f t="shared" si="3"/>
        <v>18876670.04999999</v>
      </c>
    </row>
    <row r="119" spans="1:8" ht="15.75">
      <c r="A119" s="30">
        <v>41501</v>
      </c>
      <c r="B119" s="51">
        <v>191</v>
      </c>
      <c r="C119" s="17" t="s">
        <v>4</v>
      </c>
      <c r="D119" s="19">
        <f t="shared" si="5"/>
        <v>18876670.04999999</v>
      </c>
      <c r="E119" s="18"/>
      <c r="F119" s="49">
        <v>6068.38</v>
      </c>
      <c r="G119" s="29">
        <f t="shared" si="3"/>
        <v>18870601.669999991</v>
      </c>
    </row>
    <row r="120" spans="1:8" ht="15.75">
      <c r="A120" s="30">
        <v>41512</v>
      </c>
      <c r="B120" s="51">
        <v>192</v>
      </c>
      <c r="C120" s="17" t="s">
        <v>37</v>
      </c>
      <c r="D120" s="19">
        <f t="shared" si="5"/>
        <v>18870601.669999991</v>
      </c>
      <c r="E120" s="18"/>
      <c r="F120" s="49">
        <v>5882.4</v>
      </c>
      <c r="G120" s="29">
        <f t="shared" si="3"/>
        <v>18864719.269999992</v>
      </c>
    </row>
    <row r="121" spans="1:8" ht="15.75">
      <c r="A121" s="30">
        <v>41512</v>
      </c>
      <c r="B121" s="51">
        <v>193</v>
      </c>
      <c r="C121" s="17" t="s">
        <v>51</v>
      </c>
      <c r="D121" s="19">
        <f t="shared" si="5"/>
        <v>18864719.269999992</v>
      </c>
      <c r="E121" s="18"/>
      <c r="F121" s="49">
        <v>27.12</v>
      </c>
      <c r="G121" s="29">
        <f t="shared" si="3"/>
        <v>18864692.149999991</v>
      </c>
    </row>
    <row r="122" spans="1:8" ht="15.75">
      <c r="A122" s="30">
        <v>41517</v>
      </c>
      <c r="B122" s="51" t="s">
        <v>43</v>
      </c>
      <c r="C122" s="17" t="s">
        <v>44</v>
      </c>
      <c r="D122" s="19">
        <f t="shared" si="5"/>
        <v>18864692.149999991</v>
      </c>
      <c r="E122" s="18">
        <f>3500+49.09-5809.69-854.2</f>
        <v>-3114.7999999999993</v>
      </c>
      <c r="F122" s="49"/>
      <c r="G122" s="29">
        <f t="shared" si="3"/>
        <v>18861577.34999999</v>
      </c>
      <c r="H122" s="4"/>
    </row>
    <row r="123" spans="1:8" ht="15.75">
      <c r="A123" s="30">
        <v>41521</v>
      </c>
      <c r="B123" s="51">
        <v>194</v>
      </c>
      <c r="C123" s="17" t="s">
        <v>35</v>
      </c>
      <c r="D123" s="19">
        <f t="shared" si="5"/>
        <v>18861577.34999999</v>
      </c>
      <c r="E123" s="18"/>
      <c r="F123" s="49">
        <v>540675</v>
      </c>
      <c r="G123" s="29">
        <f t="shared" si="3"/>
        <v>18320902.34999999</v>
      </c>
    </row>
    <row r="124" spans="1:8" ht="15.75">
      <c r="A124" s="30">
        <v>41521</v>
      </c>
      <c r="B124" s="51">
        <v>195</v>
      </c>
      <c r="C124" s="17" t="s">
        <v>52</v>
      </c>
      <c r="D124" s="19">
        <f t="shared" si="5"/>
        <v>18320902.34999999</v>
      </c>
      <c r="E124" s="18"/>
      <c r="F124" s="49">
        <v>1600</v>
      </c>
      <c r="G124" s="29">
        <f t="shared" si="3"/>
        <v>18319302.34999999</v>
      </c>
    </row>
    <row r="125" spans="1:8" ht="15.75">
      <c r="A125" s="30">
        <v>41521</v>
      </c>
      <c r="B125" s="51">
        <v>196</v>
      </c>
      <c r="C125" s="17" t="s">
        <v>40</v>
      </c>
      <c r="D125" s="19">
        <f t="shared" si="5"/>
        <v>18319302.34999999</v>
      </c>
      <c r="E125" s="18"/>
      <c r="F125" s="49">
        <v>196</v>
      </c>
      <c r="G125" s="29">
        <f t="shared" si="3"/>
        <v>18319106.34999999</v>
      </c>
    </row>
    <row r="126" spans="1:8" ht="15.75">
      <c r="A126" s="30">
        <v>41521</v>
      </c>
      <c r="B126" s="51">
        <v>197</v>
      </c>
      <c r="C126" s="17" t="s">
        <v>29</v>
      </c>
      <c r="D126" s="19">
        <f t="shared" si="5"/>
        <v>18319106.34999999</v>
      </c>
      <c r="E126" s="18"/>
      <c r="F126" s="49">
        <v>729</v>
      </c>
      <c r="G126" s="29">
        <f t="shared" si="3"/>
        <v>18318377.34999999</v>
      </c>
    </row>
    <row r="127" spans="1:8" ht="15.75">
      <c r="A127" s="30">
        <v>41521</v>
      </c>
      <c r="B127" s="51">
        <v>198</v>
      </c>
      <c r="C127" s="17" t="s">
        <v>4</v>
      </c>
      <c r="D127" s="19">
        <f t="shared" si="5"/>
        <v>18318377.34999999</v>
      </c>
      <c r="E127" s="18"/>
      <c r="F127" s="49">
        <v>10234.84</v>
      </c>
      <c r="G127" s="29">
        <f t="shared" si="3"/>
        <v>18308142.50999999</v>
      </c>
    </row>
    <row r="128" spans="1:8" ht="15.75">
      <c r="A128" s="30">
        <v>41521</v>
      </c>
      <c r="B128" s="51">
        <v>199</v>
      </c>
      <c r="C128" s="17" t="s">
        <v>4</v>
      </c>
      <c r="D128" s="19">
        <f t="shared" si="5"/>
        <v>18308142.50999999</v>
      </c>
      <c r="E128" s="18"/>
      <c r="F128" s="49">
        <v>452.47</v>
      </c>
      <c r="G128" s="29">
        <f t="shared" si="3"/>
        <v>18307690.039999992</v>
      </c>
    </row>
    <row r="129" spans="1:7" ht="15.75">
      <c r="A129" s="30">
        <v>41521</v>
      </c>
      <c r="B129" s="51">
        <v>200</v>
      </c>
      <c r="C129" s="17" t="s">
        <v>49</v>
      </c>
      <c r="D129" s="19">
        <f t="shared" si="5"/>
        <v>18307690.039999992</v>
      </c>
      <c r="E129" s="18"/>
      <c r="F129" s="49">
        <v>124244.1</v>
      </c>
      <c r="G129" s="29">
        <f t="shared" si="3"/>
        <v>18183445.93999999</v>
      </c>
    </row>
    <row r="130" spans="1:7" ht="15.75">
      <c r="A130" s="30">
        <v>41521</v>
      </c>
      <c r="B130" s="51">
        <v>201</v>
      </c>
      <c r="C130" s="17" t="s">
        <v>15</v>
      </c>
      <c r="D130" s="19">
        <f t="shared" si="5"/>
        <v>18183445.93999999</v>
      </c>
      <c r="E130" s="18"/>
      <c r="F130" s="49">
        <v>0</v>
      </c>
      <c r="G130" s="29">
        <f t="shared" si="3"/>
        <v>18183445.93999999</v>
      </c>
    </row>
    <row r="131" spans="1:7" ht="15.75">
      <c r="A131" s="30">
        <v>41521</v>
      </c>
      <c r="B131" s="51">
        <v>202</v>
      </c>
      <c r="C131" s="17" t="s">
        <v>42</v>
      </c>
      <c r="D131" s="19">
        <f t="shared" si="5"/>
        <v>18183445.93999999</v>
      </c>
      <c r="E131" s="18"/>
      <c r="F131" s="49">
        <v>183281.8</v>
      </c>
      <c r="G131" s="29">
        <f t="shared" si="3"/>
        <v>18000164.139999989</v>
      </c>
    </row>
    <row r="132" spans="1:7" ht="15.75">
      <c r="A132" s="30">
        <v>41521</v>
      </c>
      <c r="B132" s="51">
        <v>203</v>
      </c>
      <c r="C132" s="17" t="s">
        <v>41</v>
      </c>
      <c r="D132" s="19">
        <f t="shared" si="5"/>
        <v>18000164.139999989</v>
      </c>
      <c r="E132" s="18"/>
      <c r="F132" s="49">
        <v>427757.77</v>
      </c>
      <c r="G132" s="29">
        <f t="shared" si="3"/>
        <v>17572406.36999999</v>
      </c>
    </row>
    <row r="133" spans="1:7" ht="15.75">
      <c r="A133" s="30">
        <v>41534</v>
      </c>
      <c r="B133" s="51">
        <v>204</v>
      </c>
      <c r="C133" s="17" t="s">
        <v>38</v>
      </c>
      <c r="D133" s="19">
        <f t="shared" si="5"/>
        <v>17572406.36999999</v>
      </c>
      <c r="E133" s="18"/>
      <c r="F133" s="49">
        <v>291263.40000000002</v>
      </c>
      <c r="G133" s="29">
        <f t="shared" si="3"/>
        <v>17281142.969999991</v>
      </c>
    </row>
    <row r="134" spans="1:7" ht="15.75">
      <c r="A134" s="30">
        <v>41534</v>
      </c>
      <c r="B134" s="51">
        <v>205</v>
      </c>
      <c r="C134" s="17" t="s">
        <v>35</v>
      </c>
      <c r="D134" s="19">
        <f t="shared" si="5"/>
        <v>17281142.969999991</v>
      </c>
      <c r="E134" s="18"/>
      <c r="F134" s="49">
        <v>959108</v>
      </c>
      <c r="G134" s="29">
        <f t="shared" si="3"/>
        <v>16322034.969999991</v>
      </c>
    </row>
    <row r="135" spans="1:7" ht="15.75">
      <c r="A135" s="30">
        <v>41534</v>
      </c>
      <c r="B135" s="51">
        <v>206</v>
      </c>
      <c r="C135" s="17" t="s">
        <v>36</v>
      </c>
      <c r="D135" s="19">
        <f t="shared" si="5"/>
        <v>16322034.969999991</v>
      </c>
      <c r="E135" s="18"/>
      <c r="F135" s="49">
        <v>495922.69</v>
      </c>
      <c r="G135" s="29">
        <f t="shared" si="3"/>
        <v>15826112.279999992</v>
      </c>
    </row>
    <row r="136" spans="1:7" ht="15.75">
      <c r="A136" s="30">
        <v>41534</v>
      </c>
      <c r="B136" s="51">
        <v>207</v>
      </c>
      <c r="C136" s="17" t="s">
        <v>42</v>
      </c>
      <c r="D136" s="19">
        <f t="shared" si="5"/>
        <v>15826112.279999992</v>
      </c>
      <c r="E136" s="18"/>
      <c r="F136" s="49">
        <v>364635</v>
      </c>
      <c r="G136" s="29">
        <f t="shared" si="3"/>
        <v>15461477.279999992</v>
      </c>
    </row>
    <row r="137" spans="1:7" ht="15.75">
      <c r="A137" s="30">
        <v>41534</v>
      </c>
      <c r="B137" s="51">
        <v>208</v>
      </c>
      <c r="C137" s="17" t="s">
        <v>41</v>
      </c>
      <c r="D137" s="19">
        <f t="shared" si="5"/>
        <v>15461477.279999992</v>
      </c>
      <c r="E137" s="18"/>
      <c r="F137" s="49">
        <v>157727.98000000001</v>
      </c>
      <c r="G137" s="29">
        <f t="shared" si="3"/>
        <v>15303749.299999991</v>
      </c>
    </row>
    <row r="138" spans="1:7" ht="15.75">
      <c r="A138" s="30">
        <v>41534</v>
      </c>
      <c r="B138" s="51">
        <v>209</v>
      </c>
      <c r="C138" s="17" t="s">
        <v>48</v>
      </c>
      <c r="D138" s="19">
        <f t="shared" si="5"/>
        <v>15303749.299999991</v>
      </c>
      <c r="E138" s="18"/>
      <c r="F138" s="49">
        <v>3558.91</v>
      </c>
      <c r="G138" s="29">
        <f t="shared" si="3"/>
        <v>15300190.389999991</v>
      </c>
    </row>
    <row r="139" spans="1:7" ht="15.75">
      <c r="A139" s="30">
        <v>41534</v>
      </c>
      <c r="B139" s="51">
        <v>210</v>
      </c>
      <c r="C139" s="17" t="s">
        <v>34</v>
      </c>
      <c r="D139" s="19">
        <f t="shared" si="5"/>
        <v>15300190.389999991</v>
      </c>
      <c r="E139" s="18"/>
      <c r="F139" s="49">
        <v>25663</v>
      </c>
      <c r="G139" s="29">
        <f t="shared" si="3"/>
        <v>15274527.389999991</v>
      </c>
    </row>
    <row r="140" spans="1:7" ht="15.75">
      <c r="A140" s="30">
        <v>41534</v>
      </c>
      <c r="B140" s="51">
        <v>211</v>
      </c>
      <c r="C140" s="17" t="s">
        <v>41</v>
      </c>
      <c r="D140" s="19">
        <f t="shared" si="5"/>
        <v>15274527.389999991</v>
      </c>
      <c r="E140" s="18"/>
      <c r="F140" s="49">
        <v>137041.92000000001</v>
      </c>
      <c r="G140" s="29">
        <f t="shared" si="3"/>
        <v>15137485.469999991</v>
      </c>
    </row>
    <row r="141" spans="1:7" ht="15.75">
      <c r="A141" s="30">
        <v>41534</v>
      </c>
      <c r="B141" s="51">
        <v>212</v>
      </c>
      <c r="C141" s="17" t="s">
        <v>41</v>
      </c>
      <c r="D141" s="19">
        <f t="shared" si="5"/>
        <v>15137485.469999991</v>
      </c>
      <c r="E141" s="18"/>
      <c r="F141" s="49">
        <v>126676.8</v>
      </c>
      <c r="G141" s="29">
        <f t="shared" si="3"/>
        <v>15010808.669999991</v>
      </c>
    </row>
    <row r="142" spans="1:7" ht="15.75">
      <c r="A142" s="30">
        <v>41534</v>
      </c>
      <c r="B142" s="51">
        <v>213</v>
      </c>
      <c r="C142" s="17" t="s">
        <v>55</v>
      </c>
      <c r="D142" s="19">
        <f t="shared" si="5"/>
        <v>15010808.669999991</v>
      </c>
      <c r="E142" s="18"/>
      <c r="F142" s="49">
        <v>353185.67</v>
      </c>
      <c r="G142" s="29">
        <f t="shared" si="3"/>
        <v>14657622.999999991</v>
      </c>
    </row>
    <row r="143" spans="1:7" ht="15.75">
      <c r="A143" s="30">
        <v>41534</v>
      </c>
      <c r="B143" s="51">
        <v>214</v>
      </c>
      <c r="C143" s="17" t="s">
        <v>41</v>
      </c>
      <c r="D143" s="19">
        <f t="shared" si="5"/>
        <v>14657622.999999991</v>
      </c>
      <c r="E143" s="18"/>
      <c r="F143" s="49">
        <v>90481.93</v>
      </c>
      <c r="G143" s="29">
        <f t="shared" si="3"/>
        <v>14567141.069999991</v>
      </c>
    </row>
    <row r="144" spans="1:7" ht="15.75">
      <c r="A144" s="30">
        <v>41547</v>
      </c>
      <c r="B144" s="51" t="s">
        <v>43</v>
      </c>
      <c r="C144" s="17" t="s">
        <v>44</v>
      </c>
      <c r="D144" s="19">
        <f t="shared" si="5"/>
        <v>14567141.069999991</v>
      </c>
      <c r="E144" s="18">
        <f>12593.75+27.9-5634.05-855.27</f>
        <v>6132.33</v>
      </c>
      <c r="F144" s="49"/>
      <c r="G144" s="29">
        <f t="shared" si="3"/>
        <v>14573273.399999991</v>
      </c>
    </row>
    <row r="145" spans="1:7" ht="15.75">
      <c r="A145" s="30">
        <v>41565</v>
      </c>
      <c r="B145" s="51">
        <v>215</v>
      </c>
      <c r="C145" s="17" t="s">
        <v>36</v>
      </c>
      <c r="D145" s="19">
        <f t="shared" si="5"/>
        <v>14573273.399999991</v>
      </c>
      <c r="E145" s="18"/>
      <c r="F145" s="49">
        <v>3545.93</v>
      </c>
      <c r="G145" s="29">
        <f t="shared" si="3"/>
        <v>14569727.469999991</v>
      </c>
    </row>
    <row r="146" spans="1:7" ht="15.75">
      <c r="A146" s="30">
        <v>41565</v>
      </c>
      <c r="B146" s="51">
        <v>216</v>
      </c>
      <c r="C146" s="17" t="s">
        <v>56</v>
      </c>
      <c r="D146" s="19">
        <f t="shared" si="5"/>
        <v>14569727.469999991</v>
      </c>
      <c r="E146" s="18"/>
      <c r="F146" s="49">
        <v>260044.02</v>
      </c>
      <c r="G146" s="29">
        <f t="shared" si="3"/>
        <v>14309683.449999992</v>
      </c>
    </row>
    <row r="147" spans="1:7" ht="15.75">
      <c r="A147" s="30">
        <v>41565</v>
      </c>
      <c r="B147" s="51">
        <v>217</v>
      </c>
      <c r="C147" s="17" t="s">
        <v>57</v>
      </c>
      <c r="D147" s="19">
        <f t="shared" si="5"/>
        <v>14309683.449999992</v>
      </c>
      <c r="E147" s="18"/>
      <c r="F147" s="49">
        <v>35339.49</v>
      </c>
      <c r="G147" s="29">
        <f t="shared" si="3"/>
        <v>14274343.959999992</v>
      </c>
    </row>
    <row r="148" spans="1:7" ht="15.75">
      <c r="A148" s="30">
        <v>41565</v>
      </c>
      <c r="B148" s="51">
        <v>218</v>
      </c>
      <c r="C148" s="17" t="s">
        <v>36</v>
      </c>
      <c r="D148" s="19">
        <f t="shared" si="5"/>
        <v>14274343.959999992</v>
      </c>
      <c r="E148" s="18"/>
      <c r="F148" s="49">
        <v>977.19</v>
      </c>
      <c r="G148" s="29">
        <f t="shared" si="3"/>
        <v>14273366.769999992</v>
      </c>
    </row>
    <row r="149" spans="1:7" ht="15.75">
      <c r="A149" s="30">
        <v>41565</v>
      </c>
      <c r="B149" s="51">
        <v>219</v>
      </c>
      <c r="C149" s="17" t="s">
        <v>36</v>
      </c>
      <c r="D149" s="19">
        <f t="shared" si="5"/>
        <v>14273366.769999992</v>
      </c>
      <c r="E149" s="18"/>
      <c r="F149" s="49">
        <v>2815.44</v>
      </c>
      <c r="G149" s="29">
        <f t="shared" si="3"/>
        <v>14270551.329999993</v>
      </c>
    </row>
    <row r="150" spans="1:7" ht="15.75">
      <c r="A150" s="30">
        <v>41565</v>
      </c>
      <c r="B150" s="51">
        <v>220</v>
      </c>
      <c r="C150" s="17" t="s">
        <v>29</v>
      </c>
      <c r="D150" s="19">
        <f t="shared" si="5"/>
        <v>14270551.329999993</v>
      </c>
      <c r="E150" s="18"/>
      <c r="F150" s="49">
        <v>375.5</v>
      </c>
      <c r="G150" s="29">
        <f t="shared" si="3"/>
        <v>14270175.829999993</v>
      </c>
    </row>
    <row r="151" spans="1:7" ht="15.75">
      <c r="A151" s="30">
        <v>41565</v>
      </c>
      <c r="B151" s="51">
        <v>221</v>
      </c>
      <c r="C151" s="17" t="s">
        <v>40</v>
      </c>
      <c r="D151" s="19">
        <f t="shared" si="5"/>
        <v>14270175.829999993</v>
      </c>
      <c r="E151" s="18"/>
      <c r="F151" s="49">
        <v>196</v>
      </c>
      <c r="G151" s="29">
        <f t="shared" si="3"/>
        <v>14269979.829999993</v>
      </c>
    </row>
    <row r="152" spans="1:7" ht="15.75">
      <c r="A152" s="30">
        <v>41565</v>
      </c>
      <c r="B152" s="51">
        <v>222</v>
      </c>
      <c r="C152" s="17" t="s">
        <v>4</v>
      </c>
      <c r="D152" s="19">
        <f t="shared" si="5"/>
        <v>14269979.829999993</v>
      </c>
      <c r="E152" s="18"/>
      <c r="F152" s="49">
        <v>8727.56</v>
      </c>
      <c r="G152" s="29">
        <f t="shared" si="3"/>
        <v>14261252.269999992</v>
      </c>
    </row>
    <row r="153" spans="1:7" ht="15.75">
      <c r="A153" s="30">
        <v>41565</v>
      </c>
      <c r="B153" s="51">
        <v>223</v>
      </c>
      <c r="C153" s="17" t="s">
        <v>39</v>
      </c>
      <c r="D153" s="19">
        <f t="shared" si="5"/>
        <v>14261252.269999992</v>
      </c>
      <c r="E153" s="18"/>
      <c r="F153" s="49">
        <v>499.9</v>
      </c>
      <c r="G153" s="29">
        <f t="shared" si="3"/>
        <v>14260752.369999992</v>
      </c>
    </row>
    <row r="154" spans="1:7" ht="15.75">
      <c r="A154" s="30">
        <v>41565</v>
      </c>
      <c r="B154" s="51">
        <v>224</v>
      </c>
      <c r="C154" s="17" t="s">
        <v>51</v>
      </c>
      <c r="D154" s="19">
        <f t="shared" si="5"/>
        <v>14260752.369999992</v>
      </c>
      <c r="E154" s="18"/>
      <c r="F154" s="49">
        <v>22.04</v>
      </c>
      <c r="G154" s="29">
        <f t="shared" si="3"/>
        <v>14260730.329999993</v>
      </c>
    </row>
    <row r="155" spans="1:7" ht="15.75">
      <c r="A155" s="30">
        <v>41565</v>
      </c>
      <c r="B155" s="51">
        <v>225</v>
      </c>
      <c r="C155" s="17" t="s">
        <v>4</v>
      </c>
      <c r="D155" s="19">
        <f t="shared" si="5"/>
        <v>14260730.329999993</v>
      </c>
      <c r="E155" s="18"/>
      <c r="F155" s="49">
        <v>469.88</v>
      </c>
      <c r="G155" s="29">
        <f t="shared" si="3"/>
        <v>14260260.449999992</v>
      </c>
    </row>
    <row r="156" spans="1:7" ht="15.75">
      <c r="A156" s="30">
        <v>41565</v>
      </c>
      <c r="B156" s="51">
        <v>226</v>
      </c>
      <c r="C156" s="17" t="s">
        <v>29</v>
      </c>
      <c r="D156" s="19">
        <f t="shared" si="5"/>
        <v>14260260.449999992</v>
      </c>
      <c r="E156" s="18"/>
      <c r="F156" s="49">
        <v>375.5</v>
      </c>
      <c r="G156" s="29">
        <f t="shared" si="3"/>
        <v>14259884.949999992</v>
      </c>
    </row>
    <row r="157" spans="1:7" ht="15.75">
      <c r="A157" s="30">
        <v>41572</v>
      </c>
      <c r="B157" s="51">
        <v>227</v>
      </c>
      <c r="C157" s="17" t="s">
        <v>35</v>
      </c>
      <c r="D157" s="19">
        <f t="shared" si="5"/>
        <v>14259884.949999992</v>
      </c>
      <c r="E157" s="18"/>
      <c r="F157" s="49">
        <v>623475</v>
      </c>
      <c r="G157" s="29">
        <f t="shared" si="3"/>
        <v>13636409.949999992</v>
      </c>
    </row>
    <row r="158" spans="1:7" ht="15.75">
      <c r="A158" s="30">
        <v>41572</v>
      </c>
      <c r="B158" s="51">
        <v>228</v>
      </c>
      <c r="C158" s="17" t="s">
        <v>49</v>
      </c>
      <c r="D158" s="19">
        <f t="shared" si="5"/>
        <v>13636409.949999992</v>
      </c>
      <c r="E158" s="18"/>
      <c r="F158" s="49">
        <v>15748.2</v>
      </c>
      <c r="G158" s="29">
        <f t="shared" si="3"/>
        <v>13620661.749999993</v>
      </c>
    </row>
    <row r="159" spans="1:7" ht="15.75">
      <c r="A159" s="30">
        <v>41572</v>
      </c>
      <c r="B159" s="51">
        <v>229</v>
      </c>
      <c r="C159" s="17" t="s">
        <v>49</v>
      </c>
      <c r="D159" s="19">
        <f t="shared" si="5"/>
        <v>13620661.749999993</v>
      </c>
      <c r="E159" s="18"/>
      <c r="F159" s="49">
        <v>73147.5</v>
      </c>
      <c r="G159" s="29">
        <f t="shared" si="3"/>
        <v>13547514.249999993</v>
      </c>
    </row>
    <row r="160" spans="1:7" ht="15.75">
      <c r="A160" s="30">
        <v>41572</v>
      </c>
      <c r="B160" s="51">
        <v>230</v>
      </c>
      <c r="C160" s="17" t="s">
        <v>51</v>
      </c>
      <c r="D160" s="19">
        <f t="shared" si="5"/>
        <v>13547514.249999993</v>
      </c>
      <c r="E160" s="18"/>
      <c r="F160" s="49">
        <v>30.74</v>
      </c>
      <c r="G160" s="29">
        <f t="shared" si="3"/>
        <v>13547483.509999992</v>
      </c>
    </row>
    <row r="161" spans="1:8" ht="15.75">
      <c r="A161" s="30">
        <v>41572</v>
      </c>
      <c r="B161" s="51">
        <v>231</v>
      </c>
      <c r="C161" s="17" t="s">
        <v>36</v>
      </c>
      <c r="D161" s="19">
        <f t="shared" si="5"/>
        <v>13547483.509999992</v>
      </c>
      <c r="E161" s="18"/>
      <c r="F161" s="49">
        <v>296052.15000000002</v>
      </c>
      <c r="G161" s="29">
        <f t="shared" si="3"/>
        <v>13251431.359999992</v>
      </c>
      <c r="H161" s="4"/>
    </row>
    <row r="162" spans="1:8" ht="15.75">
      <c r="A162" s="30">
        <v>41572</v>
      </c>
      <c r="B162" s="51">
        <v>232</v>
      </c>
      <c r="C162" s="17" t="s">
        <v>42</v>
      </c>
      <c r="D162" s="19">
        <f t="shared" si="5"/>
        <v>13251431.359999992</v>
      </c>
      <c r="E162" s="18"/>
      <c r="F162" s="49">
        <v>297540</v>
      </c>
      <c r="G162" s="29">
        <f t="shared" si="3"/>
        <v>12953891.359999992</v>
      </c>
    </row>
    <row r="163" spans="1:8" ht="15.75">
      <c r="A163" s="30">
        <v>41575</v>
      </c>
      <c r="B163" s="51">
        <v>233</v>
      </c>
      <c r="C163" s="17" t="s">
        <v>55</v>
      </c>
      <c r="D163" s="19">
        <f t="shared" si="5"/>
        <v>12953891.359999992</v>
      </c>
      <c r="E163" s="18"/>
      <c r="F163" s="49">
        <v>387395.95</v>
      </c>
      <c r="G163" s="29">
        <f t="shared" si="3"/>
        <v>12566495.409999993</v>
      </c>
      <c r="H163" s="4"/>
    </row>
    <row r="164" spans="1:8" ht="15.75">
      <c r="A164" s="30">
        <v>41578</v>
      </c>
      <c r="B164" s="51" t="s">
        <v>43</v>
      </c>
      <c r="C164" s="17" t="s">
        <v>44</v>
      </c>
      <c r="D164" s="19">
        <f t="shared" si="5"/>
        <v>12566495.409999993</v>
      </c>
      <c r="E164" s="18">
        <f>11875+521.48+13.75-2469.98-829.45</f>
        <v>9110.7999999999993</v>
      </c>
      <c r="F164" s="49"/>
      <c r="G164" s="29">
        <f t="shared" si="3"/>
        <v>12575606.209999993</v>
      </c>
      <c r="H164" s="4"/>
    </row>
    <row r="165" spans="1:8" ht="15.75">
      <c r="A165" s="30">
        <v>41596</v>
      </c>
      <c r="B165" s="51">
        <v>234</v>
      </c>
      <c r="C165" s="17" t="s">
        <v>41</v>
      </c>
      <c r="D165" s="19">
        <f t="shared" si="5"/>
        <v>12575606.209999993</v>
      </c>
      <c r="E165" s="18"/>
      <c r="F165" s="49">
        <v>36869.5</v>
      </c>
      <c r="G165" s="29">
        <f t="shared" si="3"/>
        <v>12538736.709999993</v>
      </c>
      <c r="H165" s="4"/>
    </row>
    <row r="166" spans="1:8" ht="15.75">
      <c r="A166" s="30">
        <v>41596</v>
      </c>
      <c r="B166" s="51">
        <v>235</v>
      </c>
      <c r="C166" s="17" t="s">
        <v>4</v>
      </c>
      <c r="D166" s="19">
        <f t="shared" si="5"/>
        <v>12538736.709999993</v>
      </c>
      <c r="E166" s="18"/>
      <c r="F166" s="49">
        <v>430.58</v>
      </c>
      <c r="G166" s="29">
        <f t="shared" si="3"/>
        <v>12538306.129999993</v>
      </c>
      <c r="H166" s="4"/>
    </row>
    <row r="167" spans="1:8" ht="15.75">
      <c r="A167" s="30">
        <v>41596</v>
      </c>
      <c r="B167" s="51">
        <v>236</v>
      </c>
      <c r="C167" s="17" t="s">
        <v>4</v>
      </c>
      <c r="D167" s="19">
        <f t="shared" si="5"/>
        <v>12538306.129999993</v>
      </c>
      <c r="E167" s="18"/>
      <c r="F167" s="49">
        <v>8433.0400000000009</v>
      </c>
      <c r="G167" s="29">
        <f t="shared" si="3"/>
        <v>12529873.089999994</v>
      </c>
      <c r="H167" s="4"/>
    </row>
    <row r="168" spans="1:8" ht="15.75">
      <c r="A168" s="30">
        <v>41596</v>
      </c>
      <c r="B168" s="51">
        <v>237</v>
      </c>
      <c r="C168" s="17" t="s">
        <v>29</v>
      </c>
      <c r="D168" s="19">
        <f t="shared" si="5"/>
        <v>12529873.089999994</v>
      </c>
      <c r="E168" s="18"/>
      <c r="F168" s="49">
        <v>254.7</v>
      </c>
      <c r="G168" s="29">
        <f t="shared" si="3"/>
        <v>12529618.389999995</v>
      </c>
      <c r="H168" s="4"/>
    </row>
    <row r="169" spans="1:8" ht="15.75">
      <c r="A169" s="30">
        <v>41596</v>
      </c>
      <c r="B169" s="51">
        <v>238</v>
      </c>
      <c r="C169" s="17" t="s">
        <v>38</v>
      </c>
      <c r="D169" s="19">
        <f t="shared" si="5"/>
        <v>12529618.389999995</v>
      </c>
      <c r="E169" s="18"/>
      <c r="F169" s="49">
        <v>1045</v>
      </c>
      <c r="G169" s="29">
        <f t="shared" si="3"/>
        <v>12528573.389999995</v>
      </c>
      <c r="H169" s="4"/>
    </row>
    <row r="170" spans="1:8" ht="15.75">
      <c r="A170" s="30">
        <v>41596</v>
      </c>
      <c r="B170" s="51">
        <v>239</v>
      </c>
      <c r="C170" s="17" t="s">
        <v>38</v>
      </c>
      <c r="D170" s="19">
        <f t="shared" si="5"/>
        <v>12528573.389999995</v>
      </c>
      <c r="E170" s="18"/>
      <c r="F170" s="49">
        <v>16701.5</v>
      </c>
      <c r="G170" s="29">
        <f t="shared" si="3"/>
        <v>12511871.889999995</v>
      </c>
      <c r="H170" s="4"/>
    </row>
    <row r="171" spans="1:8" ht="15.75">
      <c r="A171" s="30">
        <v>41596</v>
      </c>
      <c r="B171" s="51">
        <v>240</v>
      </c>
      <c r="C171" s="17" t="s">
        <v>35</v>
      </c>
      <c r="D171" s="19">
        <f t="shared" si="5"/>
        <v>12511871.889999995</v>
      </c>
      <c r="E171" s="18"/>
      <c r="F171" s="49">
        <v>551070</v>
      </c>
      <c r="G171" s="29">
        <f t="shared" si="3"/>
        <v>11960801.889999995</v>
      </c>
      <c r="H171" s="4"/>
    </row>
    <row r="172" spans="1:8" ht="15.75">
      <c r="A172" s="30">
        <v>41596</v>
      </c>
      <c r="B172" s="51">
        <v>241</v>
      </c>
      <c r="C172" s="17" t="s">
        <v>36</v>
      </c>
      <c r="D172" s="19">
        <f t="shared" si="5"/>
        <v>11960801.889999995</v>
      </c>
      <c r="E172" s="18"/>
      <c r="F172" s="49">
        <v>240482.07</v>
      </c>
      <c r="G172" s="29">
        <f t="shared" si="3"/>
        <v>11720319.819999995</v>
      </c>
      <c r="H172" s="4"/>
    </row>
    <row r="173" spans="1:8" ht="15.75">
      <c r="A173" s="30">
        <v>41596</v>
      </c>
      <c r="B173" s="51">
        <v>242</v>
      </c>
      <c r="C173" s="17" t="s">
        <v>49</v>
      </c>
      <c r="D173" s="19">
        <f t="shared" si="5"/>
        <v>11720319.819999995</v>
      </c>
      <c r="E173" s="18"/>
      <c r="F173" s="49">
        <v>6292.8</v>
      </c>
      <c r="G173" s="29">
        <f t="shared" si="3"/>
        <v>11714027.019999994</v>
      </c>
      <c r="H173" s="4"/>
    </row>
    <row r="174" spans="1:8" ht="15.75">
      <c r="A174" s="30">
        <v>41596</v>
      </c>
      <c r="B174" s="51">
        <v>243</v>
      </c>
      <c r="C174" s="17" t="s">
        <v>56</v>
      </c>
      <c r="D174" s="19">
        <f t="shared" si="5"/>
        <v>11714027.019999994</v>
      </c>
      <c r="E174" s="18"/>
      <c r="F174" s="49">
        <v>66812.67</v>
      </c>
      <c r="G174" s="29">
        <f t="shared" si="3"/>
        <v>11647214.349999994</v>
      </c>
      <c r="H174" s="4"/>
    </row>
    <row r="175" spans="1:8" ht="15.75">
      <c r="A175" s="30">
        <v>41596</v>
      </c>
      <c r="B175" s="51">
        <v>244</v>
      </c>
      <c r="C175" s="17" t="s">
        <v>57</v>
      </c>
      <c r="D175" s="19">
        <f t="shared" si="5"/>
        <v>11647214.349999994</v>
      </c>
      <c r="E175" s="18"/>
      <c r="F175" s="49">
        <v>37133.800000000003</v>
      </c>
      <c r="G175" s="29">
        <f t="shared" si="3"/>
        <v>11610080.549999993</v>
      </c>
      <c r="H175" s="4"/>
    </row>
    <row r="176" spans="1:8" ht="15.75">
      <c r="A176" s="30">
        <v>41596</v>
      </c>
      <c r="B176" s="51">
        <v>245</v>
      </c>
      <c r="C176" s="17" t="s">
        <v>42</v>
      </c>
      <c r="D176" s="19">
        <f t="shared" si="5"/>
        <v>11610080.549999993</v>
      </c>
      <c r="E176" s="18"/>
      <c r="F176" s="49">
        <v>203940</v>
      </c>
      <c r="G176" s="29">
        <f t="shared" si="3"/>
        <v>11406140.549999993</v>
      </c>
      <c r="H176" s="4"/>
    </row>
    <row r="177" spans="1:8" ht="15.75">
      <c r="A177" s="30">
        <v>41608</v>
      </c>
      <c r="B177" s="51" t="s">
        <v>43</v>
      </c>
      <c r="C177" s="17" t="s">
        <v>44</v>
      </c>
      <c r="D177" s="19">
        <f t="shared" si="5"/>
        <v>11406140.549999993</v>
      </c>
      <c r="E177" s="18">
        <f>8500+1492.75+7.01-419.02-773.05</f>
        <v>8807.69</v>
      </c>
      <c r="F177" s="49"/>
      <c r="G177" s="29">
        <f t="shared" si="3"/>
        <v>11414948.239999993</v>
      </c>
      <c r="H177" s="4"/>
    </row>
    <row r="178" spans="1:8" ht="15.75">
      <c r="A178" s="30">
        <v>41989</v>
      </c>
      <c r="B178" s="51">
        <v>246</v>
      </c>
      <c r="C178" s="17" t="s">
        <v>36</v>
      </c>
      <c r="D178" s="19">
        <f t="shared" si="5"/>
        <v>11414948.239999993</v>
      </c>
      <c r="E178" s="18"/>
      <c r="F178" s="49">
        <v>150534.6</v>
      </c>
      <c r="G178" s="29">
        <f t="shared" si="3"/>
        <v>11264413.639999993</v>
      </c>
      <c r="H178" s="4"/>
    </row>
    <row r="179" spans="1:8" ht="15.75">
      <c r="A179" s="30">
        <v>41989</v>
      </c>
      <c r="B179" s="51">
        <v>247</v>
      </c>
      <c r="C179" s="17" t="s">
        <v>15</v>
      </c>
      <c r="D179" s="19">
        <f t="shared" si="5"/>
        <v>11264413.639999993</v>
      </c>
      <c r="E179" s="18"/>
      <c r="F179" s="49"/>
      <c r="G179" s="29">
        <f t="shared" si="3"/>
        <v>11264413.639999993</v>
      </c>
      <c r="H179" s="4"/>
    </row>
    <row r="180" spans="1:8" ht="15.75">
      <c r="A180" s="30">
        <v>41989</v>
      </c>
      <c r="B180" s="51">
        <v>248</v>
      </c>
      <c r="C180" s="17" t="s">
        <v>35</v>
      </c>
      <c r="D180" s="19">
        <f t="shared" si="5"/>
        <v>11264413.639999993</v>
      </c>
      <c r="E180" s="18"/>
      <c r="F180" s="49">
        <v>812728</v>
      </c>
      <c r="G180" s="29">
        <f t="shared" si="3"/>
        <v>10451685.639999993</v>
      </c>
      <c r="H180" s="4"/>
    </row>
    <row r="181" spans="1:8" ht="15.75">
      <c r="A181" s="30">
        <v>41989</v>
      </c>
      <c r="B181" s="51">
        <v>249</v>
      </c>
      <c r="C181" s="17" t="s">
        <v>42</v>
      </c>
      <c r="D181" s="19">
        <f t="shared" si="5"/>
        <v>10451685.639999993</v>
      </c>
      <c r="E181" s="18"/>
      <c r="F181" s="49">
        <v>124290</v>
      </c>
      <c r="G181" s="29">
        <f t="shared" si="3"/>
        <v>10327395.639999993</v>
      </c>
      <c r="H181" s="4"/>
    </row>
    <row r="182" spans="1:8" ht="15.75">
      <c r="A182" s="30">
        <v>41989</v>
      </c>
      <c r="B182" s="51">
        <v>250</v>
      </c>
      <c r="C182" s="17" t="s">
        <v>41</v>
      </c>
      <c r="D182" s="19">
        <f t="shared" si="5"/>
        <v>10327395.639999993</v>
      </c>
      <c r="E182" s="18"/>
      <c r="F182" s="49">
        <v>94744.56</v>
      </c>
      <c r="G182" s="29">
        <f t="shared" si="3"/>
        <v>10232651.079999993</v>
      </c>
      <c r="H182" s="4"/>
    </row>
    <row r="183" spans="1:8" ht="15.75">
      <c r="A183" s="30">
        <v>41989</v>
      </c>
      <c r="B183" s="51">
        <v>251</v>
      </c>
      <c r="C183" s="17" t="s">
        <v>41</v>
      </c>
      <c r="D183" s="19">
        <f t="shared" si="5"/>
        <v>10232651.079999993</v>
      </c>
      <c r="E183" s="18"/>
      <c r="F183" s="49">
        <v>98234.04</v>
      </c>
      <c r="G183" s="29">
        <f t="shared" si="3"/>
        <v>10134417.039999994</v>
      </c>
      <c r="H183" s="4"/>
    </row>
    <row r="184" spans="1:8" ht="15.75">
      <c r="A184" s="30">
        <v>41989</v>
      </c>
      <c r="B184" s="51">
        <v>252</v>
      </c>
      <c r="C184" s="17" t="s">
        <v>49</v>
      </c>
      <c r="D184" s="19">
        <f t="shared" si="5"/>
        <v>10134417.039999994</v>
      </c>
      <c r="E184" s="18"/>
      <c r="F184" s="49">
        <v>4350.6000000000004</v>
      </c>
      <c r="G184" s="29">
        <f t="shared" si="3"/>
        <v>10130066.439999994</v>
      </c>
      <c r="H184" s="4"/>
    </row>
    <row r="185" spans="1:8" ht="15.75">
      <c r="A185" s="30">
        <v>41989</v>
      </c>
      <c r="B185" s="51">
        <v>253</v>
      </c>
      <c r="C185" s="17" t="s">
        <v>4</v>
      </c>
      <c r="D185" s="19">
        <f t="shared" si="5"/>
        <v>10130066.439999994</v>
      </c>
      <c r="E185" s="18"/>
      <c r="F185" s="49">
        <v>8348.39</v>
      </c>
      <c r="G185" s="29">
        <f t="shared" si="3"/>
        <v>10121718.049999993</v>
      </c>
      <c r="H185" s="4"/>
    </row>
    <row r="186" spans="1:8" ht="15.75">
      <c r="A186" s="30">
        <v>41989</v>
      </c>
      <c r="B186" s="51">
        <v>254</v>
      </c>
      <c r="C186" s="17" t="s">
        <v>4</v>
      </c>
      <c r="D186" s="19">
        <f t="shared" si="5"/>
        <v>10121718.049999993</v>
      </c>
      <c r="E186" s="18"/>
      <c r="F186" s="49">
        <v>418.07</v>
      </c>
      <c r="G186" s="29">
        <f t="shared" si="3"/>
        <v>10121299.979999993</v>
      </c>
      <c r="H186" s="4"/>
    </row>
    <row r="187" spans="1:8" ht="15.75">
      <c r="A187" s="30">
        <v>41989</v>
      </c>
      <c r="B187" s="51">
        <v>255</v>
      </c>
      <c r="C187" s="17" t="s">
        <v>16</v>
      </c>
      <c r="D187" s="19">
        <f t="shared" si="5"/>
        <v>10121299.979999993</v>
      </c>
      <c r="E187" s="18"/>
      <c r="F187" s="49">
        <v>240</v>
      </c>
      <c r="G187" s="29">
        <f t="shared" si="3"/>
        <v>10121059.979999993</v>
      </c>
      <c r="H187" s="4"/>
    </row>
    <row r="188" spans="1:8" ht="15.75">
      <c r="A188" s="30">
        <v>41989</v>
      </c>
      <c r="B188" s="51">
        <v>256</v>
      </c>
      <c r="C188" s="17" t="s">
        <v>29</v>
      </c>
      <c r="D188" s="19">
        <f t="shared" si="5"/>
        <v>10121059.979999993</v>
      </c>
      <c r="E188" s="18"/>
      <c r="F188" s="49">
        <v>252</v>
      </c>
      <c r="G188" s="29">
        <f t="shared" si="3"/>
        <v>10120807.979999993</v>
      </c>
      <c r="H188" s="4"/>
    </row>
    <row r="189" spans="1:8" ht="15.75">
      <c r="A189" s="30">
        <v>42004</v>
      </c>
      <c r="B189" s="51" t="s">
        <v>43</v>
      </c>
      <c r="C189" s="17" t="s">
        <v>44</v>
      </c>
      <c r="D189" s="19">
        <f t="shared" si="5"/>
        <v>10120807.979999993</v>
      </c>
      <c r="E189" s="18">
        <f>8235+2757.89+3.95-2702.15-608.1</f>
        <v>7686.59</v>
      </c>
      <c r="F189" s="49"/>
      <c r="G189" s="29">
        <f t="shared" si="3"/>
        <v>10128494.569999993</v>
      </c>
      <c r="H189" s="4"/>
    </row>
    <row r="190" spans="1:8" ht="15.75">
      <c r="A190" s="30">
        <v>41652</v>
      </c>
      <c r="B190" s="51">
        <v>257</v>
      </c>
      <c r="C190" s="17" t="s">
        <v>29</v>
      </c>
      <c r="D190" s="19">
        <f t="shared" si="5"/>
        <v>10128494.569999993</v>
      </c>
      <c r="E190" s="18"/>
      <c r="F190" s="49">
        <v>252</v>
      </c>
      <c r="G190" s="29">
        <f t="shared" si="3"/>
        <v>10128242.569999993</v>
      </c>
      <c r="H190" s="4"/>
    </row>
    <row r="191" spans="1:8" ht="15.75">
      <c r="A191" s="30">
        <v>41652</v>
      </c>
      <c r="B191" s="51">
        <v>258</v>
      </c>
      <c r="C191" s="17" t="s">
        <v>41</v>
      </c>
      <c r="D191" s="19">
        <f t="shared" si="5"/>
        <v>10128242.569999993</v>
      </c>
      <c r="E191" s="18"/>
      <c r="F191" s="49">
        <v>4905</v>
      </c>
      <c r="G191" s="29">
        <f t="shared" si="3"/>
        <v>10123337.569999993</v>
      </c>
      <c r="H191" s="4"/>
    </row>
    <row r="192" spans="1:8" ht="15.75">
      <c r="A192" s="30">
        <v>41652</v>
      </c>
      <c r="B192" s="51">
        <v>259</v>
      </c>
      <c r="C192" s="17" t="s">
        <v>58</v>
      </c>
      <c r="D192" s="19">
        <f t="shared" si="5"/>
        <v>10123337.569999993</v>
      </c>
      <c r="E192" s="18"/>
      <c r="F192" s="49">
        <v>650</v>
      </c>
      <c r="G192" s="29">
        <f t="shared" si="3"/>
        <v>10122687.569999993</v>
      </c>
      <c r="H192" s="4"/>
    </row>
    <row r="193" spans="1:8" ht="15.75">
      <c r="A193" s="30">
        <v>41652</v>
      </c>
      <c r="B193" s="51">
        <v>260</v>
      </c>
      <c r="C193" s="17" t="s">
        <v>40</v>
      </c>
      <c r="D193" s="19">
        <f t="shared" si="5"/>
        <v>10122687.569999993</v>
      </c>
      <c r="E193" s="18"/>
      <c r="F193" s="49">
        <v>196</v>
      </c>
      <c r="G193" s="29">
        <f t="shared" si="3"/>
        <v>10122491.569999993</v>
      </c>
      <c r="H193" s="4"/>
    </row>
    <row r="194" spans="1:8" ht="15.75">
      <c r="A194" s="30">
        <v>41652</v>
      </c>
      <c r="B194" s="51">
        <v>261</v>
      </c>
      <c r="C194" s="17" t="s">
        <v>51</v>
      </c>
      <c r="D194" s="19">
        <f t="shared" si="5"/>
        <v>10122491.569999993</v>
      </c>
      <c r="E194" s="18"/>
      <c r="F194" s="49">
        <v>37.86</v>
      </c>
      <c r="G194" s="29">
        <f t="shared" si="3"/>
        <v>10122453.709999993</v>
      </c>
      <c r="H194" s="4"/>
    </row>
    <row r="195" spans="1:8" ht="15.75">
      <c r="A195" s="30">
        <v>41652</v>
      </c>
      <c r="B195" s="51">
        <v>262</v>
      </c>
      <c r="C195" s="17" t="s">
        <v>56</v>
      </c>
      <c r="D195" s="19">
        <f t="shared" si="5"/>
        <v>10122453.709999993</v>
      </c>
      <c r="E195" s="18"/>
      <c r="F195" s="49">
        <v>72309.289999999994</v>
      </c>
      <c r="G195" s="29">
        <f t="shared" si="3"/>
        <v>10050144.419999994</v>
      </c>
      <c r="H195" s="4"/>
    </row>
    <row r="196" spans="1:8" ht="15.75">
      <c r="A196" s="30">
        <v>41652</v>
      </c>
      <c r="B196" s="51">
        <v>263</v>
      </c>
      <c r="C196" s="17" t="s">
        <v>57</v>
      </c>
      <c r="D196" s="19">
        <f t="shared" si="5"/>
        <v>10050144.419999994</v>
      </c>
      <c r="E196" s="18"/>
      <c r="F196" s="49">
        <v>14055.84</v>
      </c>
      <c r="G196" s="29">
        <f t="shared" si="3"/>
        <v>10036088.579999994</v>
      </c>
      <c r="H196" s="4"/>
    </row>
    <row r="197" spans="1:8" ht="15.75">
      <c r="A197" s="30">
        <v>41652</v>
      </c>
      <c r="B197" s="51">
        <v>264</v>
      </c>
      <c r="C197" s="17" t="s">
        <v>41</v>
      </c>
      <c r="D197" s="19">
        <f t="shared" si="5"/>
        <v>10036088.579999994</v>
      </c>
      <c r="E197" s="18"/>
      <c r="F197" s="49">
        <v>9774</v>
      </c>
      <c r="G197" s="29">
        <f t="shared" si="3"/>
        <v>10026314.579999994</v>
      </c>
      <c r="H197" s="4"/>
    </row>
    <row r="198" spans="1:8" ht="15.75">
      <c r="A198" s="30">
        <v>41652</v>
      </c>
      <c r="B198" s="51">
        <v>265</v>
      </c>
      <c r="C198" s="17" t="s">
        <v>59</v>
      </c>
      <c r="D198" s="19">
        <f t="shared" si="5"/>
        <v>10026314.579999994</v>
      </c>
      <c r="E198" s="18"/>
      <c r="F198" s="49">
        <v>3179</v>
      </c>
      <c r="G198" s="29">
        <f t="shared" si="3"/>
        <v>10023135.579999994</v>
      </c>
      <c r="H198" s="4"/>
    </row>
    <row r="199" spans="1:8" ht="15.75">
      <c r="A199" s="30"/>
      <c r="B199" s="51"/>
      <c r="C199" s="17"/>
      <c r="D199" s="19">
        <f t="shared" si="5"/>
        <v>10023135.579999994</v>
      </c>
      <c r="E199" s="18"/>
      <c r="F199" s="49"/>
      <c r="G199" s="29">
        <f t="shared" si="3"/>
        <v>10023135.579999994</v>
      </c>
      <c r="H199" s="4"/>
    </row>
    <row r="200" spans="1:8" ht="15.75">
      <c r="A200" s="30"/>
      <c r="B200" s="51"/>
      <c r="C200" s="17"/>
      <c r="D200" s="19">
        <f t="shared" si="5"/>
        <v>10023135.579999994</v>
      </c>
      <c r="E200" s="18"/>
      <c r="F200" s="49"/>
      <c r="G200" s="29">
        <f t="shared" si="3"/>
        <v>10023135.579999994</v>
      </c>
      <c r="H200" s="4"/>
    </row>
    <row r="201" spans="1:8" ht="15.75">
      <c r="A201" s="30"/>
      <c r="B201" s="51"/>
      <c r="C201" s="17"/>
      <c r="D201" s="19">
        <f t="shared" si="5"/>
        <v>10023135.579999994</v>
      </c>
      <c r="E201" s="18"/>
      <c r="F201" s="49"/>
      <c r="G201" s="29">
        <f t="shared" si="3"/>
        <v>10023135.579999994</v>
      </c>
      <c r="H201" s="4"/>
    </row>
    <row r="202" spans="1:8" ht="15.75">
      <c r="A202" s="30"/>
      <c r="B202" s="51"/>
      <c r="C202" s="17"/>
      <c r="D202" s="19">
        <f t="shared" si="5"/>
        <v>10023135.579999994</v>
      </c>
      <c r="E202" s="18"/>
      <c r="F202" s="49"/>
      <c r="G202" s="29">
        <f t="shared" si="3"/>
        <v>10023135.579999994</v>
      </c>
      <c r="H202" s="4"/>
    </row>
    <row r="203" spans="1:8" ht="15.75">
      <c r="A203" s="30"/>
      <c r="B203" s="51"/>
      <c r="C203" s="17"/>
      <c r="D203" s="19">
        <f t="shared" si="5"/>
        <v>10023135.579999994</v>
      </c>
      <c r="E203" s="18"/>
      <c r="F203" s="49"/>
      <c r="G203" s="29">
        <f t="shared" si="3"/>
        <v>10023135.579999994</v>
      </c>
      <c r="H203" s="4"/>
    </row>
    <row r="204" spans="1:8" ht="15.75">
      <c r="A204" s="30"/>
      <c r="B204" s="51"/>
      <c r="C204" s="17"/>
      <c r="D204" s="19">
        <f t="shared" si="5"/>
        <v>10023135.579999994</v>
      </c>
      <c r="E204" s="18"/>
      <c r="F204" s="49"/>
      <c r="G204" s="29">
        <f t="shared" si="3"/>
        <v>10023135.579999994</v>
      </c>
      <c r="H204" s="4"/>
    </row>
    <row r="205" spans="1:8" ht="15.75">
      <c r="A205" s="30"/>
      <c r="B205" s="51"/>
      <c r="C205" s="17"/>
      <c r="D205" s="19">
        <f t="shared" si="5"/>
        <v>10023135.579999994</v>
      </c>
      <c r="E205" s="18"/>
      <c r="F205" s="49"/>
      <c r="G205" s="29">
        <f t="shared" si="3"/>
        <v>10023135.579999994</v>
      </c>
      <c r="H205" s="4"/>
    </row>
    <row r="206" spans="1:8" ht="15.75">
      <c r="A206" s="30"/>
      <c r="B206" s="51"/>
      <c r="C206" s="17"/>
      <c r="D206" s="19">
        <f t="shared" si="5"/>
        <v>10023135.579999994</v>
      </c>
      <c r="E206" s="18"/>
      <c r="F206" s="49"/>
      <c r="G206" s="29">
        <f t="shared" si="3"/>
        <v>10023135.579999994</v>
      </c>
      <c r="H206" s="4"/>
    </row>
    <row r="207" spans="1:8" ht="15.75">
      <c r="A207" s="30"/>
      <c r="B207" s="51"/>
      <c r="C207" s="17"/>
      <c r="D207" s="19">
        <f t="shared" si="5"/>
        <v>10023135.579999994</v>
      </c>
      <c r="E207" s="18"/>
      <c r="F207" s="49"/>
      <c r="G207" s="29">
        <f t="shared" si="3"/>
        <v>10023135.579999994</v>
      </c>
      <c r="H207" s="4"/>
    </row>
    <row r="208" spans="1:8" ht="15.75">
      <c r="A208" s="30"/>
      <c r="B208" s="51"/>
      <c r="C208" s="17"/>
      <c r="D208" s="19">
        <f t="shared" si="5"/>
        <v>10023135.579999994</v>
      </c>
      <c r="E208" s="18"/>
      <c r="F208" s="49"/>
      <c r="G208" s="29">
        <f t="shared" si="3"/>
        <v>10023135.579999994</v>
      </c>
      <c r="H208" s="4"/>
    </row>
    <row r="209" spans="1:8" ht="15.75">
      <c r="A209" s="30"/>
      <c r="B209" s="51"/>
      <c r="C209" s="17"/>
      <c r="D209" s="19">
        <f t="shared" si="5"/>
        <v>10023135.579999994</v>
      </c>
      <c r="E209" s="18"/>
      <c r="F209" s="49"/>
      <c r="G209" s="29">
        <f t="shared" si="3"/>
        <v>10023135.579999994</v>
      </c>
      <c r="H209" s="4"/>
    </row>
    <row r="210" spans="1:8" ht="15.75">
      <c r="A210" s="30"/>
      <c r="B210" s="27"/>
      <c r="C210" s="17"/>
      <c r="D210" s="19">
        <f t="shared" si="5"/>
        <v>10023135.579999994</v>
      </c>
      <c r="E210" s="18"/>
      <c r="F210" s="49"/>
      <c r="G210" s="29">
        <f t="shared" si="3"/>
        <v>10023135.579999994</v>
      </c>
    </row>
    <row r="211" spans="1:8" s="2" customFormat="1" ht="15.75">
      <c r="A211" s="31"/>
      <c r="B211" s="27"/>
      <c r="C211" s="32"/>
      <c r="D211" s="19">
        <f t="shared" si="5"/>
        <v>10023135.579999994</v>
      </c>
      <c r="E211" s="33"/>
      <c r="F211" s="49"/>
      <c r="G211" s="29">
        <f>SUM(D211+E211-F211)</f>
        <v>10023135.579999994</v>
      </c>
    </row>
    <row r="212" spans="1:8" ht="18" customHeight="1" thickBot="1">
      <c r="A212" s="34"/>
      <c r="B212" s="35"/>
      <c r="C212" s="36" t="s">
        <v>3</v>
      </c>
      <c r="D212" s="37">
        <f>G211</f>
        <v>10023135.579999994</v>
      </c>
      <c r="E212" s="37"/>
      <c r="F212" s="37"/>
      <c r="G212" s="38">
        <f>SUM(D212+E212-F212)</f>
        <v>10023135.579999994</v>
      </c>
    </row>
    <row r="213" spans="1:8" ht="15.75" thickTop="1"/>
  </sheetData>
  <mergeCells count="3">
    <mergeCell ref="A2:G2"/>
    <mergeCell ref="A4:G4"/>
    <mergeCell ref="B7:B16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2013-04-16T15:22:02Z</cp:lastPrinted>
  <dcterms:created xsi:type="dcterms:W3CDTF">2010-12-15T16:50:46Z</dcterms:created>
  <dcterms:modified xsi:type="dcterms:W3CDTF">2014-01-21T19:09:56Z</dcterms:modified>
</cp:coreProperties>
</file>