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20" windowWidth="24435" windowHeight="11505"/>
  </bookViews>
  <sheets>
    <sheet name="ORIGINAL (5 yr)" sheetId="2" r:id="rId1"/>
    <sheet name="DEFER (7 yr)" sheetId="1" r:id="rId2"/>
  </sheets>
  <calcPr calcId="145621"/>
</workbook>
</file>

<file path=xl/calcChain.xml><?xml version="1.0" encoding="utf-8"?>
<calcChain xmlns="http://schemas.openxmlformats.org/spreadsheetml/2006/main">
  <c r="I36" i="1" l="1"/>
  <c r="H36" i="1"/>
  <c r="I33" i="1"/>
  <c r="I38" i="1" s="1"/>
  <c r="H33" i="1"/>
  <c r="H38" i="1" s="1"/>
  <c r="I34" i="1" l="1"/>
  <c r="C33" i="2"/>
  <c r="B33" i="2"/>
  <c r="C32" i="2"/>
  <c r="B32" i="2"/>
  <c r="G31" i="2"/>
  <c r="F31" i="2"/>
  <c r="E31" i="2"/>
  <c r="D31" i="2"/>
  <c r="C31" i="2"/>
  <c r="C34" i="2" s="1"/>
  <c r="B31" i="2"/>
  <c r="G28" i="2"/>
  <c r="G33" i="2" s="1"/>
  <c r="F28" i="2"/>
  <c r="F33" i="2" s="1"/>
  <c r="E28" i="2"/>
  <c r="E33" i="2" s="1"/>
  <c r="D28" i="2"/>
  <c r="D33" i="2" s="1"/>
  <c r="C28" i="2"/>
  <c r="B28" i="2"/>
  <c r="G29" i="2" s="1"/>
  <c r="C8" i="2"/>
  <c r="D32" i="2" l="1"/>
  <c r="D34" i="2" s="1"/>
  <c r="D8" i="2"/>
  <c r="E32" i="2" l="1"/>
  <c r="E34" i="2" s="1"/>
  <c r="E8" i="2"/>
  <c r="F32" i="2" l="1"/>
  <c r="F34" i="2" s="1"/>
  <c r="F8" i="2"/>
  <c r="G8" i="2" l="1"/>
  <c r="G32" i="2"/>
  <c r="G34" i="2" s="1"/>
  <c r="C37" i="1" l="1"/>
  <c r="G36" i="1"/>
  <c r="F36" i="1"/>
  <c r="E36" i="1"/>
  <c r="D36" i="1"/>
  <c r="C36" i="1"/>
  <c r="B36" i="1"/>
  <c r="G33" i="1"/>
  <c r="G38" i="1" s="1"/>
  <c r="F33" i="1"/>
  <c r="F38" i="1" s="1"/>
  <c r="E33" i="1"/>
  <c r="E38" i="1" s="1"/>
  <c r="D33" i="1"/>
  <c r="D38" i="1" s="1"/>
  <c r="C33" i="1"/>
  <c r="C38" i="1" s="1"/>
  <c r="B33" i="1"/>
  <c r="B38" i="1" s="1"/>
  <c r="C8" i="1"/>
  <c r="B37" i="1" l="1"/>
  <c r="C39" i="1"/>
  <c r="D8" i="1" s="1"/>
  <c r="D37" i="1" l="1"/>
  <c r="D39" i="1" s="1"/>
  <c r="E37" i="1" s="1"/>
  <c r="E39" i="1" s="1"/>
  <c r="E8" i="1" l="1"/>
  <c r="F37" i="1"/>
  <c r="F39" i="1" s="1"/>
  <c r="F8" i="1"/>
  <c r="G37" i="1" l="1"/>
  <c r="G39" i="1" s="1"/>
  <c r="G8" i="1"/>
  <c r="H8" i="1" l="1"/>
  <c r="H37" i="1"/>
  <c r="H39" i="1" s="1"/>
  <c r="I8" i="1" l="1"/>
  <c r="I37" i="1"/>
  <c r="I39" i="1" s="1"/>
</calcChain>
</file>

<file path=xl/sharedStrings.xml><?xml version="1.0" encoding="utf-8"?>
<sst xmlns="http://schemas.openxmlformats.org/spreadsheetml/2006/main" count="114" uniqueCount="51">
  <si>
    <t>B&amp;G 5 Year Budget Items</t>
  </si>
  <si>
    <t>MONEY FROM CAPITAL RESERVE</t>
  </si>
  <si>
    <t>SCENARIO #1</t>
  </si>
  <si>
    <t>2014-2015</t>
  </si>
  <si>
    <t>2015-2016</t>
  </si>
  <si>
    <t>2016-2017</t>
  </si>
  <si>
    <t>2017-2018</t>
  </si>
  <si>
    <t>2018-2019</t>
  </si>
  <si>
    <t>2019-2020</t>
  </si>
  <si>
    <t>B &amp; G Capital Repair Budget (as presented in 5 yr Budget)</t>
  </si>
  <si>
    <t xml:space="preserve">Capital Reserve Balance </t>
  </si>
  <si>
    <t>Request for Add Funding (Capital Projects)</t>
  </si>
  <si>
    <t>Buildings and Grounds</t>
  </si>
  <si>
    <t>YHS Window Replacement</t>
  </si>
  <si>
    <t>WAEC Security Upgrade</t>
  </si>
  <si>
    <t>YHS Door (Security) Upgrades</t>
  </si>
  <si>
    <t>SAMHS Bleachers</t>
  </si>
  <si>
    <t xml:space="preserve">YHS Replace Gym Lighting </t>
  </si>
  <si>
    <t>WCSD District Wide Asphalt Repair / Replace</t>
  </si>
  <si>
    <t>YHS Improve Auditorium Lighting</t>
  </si>
  <si>
    <t>YEMS Door (Security) Upgrades</t>
  </si>
  <si>
    <t>YHS Auditorium Sound System</t>
  </si>
  <si>
    <t>SAMHS Remodel Boys' Locker Room</t>
  </si>
  <si>
    <t>YHS Fire Alarm Replacement</t>
  </si>
  <si>
    <t>YHS Gym Bleachers</t>
  </si>
  <si>
    <t>YEMS Roof Replacement (Phase I)</t>
  </si>
  <si>
    <t>SAMHS Refurbish Auditorium Seats</t>
  </si>
  <si>
    <t>WCSD District Wide Roof Replacements</t>
  </si>
  <si>
    <t>TOTAL</t>
  </si>
  <si>
    <t>5 YEAR TOTAL</t>
  </si>
  <si>
    <t>SUMMARY</t>
  </si>
  <si>
    <t>Total Budgeted (W/ADD FUNDS REQUEST)</t>
  </si>
  <si>
    <t>Capital Reserve Balance</t>
  </si>
  <si>
    <t>Total Expended</t>
  </si>
  <si>
    <t>Committed Fund Balance Use:</t>
  </si>
  <si>
    <t xml:space="preserve"> </t>
  </si>
  <si>
    <t>Use $100k per year for 24 years to reduce debt.</t>
  </si>
  <si>
    <t>SCENARIO #2</t>
  </si>
  <si>
    <t>Use $2.4M towards above Capital Projects.</t>
  </si>
  <si>
    <t>@ 1.26.15</t>
  </si>
  <si>
    <t>@ 11.30.14</t>
  </si>
  <si>
    <t>2020-2021</t>
  </si>
  <si>
    <t>2021-2022</t>
  </si>
  <si>
    <t>7 YEAR TOTAL</t>
  </si>
  <si>
    <t>YHS Ceiling Tile to Grid</t>
  </si>
  <si>
    <t>WAEC Floor Tile Replacement</t>
  </si>
  <si>
    <t>WAHS New Campus Switch Gear Replacement</t>
  </si>
  <si>
    <t>YHS Exterior Brick Repoint/Water Proof</t>
  </si>
  <si>
    <t>Technology Center Exterior Block Painting</t>
  </si>
  <si>
    <t>Beaty Roof Vents and Point Chimneys</t>
  </si>
  <si>
    <t>B &amp; G Capital Repair Budget (as presented in 7 yr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</si>
</sst>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0" fillId="4" borderId="8" xfId="0" applyFill="1" applyBorder="1"/>
    <xf numFmtId="164" fontId="0" fillId="4" borderId="9" xfId="1" applyNumberFormat="1" applyFont="1" applyFill="1" applyBorder="1"/>
    <xf numFmtId="0" fontId="0" fillId="0" borderId="10" xfId="0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0" xfId="1" applyNumberFormat="1" applyFont="1"/>
    <xf numFmtId="0" fontId="3" fillId="0" borderId="2" xfId="0" applyFont="1" applyBorder="1"/>
    <xf numFmtId="0" fontId="4" fillId="0" borderId="0" xfId="0" applyFont="1"/>
    <xf numFmtId="0" fontId="0" fillId="0" borderId="13" xfId="0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0" fontId="0" fillId="0" borderId="8" xfId="0" applyBorder="1"/>
    <xf numFmtId="164" fontId="0" fillId="0" borderId="9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0" fontId="0" fillId="0" borderId="9" xfId="0" applyBorder="1"/>
    <xf numFmtId="0" fontId="0" fillId="0" borderId="18" xfId="0" applyBorder="1"/>
    <xf numFmtId="0" fontId="2" fillId="5" borderId="10" xfId="0" applyFont="1" applyFill="1" applyBorder="1" applyAlignment="1">
      <alignment horizontal="center"/>
    </xf>
    <xf numFmtId="164" fontId="2" fillId="5" borderId="11" xfId="1" applyNumberFormat="1" applyFont="1" applyFill="1" applyBorder="1"/>
    <xf numFmtId="164" fontId="2" fillId="5" borderId="19" xfId="1" applyNumberFormat="1" applyFont="1" applyFill="1" applyBorder="1"/>
    <xf numFmtId="164" fontId="2" fillId="5" borderId="20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Border="1"/>
    <xf numFmtId="164" fontId="2" fillId="6" borderId="21" xfId="1" applyNumberFormat="1" applyFont="1" applyFill="1" applyBorder="1"/>
    <xf numFmtId="164" fontId="2" fillId="6" borderId="22" xfId="1" applyNumberFormat="1" applyFont="1" applyFill="1" applyBorder="1"/>
    <xf numFmtId="0" fontId="2" fillId="0" borderId="23" xfId="0" applyFont="1" applyBorder="1"/>
    <xf numFmtId="0" fontId="0" fillId="0" borderId="5" xfId="0" applyFill="1" applyBorder="1"/>
    <xf numFmtId="0" fontId="0" fillId="0" borderId="8" xfId="0" applyFill="1" applyBorder="1"/>
    <xf numFmtId="0" fontId="2" fillId="5" borderId="10" xfId="0" applyFont="1" applyFill="1" applyBorder="1"/>
    <xf numFmtId="164" fontId="2" fillId="5" borderId="12" xfId="1" applyNumberFormat="1" applyFont="1" applyFill="1" applyBorder="1"/>
    <xf numFmtId="164" fontId="0" fillId="0" borderId="0" xfId="0" applyNumberFormat="1"/>
    <xf numFmtId="0" fontId="2" fillId="0" borderId="0" xfId="0" quotePrefix="1" applyFont="1"/>
    <xf numFmtId="0" fontId="2" fillId="3" borderId="24" xfId="0" applyFont="1" applyFill="1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2" fillId="6" borderId="29" xfId="1" applyNumberFormat="1" applyFont="1" applyFill="1" applyBorder="1"/>
    <xf numFmtId="164" fontId="2" fillId="6" borderId="31" xfId="1" applyNumberFormat="1" applyFont="1" applyFill="1" applyBorder="1"/>
    <xf numFmtId="164" fontId="0" fillId="4" borderId="18" xfId="1" applyNumberFormat="1" applyFont="1" applyFill="1" applyBorder="1"/>
    <xf numFmtId="0" fontId="2" fillId="7" borderId="10" xfId="0" applyFont="1" applyFill="1" applyBorder="1"/>
    <xf numFmtId="164" fontId="2" fillId="7" borderId="11" xfId="1" applyNumberFormat="1" applyFont="1" applyFill="1" applyBorder="1"/>
    <xf numFmtId="164" fontId="2" fillId="7" borderId="12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5" workbookViewId="0">
      <selection activeCell="A21" sqref="A21"/>
    </sheetView>
  </sheetViews>
  <sheetFormatPr defaultRowHeight="15" x14ac:dyDescent="0.25"/>
  <cols>
    <col min="1" max="1" width="51.7109375" customWidth="1"/>
    <col min="2" max="2" width="14" bestFit="1" customWidth="1"/>
    <col min="3" max="5" width="13.28515625" bestFit="1" customWidth="1"/>
    <col min="6" max="6" width="14" customWidth="1"/>
    <col min="7" max="7" width="13.28515625" bestFit="1" customWidth="1"/>
  </cols>
  <sheetData>
    <row r="1" spans="1:7" x14ac:dyDescent="0.25">
      <c r="A1" s="1" t="s">
        <v>0</v>
      </c>
    </row>
    <row r="2" spans="1:7" x14ac:dyDescent="0.25">
      <c r="A2" s="2" t="s">
        <v>1</v>
      </c>
    </row>
    <row r="3" spans="1:7" x14ac:dyDescent="0.25">
      <c r="A3" s="1"/>
    </row>
    <row r="4" spans="1:7" ht="15.75" thickBot="1" x14ac:dyDescent="0.3">
      <c r="A4" s="3" t="s">
        <v>2</v>
      </c>
    </row>
    <row r="5" spans="1:7" ht="15.75" thickBot="1" x14ac:dyDescent="0.3">
      <c r="B5" s="4" t="s">
        <v>40</v>
      </c>
    </row>
    <row r="6" spans="1:7" ht="15.75" thickBot="1" x14ac:dyDescent="0.3">
      <c r="B6" s="5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</row>
    <row r="7" spans="1:7" x14ac:dyDescent="0.25">
      <c r="A7" s="8" t="s">
        <v>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10">
        <v>0</v>
      </c>
    </row>
    <row r="8" spans="1:7" x14ac:dyDescent="0.25">
      <c r="A8" s="11" t="s">
        <v>10</v>
      </c>
      <c r="B8" s="12">
        <v>1378859.21</v>
      </c>
      <c r="C8" s="12">
        <f>+B8</f>
        <v>1378859.21</v>
      </c>
      <c r="D8" s="12">
        <f>+C34</f>
        <v>898859.21</v>
      </c>
      <c r="E8" s="12">
        <f t="shared" ref="E8:G8" si="0">+D34</f>
        <v>1090859.21</v>
      </c>
      <c r="F8" s="12">
        <f t="shared" si="0"/>
        <v>1203859.21</v>
      </c>
      <c r="G8" s="12">
        <f t="shared" si="0"/>
        <v>643859.21</v>
      </c>
    </row>
    <row r="9" spans="1:7" ht="15.75" thickBot="1" x14ac:dyDescent="0.3">
      <c r="A9" s="13" t="s">
        <v>11</v>
      </c>
      <c r="B9" s="14">
        <v>0</v>
      </c>
      <c r="C9" s="14">
        <v>500000</v>
      </c>
      <c r="D9" s="14">
        <v>650000</v>
      </c>
      <c r="E9" s="14">
        <v>725000</v>
      </c>
      <c r="F9" s="14">
        <v>825000</v>
      </c>
      <c r="G9" s="15">
        <v>926141</v>
      </c>
    </row>
    <row r="10" spans="1:7" ht="15.75" thickBot="1" x14ac:dyDescent="0.3">
      <c r="B10" s="16"/>
      <c r="C10" s="16"/>
      <c r="D10" s="16"/>
      <c r="E10" s="16"/>
      <c r="F10" s="16"/>
      <c r="G10" s="16"/>
    </row>
    <row r="11" spans="1:7" s="18" customFormat="1" ht="13.5" thickBot="1" x14ac:dyDescent="0.25">
      <c r="A11" s="17" t="s">
        <v>12</v>
      </c>
      <c r="B11" s="6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7" t="s">
        <v>8</v>
      </c>
    </row>
    <row r="12" spans="1:7" x14ac:dyDescent="0.25">
      <c r="A12" s="19" t="s">
        <v>13</v>
      </c>
      <c r="B12" s="20"/>
      <c r="C12" s="20">
        <v>980000</v>
      </c>
      <c r="D12" s="20"/>
      <c r="E12" s="20"/>
      <c r="F12" s="21"/>
      <c r="G12" s="22"/>
    </row>
    <row r="13" spans="1:7" x14ac:dyDescent="0.25">
      <c r="A13" s="23" t="s">
        <v>14</v>
      </c>
      <c r="B13" s="24"/>
      <c r="C13" s="24"/>
      <c r="D13" s="24">
        <v>20000</v>
      </c>
      <c r="E13" s="24"/>
      <c r="F13" s="25"/>
      <c r="G13" s="26"/>
    </row>
    <row r="14" spans="1:7" x14ac:dyDescent="0.25">
      <c r="A14" s="23" t="s">
        <v>15</v>
      </c>
      <c r="B14" s="24"/>
      <c r="C14" s="24"/>
      <c r="D14" s="24">
        <v>30000</v>
      </c>
      <c r="E14" s="24"/>
      <c r="F14" s="25"/>
      <c r="G14" s="26"/>
    </row>
    <row r="15" spans="1:7" x14ac:dyDescent="0.25">
      <c r="A15" s="23" t="s">
        <v>16</v>
      </c>
      <c r="B15" s="24"/>
      <c r="C15" s="24"/>
      <c r="D15" s="24">
        <v>78000</v>
      </c>
      <c r="E15" s="24"/>
      <c r="F15" s="25"/>
      <c r="G15" s="26"/>
    </row>
    <row r="16" spans="1:7" x14ac:dyDescent="0.25">
      <c r="A16" s="23" t="s">
        <v>17</v>
      </c>
      <c r="B16" s="24"/>
      <c r="C16" s="24"/>
      <c r="D16" s="24">
        <v>80000</v>
      </c>
      <c r="E16" s="24"/>
      <c r="F16" s="25"/>
      <c r="G16" s="26"/>
    </row>
    <row r="17" spans="1:7" x14ac:dyDescent="0.25">
      <c r="A17" s="23" t="s">
        <v>18</v>
      </c>
      <c r="B17" s="24"/>
      <c r="C17" s="24"/>
      <c r="D17" s="24">
        <v>250000</v>
      </c>
      <c r="E17" s="24">
        <v>250000</v>
      </c>
      <c r="F17" s="25">
        <v>250000</v>
      </c>
      <c r="G17" s="26">
        <v>250000</v>
      </c>
    </row>
    <row r="18" spans="1:7" x14ac:dyDescent="0.25">
      <c r="A18" s="23" t="s">
        <v>19</v>
      </c>
      <c r="B18" s="24"/>
      <c r="C18" s="24"/>
      <c r="D18" s="24"/>
      <c r="E18" s="24">
        <v>30000</v>
      </c>
      <c r="F18" s="25"/>
      <c r="G18" s="26"/>
    </row>
    <row r="19" spans="1:7" x14ac:dyDescent="0.25">
      <c r="A19" s="23" t="s">
        <v>20</v>
      </c>
      <c r="B19" s="24"/>
      <c r="C19" s="24"/>
      <c r="D19" s="24"/>
      <c r="E19" s="24">
        <v>32000</v>
      </c>
      <c r="F19" s="25"/>
      <c r="G19" s="26"/>
    </row>
    <row r="20" spans="1:7" x14ac:dyDescent="0.25">
      <c r="A20" s="23" t="s">
        <v>21</v>
      </c>
      <c r="B20" s="24"/>
      <c r="C20" s="24"/>
      <c r="D20" s="24"/>
      <c r="E20" s="24">
        <v>70000</v>
      </c>
      <c r="F20" s="24"/>
      <c r="G20" s="26"/>
    </row>
    <row r="21" spans="1:7" x14ac:dyDescent="0.25">
      <c r="A21" s="23" t="s">
        <v>22</v>
      </c>
      <c r="B21" s="24"/>
      <c r="C21" s="24"/>
      <c r="D21" s="24"/>
      <c r="E21" s="24">
        <v>80000</v>
      </c>
      <c r="F21" s="25"/>
      <c r="G21" s="26"/>
    </row>
    <row r="22" spans="1:7" x14ac:dyDescent="0.25">
      <c r="A22" s="23" t="s">
        <v>23</v>
      </c>
      <c r="B22" s="24"/>
      <c r="C22" s="24"/>
      <c r="D22" s="24"/>
      <c r="E22" s="24">
        <v>150000</v>
      </c>
      <c r="F22" s="25"/>
      <c r="G22" s="26"/>
    </row>
    <row r="23" spans="1:7" x14ac:dyDescent="0.25">
      <c r="A23" s="23" t="s">
        <v>24</v>
      </c>
      <c r="B23" s="24"/>
      <c r="C23" s="24"/>
      <c r="D23" s="24"/>
      <c r="E23" s="24"/>
      <c r="F23" s="25">
        <v>175000</v>
      </c>
      <c r="G23" s="26"/>
    </row>
    <row r="24" spans="1:7" x14ac:dyDescent="0.25">
      <c r="A24" s="23" t="s">
        <v>25</v>
      </c>
      <c r="B24" s="24"/>
      <c r="C24" s="24"/>
      <c r="D24" s="24"/>
      <c r="E24" s="24"/>
      <c r="F24" s="25">
        <v>960000</v>
      </c>
      <c r="G24" s="26"/>
    </row>
    <row r="25" spans="1:7" x14ac:dyDescent="0.25">
      <c r="A25" s="23" t="s">
        <v>26</v>
      </c>
      <c r="B25" s="24"/>
      <c r="C25" s="24"/>
      <c r="D25" s="24"/>
      <c r="E25" s="24"/>
      <c r="F25" s="25"/>
      <c r="G25" s="26">
        <v>70000</v>
      </c>
    </row>
    <row r="26" spans="1:7" x14ac:dyDescent="0.25">
      <c r="A26" s="23" t="s">
        <v>27</v>
      </c>
      <c r="B26" s="24"/>
      <c r="C26" s="24"/>
      <c r="D26" s="24"/>
      <c r="E26" s="24"/>
      <c r="F26" s="25"/>
      <c r="G26" s="26">
        <v>1250000</v>
      </c>
    </row>
    <row r="27" spans="1:7" x14ac:dyDescent="0.25">
      <c r="A27" s="23"/>
      <c r="B27" s="27"/>
      <c r="C27" s="27"/>
      <c r="D27" s="27"/>
      <c r="E27" s="24"/>
      <c r="F27" s="27"/>
      <c r="G27" s="28"/>
    </row>
    <row r="28" spans="1:7" s="1" customFormat="1" ht="15.75" thickBot="1" x14ac:dyDescent="0.3">
      <c r="A28" s="29" t="s">
        <v>28</v>
      </c>
      <c r="B28" s="30">
        <f t="shared" ref="B28:G28" si="1">SUM(B12:B27)</f>
        <v>0</v>
      </c>
      <c r="C28" s="30">
        <f t="shared" si="1"/>
        <v>980000</v>
      </c>
      <c r="D28" s="30">
        <f t="shared" si="1"/>
        <v>458000</v>
      </c>
      <c r="E28" s="30">
        <f t="shared" si="1"/>
        <v>612000</v>
      </c>
      <c r="F28" s="31">
        <f t="shared" si="1"/>
        <v>1385000</v>
      </c>
      <c r="G28" s="32">
        <f t="shared" si="1"/>
        <v>1570000</v>
      </c>
    </row>
    <row r="29" spans="1:7" s="1" customFormat="1" ht="15.75" thickBot="1" x14ac:dyDescent="0.3">
      <c r="A29" s="33"/>
      <c r="B29" s="34"/>
      <c r="C29" s="34"/>
      <c r="D29" s="34"/>
      <c r="E29" s="34"/>
      <c r="F29" s="35" t="s">
        <v>29</v>
      </c>
      <c r="G29" s="36">
        <f>SUM(B28:G28)</f>
        <v>5005000</v>
      </c>
    </row>
    <row r="30" spans="1:7" s="1" customFormat="1" ht="15.75" thickBot="1" x14ac:dyDescent="0.3">
      <c r="A30" s="37" t="s">
        <v>30</v>
      </c>
      <c r="G30" s="33"/>
    </row>
    <row r="31" spans="1:7" x14ac:dyDescent="0.25">
      <c r="A31" s="38" t="s">
        <v>31</v>
      </c>
      <c r="B31" s="9">
        <f t="shared" ref="B31:G31" si="2">+B7+B9</f>
        <v>0</v>
      </c>
      <c r="C31" s="9">
        <f t="shared" si="2"/>
        <v>500000</v>
      </c>
      <c r="D31" s="9">
        <f t="shared" si="2"/>
        <v>650000</v>
      </c>
      <c r="E31" s="9">
        <f t="shared" si="2"/>
        <v>725000</v>
      </c>
      <c r="F31" s="9">
        <f t="shared" si="2"/>
        <v>825000</v>
      </c>
      <c r="G31" s="10">
        <f t="shared" si="2"/>
        <v>926141</v>
      </c>
    </row>
    <row r="32" spans="1:7" x14ac:dyDescent="0.25">
      <c r="A32" s="11" t="s">
        <v>32</v>
      </c>
      <c r="B32" s="12">
        <f t="shared" ref="B32" si="3">IF((B7+B9)&gt;B28,0,((B7+B9)-B28)*-1)</f>
        <v>0</v>
      </c>
      <c r="C32" s="12">
        <f>+B8</f>
        <v>1378859.21</v>
      </c>
      <c r="D32" s="12">
        <f>+C34</f>
        <v>898859.21</v>
      </c>
      <c r="E32" s="12">
        <f t="shared" ref="E32:G32" si="4">+D34</f>
        <v>1090859.21</v>
      </c>
      <c r="F32" s="12">
        <f t="shared" si="4"/>
        <v>1203859.21</v>
      </c>
      <c r="G32" s="12">
        <f t="shared" si="4"/>
        <v>643859.21</v>
      </c>
    </row>
    <row r="33" spans="1:7" x14ac:dyDescent="0.25">
      <c r="A33" s="39" t="s">
        <v>33</v>
      </c>
      <c r="B33" s="24">
        <f>B28</f>
        <v>0</v>
      </c>
      <c r="C33" s="24">
        <f t="shared" ref="C33:G33" si="5">C28</f>
        <v>980000</v>
      </c>
      <c r="D33" s="24">
        <f t="shared" si="5"/>
        <v>458000</v>
      </c>
      <c r="E33" s="24">
        <f t="shared" si="5"/>
        <v>612000</v>
      </c>
      <c r="F33" s="25">
        <f t="shared" si="5"/>
        <v>1385000</v>
      </c>
      <c r="G33" s="26">
        <f t="shared" si="5"/>
        <v>1570000</v>
      </c>
    </row>
    <row r="34" spans="1:7" ht="15.75" thickBot="1" x14ac:dyDescent="0.3">
      <c r="A34" s="40" t="s">
        <v>32</v>
      </c>
      <c r="B34" s="30">
        <v>0</v>
      </c>
      <c r="C34" s="30">
        <f>+C31+C32-C33</f>
        <v>898859.21</v>
      </c>
      <c r="D34" s="30">
        <f t="shared" ref="D34:G34" si="6">+D31+D32-D33</f>
        <v>1090859.21</v>
      </c>
      <c r="E34" s="30">
        <f t="shared" si="6"/>
        <v>1203859.21</v>
      </c>
      <c r="F34" s="30">
        <f t="shared" si="6"/>
        <v>643859.21</v>
      </c>
      <c r="G34" s="41">
        <f t="shared" si="6"/>
        <v>0.2099999999627471</v>
      </c>
    </row>
    <row r="36" spans="1:7" x14ac:dyDescent="0.25">
      <c r="A36" s="1" t="s">
        <v>34</v>
      </c>
      <c r="D36" s="42" t="s">
        <v>35</v>
      </c>
    </row>
    <row r="37" spans="1:7" x14ac:dyDescent="0.25">
      <c r="A37" s="43" t="s">
        <v>36</v>
      </c>
      <c r="B37" t="s">
        <v>35</v>
      </c>
    </row>
    <row r="39" spans="1:7" ht="15.75" thickBot="1" x14ac:dyDescent="0.3"/>
    <row r="40" spans="1:7" x14ac:dyDescent="0.25">
      <c r="A40" s="44" t="s">
        <v>37</v>
      </c>
      <c r="B40" s="45"/>
      <c r="C40" s="45"/>
      <c r="D40" s="45"/>
      <c r="E40" s="45"/>
      <c r="F40" s="45"/>
      <c r="G40" s="46"/>
    </row>
    <row r="41" spans="1:7" x14ac:dyDescent="0.25">
      <c r="A41" s="47"/>
      <c r="B41" s="48"/>
      <c r="C41" s="48"/>
      <c r="D41" s="48"/>
      <c r="E41" s="48"/>
      <c r="F41" s="48"/>
      <c r="G41" s="49"/>
    </row>
    <row r="42" spans="1:7" x14ac:dyDescent="0.25">
      <c r="A42" s="47" t="s">
        <v>34</v>
      </c>
      <c r="B42" s="48"/>
      <c r="C42" s="48"/>
      <c r="D42" s="48"/>
      <c r="E42" s="48"/>
      <c r="F42" s="48"/>
      <c r="G42" s="49"/>
    </row>
    <row r="43" spans="1:7" ht="15.75" thickBot="1" x14ac:dyDescent="0.3">
      <c r="A43" s="50" t="s">
        <v>38</v>
      </c>
      <c r="B43" s="51"/>
      <c r="C43" s="51"/>
      <c r="D43" s="51"/>
      <c r="E43" s="51"/>
      <c r="F43" s="51"/>
      <c r="G43" s="52"/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>
      <selection activeCell="A7" sqref="A7"/>
    </sheetView>
  </sheetViews>
  <sheetFormatPr defaultRowHeight="15" x14ac:dyDescent="0.25"/>
  <cols>
    <col min="1" max="1" width="51.7109375" customWidth="1"/>
    <col min="2" max="2" width="14" bestFit="1" customWidth="1"/>
    <col min="3" max="5" width="13.28515625" bestFit="1" customWidth="1"/>
    <col min="6" max="6" width="14" customWidth="1"/>
    <col min="7" max="7" width="13.28515625" bestFit="1" customWidth="1"/>
    <col min="8" max="8" width="14.5703125" bestFit="1" customWidth="1"/>
    <col min="9" max="9" width="12.5703125" bestFit="1" customWidth="1"/>
  </cols>
  <sheetData>
    <row r="1" spans="1:9" x14ac:dyDescent="0.25">
      <c r="A1" s="1" t="s">
        <v>0</v>
      </c>
    </row>
    <row r="2" spans="1:9" x14ac:dyDescent="0.25">
      <c r="A2" s="2" t="s">
        <v>1</v>
      </c>
    </row>
    <row r="3" spans="1:9" x14ac:dyDescent="0.25">
      <c r="A3" s="1"/>
    </row>
    <row r="4" spans="1:9" ht="15.75" thickBot="1" x14ac:dyDescent="0.3">
      <c r="A4" s="3" t="s">
        <v>2</v>
      </c>
    </row>
    <row r="5" spans="1:9" ht="15.75" thickBot="1" x14ac:dyDescent="0.3">
      <c r="B5" s="4" t="s">
        <v>39</v>
      </c>
    </row>
    <row r="6" spans="1:9" ht="15.75" thickBot="1" x14ac:dyDescent="0.3">
      <c r="B6" s="5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6" t="s">
        <v>41</v>
      </c>
      <c r="I6" s="7" t="s">
        <v>42</v>
      </c>
    </row>
    <row r="7" spans="1:9" x14ac:dyDescent="0.25">
      <c r="A7" s="8" t="s">
        <v>50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10">
        <v>0</v>
      </c>
    </row>
    <row r="8" spans="1:9" x14ac:dyDescent="0.25">
      <c r="A8" s="11" t="s">
        <v>10</v>
      </c>
      <c r="B8" s="12">
        <v>1378859.21</v>
      </c>
      <c r="C8" s="12">
        <f>+B8</f>
        <v>1378859.21</v>
      </c>
      <c r="D8" s="12">
        <f>+C39</f>
        <v>1298859.21</v>
      </c>
      <c r="E8" s="12">
        <f t="shared" ref="E8:G8" si="0">+D39</f>
        <v>1238859.21</v>
      </c>
      <c r="F8" s="12">
        <f t="shared" si="0"/>
        <v>1628859.21</v>
      </c>
      <c r="G8" s="12">
        <f t="shared" si="0"/>
        <v>993859.21</v>
      </c>
      <c r="H8" s="12">
        <f t="shared" ref="H8" si="1">+G39</f>
        <v>173859.20999999996</v>
      </c>
      <c r="I8" s="12">
        <f t="shared" ref="I8" si="2">+H39</f>
        <v>128859.20999999996</v>
      </c>
    </row>
    <row r="9" spans="1:9" ht="15.75" thickBot="1" x14ac:dyDescent="0.3">
      <c r="A9" s="13" t="s">
        <v>11</v>
      </c>
      <c r="B9" s="14">
        <v>0</v>
      </c>
      <c r="C9" s="14">
        <v>200000</v>
      </c>
      <c r="D9" s="14">
        <v>400000</v>
      </c>
      <c r="E9" s="14">
        <v>600000</v>
      </c>
      <c r="F9" s="14">
        <v>750000</v>
      </c>
      <c r="G9" s="14">
        <v>750000</v>
      </c>
      <c r="H9" s="14">
        <v>750000</v>
      </c>
      <c r="I9" s="15">
        <v>750000</v>
      </c>
    </row>
    <row r="10" spans="1:9" ht="15.75" thickBot="1" x14ac:dyDescent="0.3">
      <c r="B10" s="16"/>
      <c r="C10" s="16"/>
      <c r="D10" s="16"/>
      <c r="E10" s="16"/>
      <c r="F10" s="16"/>
      <c r="G10" s="16"/>
      <c r="H10" s="16"/>
      <c r="I10" s="16"/>
    </row>
    <row r="11" spans="1:9" s="18" customFormat="1" ht="13.5" thickBot="1" x14ac:dyDescent="0.25">
      <c r="A11" s="17" t="s">
        <v>12</v>
      </c>
      <c r="B11" s="6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7" t="s">
        <v>8</v>
      </c>
      <c r="H11" s="6" t="s">
        <v>41</v>
      </c>
      <c r="I11" s="7" t="s">
        <v>42</v>
      </c>
    </row>
    <row r="12" spans="1:9" x14ac:dyDescent="0.25">
      <c r="A12" s="19" t="s">
        <v>13</v>
      </c>
      <c r="B12" s="20"/>
      <c r="C12" s="48"/>
      <c r="D12" s="20">
        <v>380000</v>
      </c>
      <c r="E12" s="20"/>
      <c r="F12" s="21"/>
      <c r="G12" s="20"/>
      <c r="H12" s="20"/>
      <c r="I12" s="22"/>
    </row>
    <row r="13" spans="1:9" x14ac:dyDescent="0.25">
      <c r="A13" s="23" t="s">
        <v>14</v>
      </c>
      <c r="B13" s="24"/>
      <c r="C13" s="24">
        <v>20000</v>
      </c>
      <c r="D13" s="24"/>
      <c r="E13" s="24"/>
      <c r="F13" s="25"/>
      <c r="G13" s="24"/>
      <c r="H13" s="24"/>
      <c r="I13" s="26"/>
    </row>
    <row r="14" spans="1:9" x14ac:dyDescent="0.25">
      <c r="A14" s="23" t="s">
        <v>15</v>
      </c>
      <c r="B14" s="24"/>
      <c r="C14" s="48"/>
      <c r="D14" s="24"/>
      <c r="E14" s="24">
        <v>30000</v>
      </c>
      <c r="F14" s="25"/>
      <c r="G14" s="24"/>
      <c r="H14" s="24"/>
      <c r="I14" s="26"/>
    </row>
    <row r="15" spans="1:9" x14ac:dyDescent="0.25">
      <c r="A15" s="23" t="s">
        <v>16</v>
      </c>
      <c r="B15" s="24"/>
      <c r="C15" s="24">
        <v>78000</v>
      </c>
      <c r="D15" s="24"/>
      <c r="E15" s="24"/>
      <c r="F15" s="25"/>
      <c r="G15" s="24"/>
      <c r="H15" s="24"/>
      <c r="I15" s="26"/>
    </row>
    <row r="16" spans="1:9" x14ac:dyDescent="0.25">
      <c r="A16" s="23" t="s">
        <v>17</v>
      </c>
      <c r="B16" s="24"/>
      <c r="C16" s="24"/>
      <c r="D16" s="24">
        <v>80000</v>
      </c>
      <c r="E16" s="24"/>
      <c r="F16" s="25"/>
      <c r="G16" s="24"/>
      <c r="H16" s="24"/>
      <c r="I16" s="26"/>
    </row>
    <row r="17" spans="1:9" x14ac:dyDescent="0.25">
      <c r="A17" s="23" t="s">
        <v>18</v>
      </c>
      <c r="B17" s="24"/>
      <c r="C17" s="24"/>
      <c r="D17" s="24"/>
      <c r="E17" s="24" t="s">
        <v>35</v>
      </c>
      <c r="F17" s="25">
        <v>250000</v>
      </c>
      <c r="G17" s="24">
        <v>250000</v>
      </c>
      <c r="H17" s="24">
        <v>250000</v>
      </c>
      <c r="I17" s="26">
        <v>250000</v>
      </c>
    </row>
    <row r="18" spans="1:9" x14ac:dyDescent="0.25">
      <c r="A18" s="23" t="s">
        <v>19</v>
      </c>
      <c r="B18" s="24"/>
      <c r="C18" s="24"/>
      <c r="D18" s="24"/>
      <c r="E18" s="24">
        <v>30000</v>
      </c>
      <c r="F18" s="25"/>
      <c r="G18" s="24"/>
      <c r="H18" s="24"/>
      <c r="I18" s="26"/>
    </row>
    <row r="19" spans="1:9" x14ac:dyDescent="0.25">
      <c r="A19" s="23" t="s">
        <v>20</v>
      </c>
      <c r="B19" s="24"/>
      <c r="C19" s="24">
        <v>32000</v>
      </c>
      <c r="D19" s="24"/>
      <c r="E19" s="48"/>
      <c r="F19" s="25"/>
      <c r="G19" s="24" t="s">
        <v>35</v>
      </c>
      <c r="H19" s="24"/>
      <c r="I19" s="26"/>
    </row>
    <row r="20" spans="1:9" x14ac:dyDescent="0.25">
      <c r="A20" s="23" t="s">
        <v>21</v>
      </c>
      <c r="B20" s="24"/>
      <c r="C20" s="24"/>
      <c r="D20" s="24"/>
      <c r="E20" s="24">
        <v>70000</v>
      </c>
      <c r="F20" s="24"/>
      <c r="G20" s="24"/>
      <c r="H20" s="24"/>
      <c r="I20" s="26"/>
    </row>
    <row r="21" spans="1:9" x14ac:dyDescent="0.25">
      <c r="A21" s="23" t="s">
        <v>22</v>
      </c>
      <c r="B21" s="24"/>
      <c r="C21" s="24"/>
      <c r="D21" s="24"/>
      <c r="E21" s="24">
        <v>80000</v>
      </c>
      <c r="F21" s="25"/>
      <c r="G21" s="24"/>
      <c r="H21" s="24"/>
      <c r="I21" s="26"/>
    </row>
    <row r="22" spans="1:9" x14ac:dyDescent="0.25">
      <c r="A22" s="23" t="s">
        <v>23</v>
      </c>
      <c r="B22" s="24"/>
      <c r="C22" s="24">
        <v>150000</v>
      </c>
      <c r="D22" s="24"/>
      <c r="E22" s="48"/>
      <c r="F22" s="25"/>
      <c r="G22" s="24"/>
      <c r="H22" s="24"/>
      <c r="I22" s="26"/>
    </row>
    <row r="23" spans="1:9" x14ac:dyDescent="0.25">
      <c r="A23" s="23" t="s">
        <v>24</v>
      </c>
      <c r="B23" s="24"/>
      <c r="C23" s="24"/>
      <c r="D23" s="24"/>
      <c r="E23" s="24"/>
      <c r="F23" s="25">
        <v>175000</v>
      </c>
      <c r="G23" s="24"/>
      <c r="H23" s="24" t="s">
        <v>35</v>
      </c>
      <c r="I23" s="26"/>
    </row>
    <row r="24" spans="1:9" x14ac:dyDescent="0.25">
      <c r="A24" s="23" t="s">
        <v>25</v>
      </c>
      <c r="B24" s="24"/>
      <c r="C24" s="24"/>
      <c r="D24" s="24"/>
      <c r="E24" s="24"/>
      <c r="F24" s="25">
        <v>960000</v>
      </c>
      <c r="G24" s="24"/>
      <c r="H24" s="24" t="s">
        <v>35</v>
      </c>
      <c r="I24" s="26"/>
    </row>
    <row r="25" spans="1:9" x14ac:dyDescent="0.25">
      <c r="A25" s="23" t="s">
        <v>26</v>
      </c>
      <c r="B25" s="24"/>
      <c r="C25" s="24"/>
      <c r="D25" s="24"/>
      <c r="E25" s="24"/>
      <c r="F25" s="25"/>
      <c r="G25" s="24">
        <v>70000</v>
      </c>
      <c r="H25" s="24"/>
      <c r="I25" s="26" t="s">
        <v>35</v>
      </c>
    </row>
    <row r="26" spans="1:9" x14ac:dyDescent="0.25">
      <c r="A26" s="23" t="s">
        <v>27</v>
      </c>
      <c r="B26" s="24"/>
      <c r="C26" s="24"/>
      <c r="D26" s="24"/>
      <c r="E26" s="24"/>
      <c r="F26" s="25"/>
      <c r="G26" s="24">
        <v>1250000</v>
      </c>
      <c r="H26" s="24"/>
      <c r="I26" s="26" t="s">
        <v>35</v>
      </c>
    </row>
    <row r="27" spans="1:9" x14ac:dyDescent="0.25">
      <c r="A27" s="23" t="s">
        <v>44</v>
      </c>
      <c r="B27" s="24"/>
      <c r="C27" s="24"/>
      <c r="D27" s="24"/>
      <c r="E27" s="24"/>
      <c r="F27" s="25"/>
      <c r="G27" s="24"/>
      <c r="H27" s="24">
        <v>80000</v>
      </c>
      <c r="I27" s="26"/>
    </row>
    <row r="28" spans="1:9" x14ac:dyDescent="0.25">
      <c r="A28" s="23" t="s">
        <v>45</v>
      </c>
      <c r="B28" s="24"/>
      <c r="C28" s="24"/>
      <c r="D28" s="24"/>
      <c r="E28" s="24"/>
      <c r="F28" s="25"/>
      <c r="G28" s="24"/>
      <c r="H28" s="24">
        <v>40000</v>
      </c>
      <c r="I28" s="26"/>
    </row>
    <row r="29" spans="1:9" x14ac:dyDescent="0.25">
      <c r="A29" s="23" t="s">
        <v>46</v>
      </c>
      <c r="B29" s="24"/>
      <c r="C29" s="24"/>
      <c r="D29" s="24"/>
      <c r="E29" s="24"/>
      <c r="F29" s="25"/>
      <c r="G29" s="24"/>
      <c r="H29" s="24">
        <v>300000</v>
      </c>
      <c r="I29" s="26"/>
    </row>
    <row r="30" spans="1:9" x14ac:dyDescent="0.25">
      <c r="A30" s="23" t="s">
        <v>47</v>
      </c>
      <c r="B30" s="24"/>
      <c r="C30" s="24"/>
      <c r="D30" s="24"/>
      <c r="E30" s="24"/>
      <c r="F30" s="25"/>
      <c r="G30" s="24"/>
      <c r="H30" s="24">
        <v>125000</v>
      </c>
      <c r="I30" s="26"/>
    </row>
    <row r="31" spans="1:9" x14ac:dyDescent="0.25">
      <c r="A31" s="23" t="s">
        <v>48</v>
      </c>
      <c r="B31" s="24"/>
      <c r="C31" s="24"/>
      <c r="D31" s="24"/>
      <c r="E31" s="24"/>
      <c r="F31" s="25"/>
      <c r="G31" s="24"/>
      <c r="H31" s="24"/>
      <c r="I31" s="26">
        <v>75000</v>
      </c>
    </row>
    <row r="32" spans="1:9" x14ac:dyDescent="0.25">
      <c r="A32" s="23" t="s">
        <v>49</v>
      </c>
      <c r="B32" s="27"/>
      <c r="C32" s="27"/>
      <c r="D32" s="27"/>
      <c r="E32" s="24"/>
      <c r="F32" s="27"/>
      <c r="G32" s="27"/>
      <c r="H32" s="27"/>
      <c r="I32" s="26">
        <v>100000</v>
      </c>
    </row>
    <row r="33" spans="1:9" s="1" customFormat="1" ht="15.75" thickBot="1" x14ac:dyDescent="0.3">
      <c r="A33" s="29" t="s">
        <v>28</v>
      </c>
      <c r="B33" s="30">
        <f t="shared" ref="B33:G33" si="3">SUM(B12:B32)</f>
        <v>0</v>
      </c>
      <c r="C33" s="30">
        <f t="shared" si="3"/>
        <v>280000</v>
      </c>
      <c r="D33" s="30">
        <f>SUM(D12:D32)</f>
        <v>460000</v>
      </c>
      <c r="E33" s="30">
        <f t="shared" si="3"/>
        <v>210000</v>
      </c>
      <c r="F33" s="30">
        <f t="shared" si="3"/>
        <v>1385000</v>
      </c>
      <c r="G33" s="41">
        <f t="shared" si="3"/>
        <v>1570000</v>
      </c>
      <c r="H33" s="30">
        <f t="shared" ref="H33:I33" si="4">SUM(H12:H32)</f>
        <v>795000</v>
      </c>
      <c r="I33" s="41">
        <f t="shared" si="4"/>
        <v>425000</v>
      </c>
    </row>
    <row r="34" spans="1:9" s="1" customFormat="1" ht="15.75" thickBot="1" x14ac:dyDescent="0.3">
      <c r="A34" s="33"/>
      <c r="B34" s="34"/>
      <c r="C34" s="34"/>
      <c r="D34" s="34"/>
      <c r="E34" s="34"/>
      <c r="H34" s="53" t="s">
        <v>43</v>
      </c>
      <c r="I34" s="54">
        <f>SUM(C33:I33)</f>
        <v>5125000</v>
      </c>
    </row>
    <row r="35" spans="1:9" s="1" customFormat="1" ht="15.75" thickBot="1" x14ac:dyDescent="0.3">
      <c r="A35" s="37" t="s">
        <v>30</v>
      </c>
      <c r="G35" s="33"/>
    </row>
    <row r="36" spans="1:9" x14ac:dyDescent="0.25">
      <c r="A36" s="38" t="s">
        <v>31</v>
      </c>
      <c r="B36" s="9">
        <f t="shared" ref="B36:G36" si="5">+B7+B9</f>
        <v>0</v>
      </c>
      <c r="C36" s="9">
        <f t="shared" si="5"/>
        <v>200000</v>
      </c>
      <c r="D36" s="9">
        <f t="shared" si="5"/>
        <v>400000</v>
      </c>
      <c r="E36" s="9">
        <f t="shared" si="5"/>
        <v>600000</v>
      </c>
      <c r="F36" s="9">
        <f t="shared" si="5"/>
        <v>750000</v>
      </c>
      <c r="G36" s="9">
        <f t="shared" si="5"/>
        <v>750000</v>
      </c>
      <c r="H36" s="9">
        <f t="shared" ref="H36:I36" si="6">+H7+H9</f>
        <v>750000</v>
      </c>
      <c r="I36" s="10">
        <f t="shared" si="6"/>
        <v>750000</v>
      </c>
    </row>
    <row r="37" spans="1:9" x14ac:dyDescent="0.25">
      <c r="A37" s="11" t="s">
        <v>32</v>
      </c>
      <c r="B37" s="12">
        <f t="shared" ref="B37" si="7">IF((B7+B9)&gt;B33,0,((B7+B9)-B33)*-1)</f>
        <v>0</v>
      </c>
      <c r="C37" s="12">
        <f>+B8</f>
        <v>1378859.21</v>
      </c>
      <c r="D37" s="12">
        <f>+C39</f>
        <v>1298859.21</v>
      </c>
      <c r="E37" s="12">
        <f t="shared" ref="E37:G37" si="8">+D39</f>
        <v>1238859.21</v>
      </c>
      <c r="F37" s="12">
        <f t="shared" si="8"/>
        <v>1628859.21</v>
      </c>
      <c r="G37" s="12">
        <f t="shared" si="8"/>
        <v>993859.21</v>
      </c>
      <c r="H37" s="12">
        <f t="shared" ref="H37" si="9">+G39</f>
        <v>173859.20999999996</v>
      </c>
      <c r="I37" s="55">
        <f t="shared" ref="I37" si="10">+H39</f>
        <v>128859.20999999996</v>
      </c>
    </row>
    <row r="38" spans="1:9" x14ac:dyDescent="0.25">
      <c r="A38" s="39" t="s">
        <v>33</v>
      </c>
      <c r="B38" s="24">
        <f>B33</f>
        <v>0</v>
      </c>
      <c r="C38" s="24">
        <f t="shared" ref="C38:G38" si="11">C33</f>
        <v>280000</v>
      </c>
      <c r="D38" s="24">
        <f t="shared" si="11"/>
        <v>460000</v>
      </c>
      <c r="E38" s="24">
        <f t="shared" si="11"/>
        <v>210000</v>
      </c>
      <c r="F38" s="24">
        <f t="shared" si="11"/>
        <v>1385000</v>
      </c>
      <c r="G38" s="24">
        <f t="shared" si="11"/>
        <v>1570000</v>
      </c>
      <c r="H38" s="24">
        <f t="shared" ref="H38:I38" si="12">H33</f>
        <v>795000</v>
      </c>
      <c r="I38" s="26">
        <f t="shared" si="12"/>
        <v>425000</v>
      </c>
    </row>
    <row r="39" spans="1:9" ht="15.75" thickBot="1" x14ac:dyDescent="0.3">
      <c r="A39" s="56" t="s">
        <v>32</v>
      </c>
      <c r="B39" s="57">
        <v>0</v>
      </c>
      <c r="C39" s="57">
        <f>+C36+C37-C38</f>
        <v>1298859.21</v>
      </c>
      <c r="D39" s="57">
        <f t="shared" ref="D39:G39" si="13">+D36+D37-D38</f>
        <v>1238859.21</v>
      </c>
      <c r="E39" s="57">
        <f t="shared" si="13"/>
        <v>1628859.21</v>
      </c>
      <c r="F39" s="57">
        <f t="shared" si="13"/>
        <v>993859.21</v>
      </c>
      <c r="G39" s="57">
        <f t="shared" si="13"/>
        <v>173859.20999999996</v>
      </c>
      <c r="H39" s="57">
        <f t="shared" ref="H39:I39" si="14">+H36+H37-H38</f>
        <v>128859.20999999996</v>
      </c>
      <c r="I39" s="58">
        <f t="shared" si="14"/>
        <v>453859.20999999996</v>
      </c>
    </row>
    <row r="41" spans="1:9" x14ac:dyDescent="0.25">
      <c r="A41" s="1" t="s">
        <v>34</v>
      </c>
      <c r="C41" s="42"/>
      <c r="D41" s="42"/>
      <c r="E41" s="42"/>
      <c r="F41" s="42"/>
      <c r="G41" s="42"/>
      <c r="H41" s="42" t="s">
        <v>35</v>
      </c>
    </row>
    <row r="42" spans="1:9" x14ac:dyDescent="0.25">
      <c r="A42" s="43" t="s">
        <v>36</v>
      </c>
      <c r="B42" t="s">
        <v>35</v>
      </c>
    </row>
    <row r="44" spans="1:9" ht="15.75" thickBot="1" x14ac:dyDescent="0.3"/>
    <row r="45" spans="1:9" x14ac:dyDescent="0.25">
      <c r="A45" s="44" t="s">
        <v>37</v>
      </c>
      <c r="B45" s="45"/>
      <c r="C45" s="45"/>
      <c r="D45" s="45"/>
      <c r="E45" s="45"/>
      <c r="F45" s="45"/>
      <c r="G45" s="46"/>
    </row>
    <row r="46" spans="1:9" x14ac:dyDescent="0.25">
      <c r="A46" s="47"/>
      <c r="B46" s="48"/>
      <c r="C46" s="48"/>
      <c r="D46" s="48"/>
      <c r="E46" s="48"/>
      <c r="F46" s="48"/>
      <c r="G46" s="49"/>
    </row>
    <row r="47" spans="1:9" x14ac:dyDescent="0.25">
      <c r="A47" s="47" t="s">
        <v>34</v>
      </c>
      <c r="B47" s="48"/>
      <c r="C47" s="48"/>
      <c r="D47" s="48"/>
      <c r="E47" s="48"/>
      <c r="F47" s="48"/>
      <c r="G47" s="49"/>
    </row>
    <row r="48" spans="1:9" ht="15.75" thickBot="1" x14ac:dyDescent="0.3">
      <c r="A48" s="50" t="s">
        <v>38</v>
      </c>
      <c r="B48" s="51"/>
      <c r="C48" s="51"/>
      <c r="D48" s="51"/>
      <c r="E48" s="51"/>
      <c r="F48" s="51"/>
      <c r="G48" s="52"/>
    </row>
  </sheetData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 (5 yr)</vt:lpstr>
      <vt:lpstr>DEFER (7 yr)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admin</cp:lastModifiedBy>
  <cp:lastPrinted>2015-01-16T15:14:32Z</cp:lastPrinted>
  <dcterms:created xsi:type="dcterms:W3CDTF">2015-01-06T13:47:39Z</dcterms:created>
  <dcterms:modified xsi:type="dcterms:W3CDTF">2015-01-23T20:16:45Z</dcterms:modified>
</cp:coreProperties>
</file>