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0-21\12.21.20 Committee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'!$A$42:$F$56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2" l="1"/>
  <c r="D58" i="2"/>
  <c r="E58" i="2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<sst xmlns="http://schemas.openxmlformats.org/spreadsheetml/2006/main" count="8" uniqueCount="8">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</sst>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workbookViewId="0">
      <pane ySplit="5" topLeftCell="A48" activePane="bottomLeft" state="frozen"/>
      <selection pane="bottomLeft" activeCell="C54" sqref="C54:C58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2.5703125" bestFit="1" customWidth="1"/>
    <col min="6" max="6" width="13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>85633686.53/12</f>
        <v>7136140.5441666665</v>
      </c>
      <c r="C54" s="9">
        <v>2137860.1</v>
      </c>
      <c r="D54" s="6">
        <f t="shared" ref="D54" si="43">+B54+B53+B52+B51+B50+B49+B48+B47+B46+B45+B44+B43</f>
        <v>82221821.690833345</v>
      </c>
      <c r="E54" s="6">
        <f t="shared" ref="E54" si="44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>85633686.53/12</f>
        <v>7136140.5441666665</v>
      </c>
      <c r="C55" s="9">
        <f>7176251.64-2137860.1</f>
        <v>5038391.5399999991</v>
      </c>
      <c r="D55" s="6">
        <f t="shared" ref="D55" si="45">+B55+B54+B53+B52+B51+B50+B49+B48+B47+B46+B45+B44</f>
        <v>82531991.221666679</v>
      </c>
      <c r="E55" s="6">
        <f t="shared" ref="E55" si="46">+C55+C54+C53+C52+C51+C50+C49+C48+C47+C46+C45+C44</f>
        <v>80184858.450000003</v>
      </c>
      <c r="F55" s="8">
        <f t="shared" ref="F55" si="47">+E55/D55</f>
        <v>0.97156093368251972</v>
      </c>
    </row>
    <row r="56" spans="1:6" x14ac:dyDescent="0.25">
      <c r="A56" s="1">
        <v>44075</v>
      </c>
      <c r="B56" s="6">
        <f>85633686.53/12</f>
        <v>7136140.5441666665</v>
      </c>
      <c r="C56" s="2">
        <f>14307100.28-7176251.64</f>
        <v>7130848.6399999997</v>
      </c>
      <c r="D56" s="6">
        <f t="shared" ref="D56" si="48">+B56+B55+B54+B53+B52+B51+B50+B49+B48+B47+B46+B45</f>
        <v>82842160.752500013</v>
      </c>
      <c r="E56" s="6">
        <f t="shared" ref="E56" si="49">+C56+C55+C54+C53+C52+C51+C50+C49+C48+C47+C46+C45</f>
        <v>81207084.809999987</v>
      </c>
      <c r="F56" s="8">
        <f t="shared" ref="F56:F58" si="50">+E56/D56</f>
        <v>0.98026275597295209</v>
      </c>
    </row>
    <row r="57" spans="1:6" x14ac:dyDescent="0.25">
      <c r="A57" s="1">
        <v>44105</v>
      </c>
      <c r="B57" s="6">
        <f>85633686.53/12</f>
        <v>7136140.5441666665</v>
      </c>
      <c r="C57" s="2">
        <v>8814044.8599999994</v>
      </c>
      <c r="D57" s="6">
        <f t="shared" ref="D57" si="51">+B57+B56+B55+B54+B53+B52+B51+B50+B49+B48+B47+B46</f>
        <v>83152330.283333346</v>
      </c>
      <c r="E57" s="6">
        <f t="shared" ref="E57" si="52">+C57+C56+C55+C54+C53+C52+C51+C50+C49+C48+C47+C46</f>
        <v>81315968.150000006</v>
      </c>
      <c r="F57" s="8">
        <f t="shared" si="50"/>
        <v>0.9779156864627111</v>
      </c>
    </row>
    <row r="58" spans="1:6" x14ac:dyDescent="0.25">
      <c r="A58" s="1">
        <v>44136</v>
      </c>
      <c r="B58" s="6">
        <f>85633686.53/12</f>
        <v>7136140.5441666665</v>
      </c>
      <c r="C58" s="2">
        <v>6192062.7800000003</v>
      </c>
      <c r="D58" s="6">
        <f t="shared" ref="D58" si="53">+B58+B57+B56+B55+B54+B53+B52+B51+B50+B49+B48+B47</f>
        <v>83462499.81416668</v>
      </c>
      <c r="E58" s="6">
        <f t="shared" ref="E58" si="54">+C58+C57+C56+C55+C54+C53+C52+C51+C50+C49+C48+C47</f>
        <v>81895679.780000001</v>
      </c>
      <c r="F58" s="8">
        <f t="shared" si="50"/>
        <v>0.9812272572993227</v>
      </c>
    </row>
  </sheetData>
  <printOptions headings="1"/>
  <pageMargins left="0.7" right="0.7" top="0.75" bottom="0.75" header="0.3" footer="0.3"/>
  <pageSetup scale="89" orientation="portrait" r:id="rId1"/>
  <headerFooter>
    <oddHeader>&amp;RMay 28, 2019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2020-06-01T20:34:17Z</cp:lastPrinted>
  <dcterms:created xsi:type="dcterms:W3CDTF">2018-03-20T14:58:20Z</dcterms:created>
  <dcterms:modified xsi:type="dcterms:W3CDTF">2020-12-14T20:12:21Z</dcterms:modified>
</cp:coreProperties>
</file>