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01716"/>
</workbook>
</file>

<file path=xl/calcChain.xml><?xml version="1.0" encoding="utf-8"?>
<calcChain xmlns="http://schemas.openxmlformats.org/spreadsheetml/2006/main">
  <c r="C19" i="1"/>
  <c r="H17"/>
  <c r="H15"/>
  <c r="H11"/>
  <c r="H9"/>
  <c r="C13"/>
  <c r="C25"/>
  <c r="H25"/>
  <c r="K21"/>
  <c r="K23"/>
  <c r="K13"/>
  <c r="K15"/>
  <c r="K9"/>
  <c r="K19"/>
  <c r="K11"/>
  <c r="K17"/>
  <c r="K7"/>
  <c r="J25"/>
  <c r="I25"/>
  <c r="G25"/>
  <c r="F25"/>
  <c r="D25"/>
  <c r="E25"/>
  <c r="K25"/>
</calcChain>
</file>

<file path=xl/sharedStrings.xml><?xml version="1.0" encoding="utf-8"?>
<sst xmlns="http://schemas.openxmlformats.org/spreadsheetml/2006/main" count="42" uniqueCount="30">
  <si>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</si>
  <si>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</si>
  <si>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</si>
  <si>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</si>
  <si>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</si>
  <si>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</si>
  <si>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</si>
  <si>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</si>
  <si>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</si>
  <si>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</si>
  <si>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</si>
  <si>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</si>
  <si>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</si>
  <si>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</si>
  <si>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</si>
  <si>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</si>
  <si>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</si>
  <si>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0112</t>
  </si>
  <si>
    <t>0199</t>
  </si>
  <si>
    <t>Debits</t>
  </si>
  <si>
    <t>Credits</t>
  </si>
  <si>
    <t>Encumbrances</t>
  </si>
  <si>
    <t xml:space="preserve"> Interfund Transactions</t>
  </si>
  <si>
    <t>*</t>
  </si>
  <si>
    <t>GL Beginning Bal 3/1/14</t>
  </si>
  <si>
    <t>April Debits</t>
  </si>
  <si>
    <t>April Credits</t>
  </si>
  <si>
    <t>April Interfund Transactions</t>
  </si>
  <si>
    <t>Ending Balance 4/8/14/14</t>
  </si>
  <si>
    <t>* Reconciled 3/31/14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</si>
</sst>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4" fontId="3" fillId="0" borderId="4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5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3" xfId="1" quotePrefix="1" applyFont="1" applyFill="1" applyBorder="1" applyAlignment="1">
      <alignment horizontal="center" wrapText="1"/>
    </xf>
    <xf numFmtId="4" fontId="3" fillId="0" borderId="6" xfId="1" applyNumberFormat="1" applyFont="1" applyFill="1" applyBorder="1"/>
    <xf numFmtId="0" fontId="5" fillId="0" borderId="0" xfId="0" applyFont="1" applyFill="1"/>
    <xf numFmtId="0" fontId="3" fillId="0" borderId="7" xfId="1" quotePrefix="1" applyFont="1" applyFill="1" applyBorder="1" applyAlignment="1">
      <alignment horizontal="center"/>
    </xf>
    <xf numFmtId="0" fontId="3" fillId="0" borderId="6" xfId="1" applyFont="1" applyFill="1" applyBorder="1"/>
    <xf numFmtId="4" fontId="5" fillId="0" borderId="0" xfId="0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2"/>
  <sheetViews>
    <sheetView tabSelected="1" showOutlineSymbols="0" zoomScale="75" zoomScaleNormal="75" workbookViewId="0">
      <selection activeCell="D22" sqref="D22"/>
    </sheetView>
  </sheetViews>
  <sheetFormatPr defaultRowHeight="16.5" outlineLevelRow="1" outlineLevelCol="1"/>
  <cols>
    <col min="1" max="1" width="36.42578125" style="22" customWidth="1"/>
    <col min="2" max="2" width="2.42578125" style="22" customWidth="1"/>
    <col min="3" max="3" width="15.140625" style="22" customWidth="1" outlineLevel="1"/>
    <col min="4" max="4" width="14.28515625" style="22" customWidth="1" outlineLevel="1"/>
    <col min="5" max="5" width="12.140625" style="22" customWidth="1" outlineLevel="1"/>
    <col min="6" max="6" width="12.5703125" style="25" bestFit="1" customWidth="1" outlineLevel="1"/>
    <col min="7" max="10" width="12.140625" style="25" customWidth="1" outlineLevel="1"/>
    <col min="11" max="11" width="15.140625" style="22" bestFit="1" customWidth="1"/>
    <col min="12" max="16384" width="9.140625" style="22"/>
  </cols>
  <sheetData>
    <row r="1" spans="1:28" ht="21.75" customHeight="1">
      <c r="A1" s="2"/>
      <c r="B1" s="2"/>
      <c r="C1" s="2"/>
      <c r="D1" s="2"/>
      <c r="E1" s="2"/>
      <c r="F1" s="9"/>
      <c r="G1" s="9"/>
      <c r="H1" s="9"/>
      <c r="I1" s="9"/>
      <c r="J1" s="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.75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30" customHeight="1">
      <c r="A3" s="2"/>
      <c r="B3" s="2"/>
      <c r="C3" s="10" t="s">
        <v>1</v>
      </c>
      <c r="D3" s="10" t="s">
        <v>1</v>
      </c>
      <c r="E3" s="10" t="s">
        <v>1</v>
      </c>
      <c r="F3" s="11" t="s">
        <v>2</v>
      </c>
      <c r="G3" s="10" t="s">
        <v>1</v>
      </c>
      <c r="H3" s="10" t="s">
        <v>1</v>
      </c>
      <c r="I3" s="10" t="s">
        <v>1</v>
      </c>
      <c r="J3" s="10" t="s">
        <v>1</v>
      </c>
      <c r="K3" s="1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31.5" customHeight="1">
      <c r="A4" s="21" t="s">
        <v>3</v>
      </c>
      <c r="B4" s="9"/>
      <c r="C4" s="23" t="s">
        <v>4</v>
      </c>
      <c r="D4" s="2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23" t="s">
        <v>10</v>
      </c>
      <c r="J4" s="13" t="s">
        <v>11</v>
      </c>
      <c r="K4" s="13" t="s">
        <v>12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14</v>
      </c>
      <c r="I5" s="14" t="s">
        <v>14</v>
      </c>
      <c r="J5" s="14" t="s">
        <v>14</v>
      </c>
      <c r="K5" s="1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outlineLevel="1">
      <c r="A6" s="21"/>
      <c r="B6" s="9"/>
      <c r="C6" s="27"/>
      <c r="D6" s="9"/>
      <c r="E6" s="9"/>
      <c r="F6" s="9"/>
      <c r="G6" s="9"/>
      <c r="H6" s="9"/>
      <c r="I6" s="9"/>
      <c r="J6" s="9"/>
      <c r="K6" s="1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outlineLevel="1">
      <c r="A7" s="21" t="s">
        <v>24</v>
      </c>
      <c r="B7" s="9"/>
      <c r="C7" s="24">
        <v>15681576.34</v>
      </c>
      <c r="D7" s="6">
        <v>0</v>
      </c>
      <c r="E7" s="6">
        <v>7246.9</v>
      </c>
      <c r="F7" s="6">
        <v>1118515.47</v>
      </c>
      <c r="G7" s="6">
        <v>9808.6</v>
      </c>
      <c r="H7" s="6">
        <v>24203.33</v>
      </c>
      <c r="I7" s="6">
        <v>-32600.14</v>
      </c>
      <c r="J7" s="6">
        <v>530282.36</v>
      </c>
      <c r="K7" s="17">
        <f>SUM(C7:J7)</f>
        <v>17339032.859999999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2.75" customHeight="1" outlineLevel="1">
      <c r="A8" s="21"/>
      <c r="B8" s="9"/>
      <c r="C8" s="24"/>
      <c r="D8" s="6"/>
      <c r="E8" s="6"/>
      <c r="F8" s="6"/>
      <c r="G8" s="6"/>
      <c r="H8" s="6"/>
      <c r="I8" s="6"/>
      <c r="J8" s="6"/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outlineLevel="1">
      <c r="A9" s="21" t="s">
        <v>19</v>
      </c>
      <c r="B9" s="9"/>
      <c r="C9" s="24">
        <v>3527322.92</v>
      </c>
      <c r="D9" s="6">
        <v>0.09</v>
      </c>
      <c r="E9" s="6">
        <v>0.31</v>
      </c>
      <c r="F9" s="6">
        <v>10.84</v>
      </c>
      <c r="G9" s="6">
        <v>235.85</v>
      </c>
      <c r="H9" s="6">
        <f>17956.3-1005.6</f>
        <v>16950.7</v>
      </c>
      <c r="I9" s="6">
        <v>1.42</v>
      </c>
      <c r="J9" s="6">
        <v>84.17</v>
      </c>
      <c r="K9" s="17">
        <f>SUM(C9:J9)</f>
        <v>3544606.3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2.75" customHeight="1" outlineLevel="1">
      <c r="A10" s="21"/>
      <c r="B10" s="9"/>
      <c r="C10" s="24"/>
      <c r="D10" s="6"/>
      <c r="E10" s="6"/>
      <c r="F10" s="18"/>
      <c r="G10" s="6"/>
      <c r="H10" s="6"/>
      <c r="I10" s="6"/>
      <c r="J10" s="6"/>
      <c r="K10" s="1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outlineLevel="1">
      <c r="A11" s="21" t="s">
        <v>20</v>
      </c>
      <c r="B11" s="9"/>
      <c r="C11" s="24">
        <v>-2574728.61</v>
      </c>
      <c r="D11" s="6">
        <v>-2628282.27</v>
      </c>
      <c r="E11" s="6">
        <v>-361.57</v>
      </c>
      <c r="F11" s="6">
        <v>0</v>
      </c>
      <c r="G11" s="6">
        <v>0</v>
      </c>
      <c r="H11" s="6">
        <f>-1192.1+1005.6</f>
        <v>-186.49999999999989</v>
      </c>
      <c r="I11" s="6">
        <v>0</v>
      </c>
      <c r="J11" s="6">
        <v>-85</v>
      </c>
      <c r="K11" s="17">
        <f>SUM(C11:J11)</f>
        <v>-5203643.95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2.75" customHeight="1" outlineLevel="1">
      <c r="A12" s="21"/>
      <c r="B12" s="9"/>
      <c r="C12" s="24"/>
      <c r="D12" s="6"/>
      <c r="E12" s="6"/>
      <c r="F12" s="6"/>
      <c r="G12" s="6"/>
      <c r="H12" s="6"/>
      <c r="I12" s="6"/>
      <c r="J12" s="6"/>
      <c r="K12" s="1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5" customFormat="1" outlineLevel="1">
      <c r="A13" s="21" t="s">
        <v>22</v>
      </c>
      <c r="B13" s="9"/>
      <c r="C13" s="24">
        <f>-50000-2628282.27</f>
        <v>-2678282.27</v>
      </c>
      <c r="D13" s="6">
        <v>2628282.27</v>
      </c>
      <c r="E13" s="6">
        <v>0</v>
      </c>
      <c r="F13" s="6">
        <v>0</v>
      </c>
      <c r="G13" s="6">
        <v>0</v>
      </c>
      <c r="H13" s="6">
        <v>0</v>
      </c>
      <c r="I13" s="6">
        <v>50000</v>
      </c>
      <c r="J13" s="6">
        <v>0</v>
      </c>
      <c r="K13" s="17">
        <f>SUM(C13:J13)</f>
        <v>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2.75" customHeight="1" outlineLevel="1">
      <c r="A14" s="21"/>
      <c r="B14" s="9"/>
      <c r="C14" s="24"/>
      <c r="D14" s="6"/>
      <c r="E14" s="6"/>
      <c r="F14" s="6"/>
      <c r="G14" s="6"/>
      <c r="H14" s="6"/>
      <c r="I14" s="6"/>
      <c r="J14" s="6"/>
      <c r="K14" s="1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outlineLevel="1">
      <c r="A15" s="21" t="s">
        <v>25</v>
      </c>
      <c r="B15" s="9"/>
      <c r="C15" s="24">
        <v>1066057.21</v>
      </c>
      <c r="D15" s="6">
        <v>0</v>
      </c>
      <c r="E15" s="6">
        <v>0</v>
      </c>
      <c r="F15" s="6">
        <v>0</v>
      </c>
      <c r="G15" s="6">
        <v>0</v>
      </c>
      <c r="H15" s="6">
        <f>136454.68-115739.03</f>
        <v>20715.649999999994</v>
      </c>
      <c r="I15" s="6">
        <v>-21243.02</v>
      </c>
      <c r="J15" s="6">
        <v>0</v>
      </c>
      <c r="K15" s="17">
        <f>SUM(C15:J15)</f>
        <v>1065529.8399999999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2.75" customHeight="1" outlineLevel="1">
      <c r="A16" s="21"/>
      <c r="B16" s="9"/>
      <c r="C16" s="24"/>
      <c r="D16" s="6"/>
      <c r="E16" s="6"/>
      <c r="F16" s="6"/>
      <c r="G16" s="6"/>
      <c r="H16" s="6"/>
      <c r="I16" s="6"/>
      <c r="J16" s="6"/>
      <c r="K16" s="1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outlineLevel="1">
      <c r="A17" s="21" t="s">
        <v>26</v>
      </c>
      <c r="B17" s="9"/>
      <c r="C17" s="24">
        <v>-870981.64</v>
      </c>
      <c r="D17" s="6">
        <v>-1112948.33</v>
      </c>
      <c r="E17" s="6">
        <v>-135.41999999999999</v>
      </c>
      <c r="F17" s="6">
        <v>0</v>
      </c>
      <c r="G17" s="6">
        <v>-4334.83</v>
      </c>
      <c r="H17" s="6">
        <f>-228172.14+115739.03</f>
        <v>-112433.11000000002</v>
      </c>
      <c r="I17" s="6">
        <v>0</v>
      </c>
      <c r="J17" s="6">
        <v>0</v>
      </c>
      <c r="K17" s="17">
        <f>SUM(C17:J17)</f>
        <v>-2100833.33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2.75" customHeight="1" outlineLevel="1">
      <c r="A18" s="21"/>
      <c r="B18" s="9"/>
      <c r="C18" s="24"/>
      <c r="D18" s="6"/>
      <c r="E18" s="6"/>
      <c r="F18" s="6"/>
      <c r="G18" s="6"/>
      <c r="H18" s="6"/>
      <c r="I18" s="6"/>
      <c r="J18" s="6"/>
      <c r="K18" s="1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outlineLevel="1">
      <c r="A19" s="21" t="s">
        <v>27</v>
      </c>
      <c r="B19" s="9"/>
      <c r="C19" s="24">
        <f>-1112948.33-50000</f>
        <v>-1162948.33</v>
      </c>
      <c r="D19" s="6">
        <v>1112948.33</v>
      </c>
      <c r="E19" s="6">
        <v>0</v>
      </c>
      <c r="F19" s="6">
        <v>0</v>
      </c>
      <c r="G19" s="6">
        <v>0</v>
      </c>
      <c r="H19" s="6">
        <v>0</v>
      </c>
      <c r="I19" s="6">
        <v>50000</v>
      </c>
      <c r="J19" s="6">
        <v>0</v>
      </c>
      <c r="K19" s="17">
        <f>SUM(C19:J19)</f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2.75" customHeight="1" outlineLevel="1">
      <c r="A20" s="21"/>
      <c r="B20" s="9"/>
      <c r="C20" s="24"/>
      <c r="D20" s="9"/>
      <c r="E20" s="6"/>
      <c r="F20" s="6"/>
      <c r="G20" s="6"/>
      <c r="H20" s="6"/>
      <c r="I20" s="6"/>
      <c r="J20" s="6"/>
      <c r="K20" s="17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outlineLevel="1">
      <c r="A21" s="21"/>
      <c r="B21" s="9"/>
      <c r="C21" s="24"/>
      <c r="D21" s="6"/>
      <c r="E21" s="6"/>
      <c r="F21" s="6"/>
      <c r="G21" s="6"/>
      <c r="H21" s="6"/>
      <c r="I21" s="6"/>
      <c r="J21" s="6"/>
      <c r="K21" s="17">
        <f>SUM(C21:J21)</f>
        <v>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2.75" customHeight="1" outlineLevel="1">
      <c r="A22" s="21"/>
      <c r="B22" s="9"/>
      <c r="C22" s="24"/>
      <c r="D22" s="6"/>
      <c r="E22" s="6"/>
      <c r="F22" s="6"/>
      <c r="G22" s="6"/>
      <c r="H22" s="6"/>
      <c r="I22" s="6"/>
      <c r="J22" s="6"/>
      <c r="K22" s="1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outlineLevel="1">
      <c r="A23" s="21" t="s">
        <v>21</v>
      </c>
      <c r="B23" s="9"/>
      <c r="C23" s="24"/>
      <c r="D23" s="6"/>
      <c r="E23" s="6"/>
      <c r="F23" s="6"/>
      <c r="G23" s="6"/>
      <c r="H23" s="6"/>
      <c r="I23" s="6"/>
      <c r="J23" s="6"/>
      <c r="K23" s="17">
        <f>SUM(C23:J23)</f>
        <v>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outlineLevel="1">
      <c r="A24" s="9"/>
      <c r="B24" s="9"/>
      <c r="C24" s="24"/>
      <c r="D24" s="6"/>
      <c r="E24" s="6"/>
      <c r="F24" s="6"/>
      <c r="G24" s="6"/>
      <c r="H24" s="6"/>
      <c r="I24" s="6"/>
      <c r="J24" s="6"/>
      <c r="K24" s="17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7.25" thickBot="1">
      <c r="A25" s="21" t="s">
        <v>28</v>
      </c>
      <c r="B25" s="9"/>
      <c r="C25" s="7">
        <f>SUM(C6:C24)</f>
        <v>12988015.619999999</v>
      </c>
      <c r="D25" s="7">
        <f t="shared" ref="D25:J25" si="0">SUM(D6:D24)</f>
        <v>8.9999999850988388E-2</v>
      </c>
      <c r="E25" s="7">
        <f t="shared" si="0"/>
        <v>6750.22</v>
      </c>
      <c r="F25" s="7">
        <f t="shared" si="0"/>
        <v>1118526.31</v>
      </c>
      <c r="G25" s="7">
        <f t="shared" si="0"/>
        <v>5709.6200000000008</v>
      </c>
      <c r="H25" s="7">
        <f t="shared" si="0"/>
        <v>-50749.930000000022</v>
      </c>
      <c r="I25" s="7">
        <f t="shared" si="0"/>
        <v>46158.259999999995</v>
      </c>
      <c r="J25" s="7">
        <f t="shared" si="0"/>
        <v>530281.53</v>
      </c>
      <c r="K25" s="19">
        <f>SUM(K7:K24)</f>
        <v>14644691.720000001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7.25" thickTop="1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>
      <c r="A27" s="4" t="s">
        <v>29</v>
      </c>
      <c r="B27" s="4"/>
      <c r="C27" s="8"/>
      <c r="D27" s="8"/>
      <c r="E27" s="8" t="s">
        <v>23</v>
      </c>
      <c r="F27" s="8" t="s">
        <v>23</v>
      </c>
      <c r="G27" s="8"/>
      <c r="H27" s="8"/>
      <c r="I27" s="8" t="s">
        <v>23</v>
      </c>
      <c r="J27" s="8" t="s">
        <v>23</v>
      </c>
      <c r="K27" s="20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>
      <c r="A29" s="2"/>
      <c r="B29" s="2"/>
      <c r="C29" s="2"/>
      <c r="D29" s="2"/>
      <c r="E29" s="2"/>
      <c r="F29" s="9"/>
      <c r="G29" s="9"/>
      <c r="H29" s="6"/>
      <c r="I29" s="9"/>
      <c r="J29" s="9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>
      <c r="H30" s="28"/>
    </row>
    <row r="32" spans="1:28">
      <c r="A32" s="2"/>
      <c r="B32" s="2"/>
      <c r="C32" s="2"/>
      <c r="D32" s="2"/>
      <c r="E32" s="2"/>
      <c r="F32" s="9"/>
      <c r="G32" s="9"/>
      <c r="H32" s="9"/>
      <c r="I32" s="9"/>
      <c r="J32" s="9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</sheetData>
  <phoneticPr fontId="6" type="noConversion"/>
  <pageMargins left="0.25" right="0.25" top="0.75" bottom="0.75" header="0.3" footer="0.3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whitmirejr</cp:lastModifiedBy>
  <cp:lastPrinted>2013-04-02T19:24:03Z</cp:lastPrinted>
  <dcterms:created xsi:type="dcterms:W3CDTF">2012-03-20T17:28:13Z</dcterms:created>
  <dcterms:modified xsi:type="dcterms:W3CDTF">2014-04-10T11:59:41Z</dcterms:modified>
</cp:coreProperties>
</file>