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1" i="1" l="1"/>
  <c r="H9" i="1"/>
  <c r="C13" i="1"/>
  <c r="K19" i="1" l="1"/>
  <c r="K15" i="1"/>
  <c r="H25" i="1"/>
  <c r="C25" i="1"/>
  <c r="K21" i="1"/>
  <c r="K23" i="1"/>
  <c r="K13" i="1"/>
  <c r="K9" i="1"/>
  <c r="K11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<sst xmlns="http://schemas.openxmlformats.org/spreadsheetml/2006/main" count="40" uniqueCount="30">
  <si>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</si>
  <si>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</si>
  <si>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</si>
  <si>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</si>
  <si>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</si>
  <si>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</si>
  <si>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</si>
  <si>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</si>
  <si>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</si>
  <si>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</si>
  <si>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</si>
  <si>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</si>
  <si>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</si>
  <si>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</si>
  <si>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</si>
  <si>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</si>
  <si>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</si>
  <si>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</si>
  <si>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</si>
  <si>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</si>
  <si>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</si>
  <si>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</si>
  <si>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</si>
  <si>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</si>
  <si>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4/1/14</t>
  </si>
  <si>
    <t>Ending Balance 5/6/14</t>
  </si>
  <si>
    <t>* Reconciled 4/30/14</t>
  </si>
  <si>
    <t>May Debits</t>
  </si>
  <si>
    <t>May Credits</t>
  </si>
  <si>
    <t>May Interfund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</si>
</sst>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showOutlineSymbols="0" zoomScale="75" zoomScaleNormal="75" workbookViewId="0">
      <selection activeCell="J21" sqref="J21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 x14ac:dyDescent="0.3">
      <c r="A7" s="21" t="s">
        <v>24</v>
      </c>
      <c r="B7" s="9"/>
      <c r="C7" s="24">
        <v>13971617.24</v>
      </c>
      <c r="D7" s="6">
        <v>0</v>
      </c>
      <c r="E7" s="6">
        <v>6885.64</v>
      </c>
      <c r="F7" s="6">
        <v>1118526.31</v>
      </c>
      <c r="G7" s="6">
        <v>15239.61</v>
      </c>
      <c r="H7" s="6">
        <v>80922.710000000006</v>
      </c>
      <c r="I7" s="6">
        <v>17401.28</v>
      </c>
      <c r="J7" s="6">
        <v>530281.53</v>
      </c>
      <c r="K7" s="17">
        <f>SUM(C7:J7)</f>
        <v>15740874.32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 x14ac:dyDescent="0.3">
      <c r="A9" s="21" t="s">
        <v>19</v>
      </c>
      <c r="B9" s="9"/>
      <c r="C9" s="24">
        <v>5512336.46</v>
      </c>
      <c r="D9" s="6">
        <v>0</v>
      </c>
      <c r="E9" s="6">
        <v>0.28000000000000003</v>
      </c>
      <c r="F9" s="6">
        <v>0</v>
      </c>
      <c r="G9" s="6">
        <v>0</v>
      </c>
      <c r="H9" s="6">
        <f>164242.82-115739.03</f>
        <v>48503.790000000008</v>
      </c>
      <c r="I9" s="6">
        <v>74</v>
      </c>
      <c r="J9" s="6">
        <v>81.42</v>
      </c>
      <c r="K9" s="17">
        <f>SUM(C9:J9)</f>
        <v>5560995.9500000002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 x14ac:dyDescent="0.3">
      <c r="A11" s="21" t="s">
        <v>20</v>
      </c>
      <c r="B11" s="9"/>
      <c r="C11" s="24">
        <v>-3120524.74</v>
      </c>
      <c r="D11" s="6">
        <v>-2509740.79</v>
      </c>
      <c r="E11" s="6">
        <v>-264.33999999999997</v>
      </c>
      <c r="F11" s="6">
        <v>0</v>
      </c>
      <c r="G11" s="6">
        <v>-4334.83</v>
      </c>
      <c r="H11" s="6">
        <f>-228202.14+115739.03</f>
        <v>-112463.11000000002</v>
      </c>
      <c r="I11" s="6">
        <v>-32711.360000000001</v>
      </c>
      <c r="J11" s="6">
        <v>-85</v>
      </c>
      <c r="K11" s="17">
        <f>SUM(C11:J11)</f>
        <v>-5780124.1700000009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 x14ac:dyDescent="0.3">
      <c r="A13" s="21" t="s">
        <v>22</v>
      </c>
      <c r="B13" s="9"/>
      <c r="C13" s="24">
        <f>-50000-2509740.79</f>
        <v>-2559740.79</v>
      </c>
      <c r="D13" s="6">
        <v>2509740.79</v>
      </c>
      <c r="E13" s="6">
        <v>0</v>
      </c>
      <c r="F13" s="6">
        <v>0</v>
      </c>
      <c r="G13" s="6">
        <v>0</v>
      </c>
      <c r="H13" s="6">
        <v>0</v>
      </c>
      <c r="I13" s="6">
        <v>50000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 x14ac:dyDescent="0.3">
      <c r="A15" s="21" t="s">
        <v>27</v>
      </c>
      <c r="B15" s="9"/>
      <c r="C15" s="24">
        <v>247322.75</v>
      </c>
      <c r="D15" s="6">
        <v>0</v>
      </c>
      <c r="E15" s="6">
        <v>0</v>
      </c>
      <c r="F15" s="6">
        <v>0</v>
      </c>
      <c r="G15" s="6">
        <v>0</v>
      </c>
      <c r="H15" s="6">
        <v>722.15</v>
      </c>
      <c r="I15" s="6">
        <v>0</v>
      </c>
      <c r="J15" s="6">
        <v>0</v>
      </c>
      <c r="K15" s="17">
        <f>SUM(C15:J15)</f>
        <v>248044.9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 x14ac:dyDescent="0.3">
      <c r="A17" s="21" t="s">
        <v>28</v>
      </c>
      <c r="B17" s="9"/>
      <c r="C17" s="24">
        <v>-587918.92000000004</v>
      </c>
      <c r="D17" s="6">
        <v>-1100811.32</v>
      </c>
      <c r="E17" s="6">
        <v>-167.48</v>
      </c>
      <c r="F17" s="6">
        <v>0</v>
      </c>
      <c r="G17" s="6">
        <v>-708.83</v>
      </c>
      <c r="H17" s="6">
        <v>-177393.78</v>
      </c>
      <c r="I17" s="6">
        <v>-38729.980000000003</v>
      </c>
      <c r="J17" s="6">
        <v>0</v>
      </c>
      <c r="K17" s="17">
        <f>SUM(C17:J17)</f>
        <v>-1905730.3100000003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 x14ac:dyDescent="0.3">
      <c r="A19" s="21" t="s">
        <v>29</v>
      </c>
      <c r="B19" s="9"/>
      <c r="C19" s="24">
        <v>-1100811.32</v>
      </c>
      <c r="D19" s="6">
        <v>1100811.32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25</v>
      </c>
      <c r="B25" s="9"/>
      <c r="C25" s="7">
        <f>SUM(C6:C24)</f>
        <v>12362280.679999998</v>
      </c>
      <c r="D25" s="7">
        <f t="shared" ref="D25:J25" si="0">SUM(D6:D24)</f>
        <v>0</v>
      </c>
      <c r="E25" s="7">
        <f t="shared" si="0"/>
        <v>6454.1</v>
      </c>
      <c r="F25" s="7">
        <f t="shared" si="0"/>
        <v>1118526.31</v>
      </c>
      <c r="G25" s="7">
        <f t="shared" si="0"/>
        <v>10195.950000000001</v>
      </c>
      <c r="H25" s="7">
        <f t="shared" si="0"/>
        <v>-159708.24</v>
      </c>
      <c r="I25" s="7">
        <f t="shared" si="0"/>
        <v>-3966.0600000000049</v>
      </c>
      <c r="J25" s="7">
        <f t="shared" si="0"/>
        <v>530277.95000000007</v>
      </c>
      <c r="K25" s="19">
        <f>SUM(K7:K24)</f>
        <v>13864060.689999998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26</v>
      </c>
      <c r="B27" s="4"/>
      <c r="C27" s="8"/>
      <c r="D27" s="8"/>
      <c r="E27" s="8" t="s">
        <v>23</v>
      </c>
      <c r="F27" s="8"/>
      <c r="G27" s="8"/>
      <c r="H27" s="8"/>
      <c r="I27" s="8"/>
      <c r="J27" s="8" t="s">
        <v>23</v>
      </c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2013-04-02T19:24:03Z</cp:lastPrinted>
  <dcterms:created xsi:type="dcterms:W3CDTF">2012-03-20T17:28:13Z</dcterms:created>
  <dcterms:modified xsi:type="dcterms:W3CDTF">2014-05-06T13:01:05Z</dcterms:modified>
</cp:coreProperties>
</file>