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505" yWindow="405" windowWidth="15600" windowHeight="7530" activeTab="1"/>
  </bookViews>
  <sheets>
    <sheet name="adds" sheetId="1" r:id="rId1"/>
    <sheet name="reductions " sheetId="3" r:id="rId2"/>
  </sheets>
  <definedNames>
    <definedName name="_xlnm.Print_Area" localSheetId="0">adds!$A$1:$N$28</definedName>
    <definedName name="_xlnm.Print_Area" localSheetId="1">'reductions '!$A$1:$N$56</definedName>
  </definedNames>
  <calcPr calcId="145621"/>
</workbook>
</file>

<file path=xl/calcChain.xml><?xml version="1.0" encoding="utf-8"?>
<calcChain xmlns="http://schemas.openxmlformats.org/spreadsheetml/2006/main">
  <c r="N23" i="3" l="1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22" i="3" l="1"/>
  <c r="C33" i="3" l="1"/>
  <c r="C46" i="3" l="1"/>
  <c r="C45" i="3"/>
  <c r="C44" i="3"/>
  <c r="C43" i="3"/>
  <c r="C42" i="3"/>
  <c r="C41" i="3"/>
  <c r="C40" i="3"/>
  <c r="C37" i="3"/>
  <c r="C35" i="3"/>
  <c r="C27" i="3" l="1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C26" i="3" l="1"/>
  <c r="C25" i="3" l="1"/>
  <c r="C21" i="3"/>
  <c r="C20" i="3"/>
  <c r="C19" i="3"/>
  <c r="C18" i="3"/>
  <c r="C17" i="3"/>
  <c r="C16" i="3"/>
  <c r="C15" i="3"/>
  <c r="C14" i="3"/>
  <c r="C13" i="3"/>
  <c r="C5" i="3"/>
  <c r="N4" i="3"/>
  <c r="D4" i="3"/>
  <c r="D5" i="3" l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C54" i="3"/>
  <c r="D4" i="1" l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N4" i="1"/>
  <c r="C27" i="1" l="1"/>
</calcChain>
</file>

<file path=xl/sharedStrings.xml><?xml version="1.0" encoding="utf-8"?>
<sst xmlns="http://schemas.openxmlformats.org/spreadsheetml/2006/main" count="139" uniqueCount="90">
  <si>
    <t>Priority List of Potential Additions</t>
  </si>
  <si>
    <r>
      <rPr>
        <b/>
        <sz val="16"/>
        <rFont val="Arial Narrow"/>
        <family val="2"/>
      </rPr>
      <t>(0)</t>
    </r>
    <r>
      <rPr>
        <b/>
        <sz val="14"/>
        <rFont val="Arial Narrow"/>
        <family val="2"/>
      </rPr>
      <t xml:space="preserve">  Low priority addition                </t>
    </r>
    <r>
      <rPr>
        <b/>
        <sz val="16"/>
        <rFont val="Arial Narrow"/>
        <family val="2"/>
      </rPr>
      <t>(1)</t>
    </r>
    <r>
      <rPr>
        <b/>
        <sz val="14"/>
        <rFont val="Arial Narrow"/>
        <family val="2"/>
      </rPr>
      <t xml:space="preserve">  Medium priority addition                </t>
    </r>
    <r>
      <rPr>
        <b/>
        <sz val="16"/>
        <rFont val="Arial Narrow"/>
        <family val="2"/>
      </rPr>
      <t xml:space="preserve"> (2)</t>
    </r>
    <r>
      <rPr>
        <b/>
        <sz val="14"/>
        <rFont val="Arial Narrow"/>
        <family val="2"/>
      </rPr>
      <t xml:space="preserve"> High priority addition</t>
    </r>
  </si>
  <si>
    <t xml:space="preserve"> Expenditure Additions</t>
  </si>
  <si>
    <t>Additional  Amount</t>
  </si>
  <si>
    <t>Cumulative Additions</t>
  </si>
  <si>
    <t>Mike Zamborik</t>
  </si>
  <si>
    <t>Tom Knapp</t>
  </si>
  <si>
    <t>Mary Anne Paris</t>
  </si>
  <si>
    <t>Arthur Stewart</t>
  </si>
  <si>
    <t>Jack Werner</t>
  </si>
  <si>
    <t>Donna Zariczny</t>
  </si>
  <si>
    <t>Average Rating</t>
  </si>
  <si>
    <t>Paul Mangione</t>
  </si>
  <si>
    <t>Marcy Morgan</t>
  </si>
  <si>
    <t>Trish Rosenstein</t>
  </si>
  <si>
    <t>Priority List of Potential Reductions</t>
  </si>
  <si>
    <t xml:space="preserve"> Expenditure Reductions</t>
  </si>
  <si>
    <t>Cumulative Reductions</t>
  </si>
  <si>
    <t>Building &amp; Grounds Substitutes</t>
  </si>
  <si>
    <t>Rental or procurement of delivery truck</t>
  </si>
  <si>
    <t>Buildings &amp; Grounds Positions (reduction of 1 FTE)</t>
  </si>
  <si>
    <t>Building &amp; Grounds Utilities</t>
  </si>
  <si>
    <t>Rental Reduction Tab to Pleasant</t>
  </si>
  <si>
    <t>Pleasant contents auction</t>
  </si>
  <si>
    <t>Health WCCC Program Equipment</t>
  </si>
  <si>
    <t>Learning A-Z</t>
  </si>
  <si>
    <t>Text book give back from 13-14</t>
  </si>
  <si>
    <t>Sell South Street (one time gain)</t>
  </si>
  <si>
    <t>Software Licensing Review</t>
  </si>
  <si>
    <t>Weather Bug (2 buildings)</t>
  </si>
  <si>
    <t>Teacher Special Ed YEMS (1.5 FTE)</t>
  </si>
  <si>
    <t xml:space="preserve"> </t>
  </si>
  <si>
    <t>Band Uniforms (WAHS)</t>
  </si>
  <si>
    <t>Supplies for Schools</t>
  </si>
  <si>
    <t>Increase Support Staff Substitutes</t>
  </si>
  <si>
    <t>Custodial Staff (2 FTE)</t>
  </si>
  <si>
    <t>Secretarial Elementary (1.5 FTE)</t>
  </si>
  <si>
    <t>WCCC budget reduction</t>
  </si>
  <si>
    <r>
      <rPr>
        <b/>
        <sz val="16"/>
        <rFont val="Arial Narrow"/>
        <family val="2"/>
      </rPr>
      <t>(0)</t>
    </r>
    <r>
      <rPr>
        <b/>
        <sz val="14"/>
        <rFont val="Arial Narrow"/>
        <family val="2"/>
      </rPr>
      <t xml:space="preserve">  Can't Live with Cutting it                </t>
    </r>
    <r>
      <rPr>
        <b/>
        <sz val="16"/>
        <rFont val="Arial Narrow"/>
        <family val="2"/>
      </rPr>
      <t>(1)</t>
    </r>
    <r>
      <rPr>
        <b/>
        <sz val="14"/>
        <rFont val="Arial Narrow"/>
        <family val="2"/>
      </rPr>
      <t xml:space="preserve">  Don't want to cut, but can accept                </t>
    </r>
    <r>
      <rPr>
        <b/>
        <sz val="16"/>
        <rFont val="Arial Narrow"/>
        <family val="2"/>
      </rPr>
      <t xml:space="preserve"> (2)</t>
    </r>
    <r>
      <rPr>
        <b/>
        <sz val="14"/>
        <rFont val="Arial Narrow"/>
        <family val="2"/>
      </rPr>
      <t xml:space="preserve"> Willing to cut</t>
    </r>
  </si>
  <si>
    <t>Youngsville Special Ed Aides (4 FTE's)</t>
  </si>
  <si>
    <t>Youngsville Special Ed Teacher (1 FTE)</t>
  </si>
  <si>
    <t>21st Century Startup for Tutoring</t>
  </si>
  <si>
    <t>German (1 FTE)</t>
  </si>
  <si>
    <t>Library (1 FTE)</t>
  </si>
  <si>
    <t>Music (1 FTE)</t>
  </si>
  <si>
    <t>Secondary Chemistry/Biology (1 FTE)</t>
  </si>
  <si>
    <t>Art (1 FTE)</t>
  </si>
  <si>
    <t>Reading (1 FTE)</t>
  </si>
  <si>
    <t>English (1 FTE)</t>
  </si>
  <si>
    <t>Kindergarten (2 FTE)</t>
  </si>
  <si>
    <t>Elementary (7 FTE)</t>
  </si>
  <si>
    <t>Tier 1 Middle Level:  Five (5 FTE) Social Studies and Science will teach Exploratory (3 sections)</t>
  </si>
  <si>
    <t>Set Aside for PSERS</t>
  </si>
  <si>
    <t>Technology (wireless &amp; replacement)</t>
  </si>
  <si>
    <t>Set Aside for Tech (server farm)</t>
  </si>
  <si>
    <t>Set Aside for Capital (WAHS/Debt)</t>
  </si>
  <si>
    <t>Administrative Staffing:  YEMS, YHS (1 FTE)</t>
  </si>
  <si>
    <t>Evaluate athletic opportunities supported by district funds</t>
  </si>
  <si>
    <t xml:space="preserve">Reduce hours of support staff (aides / custodians / secretary) </t>
  </si>
  <si>
    <t>Eliminate Vocational Program</t>
  </si>
  <si>
    <t>Boundary - Only Provide Transportation within boundary</t>
  </si>
  <si>
    <t>Eliminate all co-curricular supplementals that are not safety related (Crossing Guards &amp; Bus Duty to remain)</t>
  </si>
  <si>
    <t xml:space="preserve">*  Staffing reductions will also have an impact on Unemployment expense. </t>
  </si>
  <si>
    <t>*</t>
  </si>
  <si>
    <t>Eliminate PMEA Events/competition travel</t>
  </si>
  <si>
    <t>Eliminate Family Consumer Science (6 FTE):  Standards will be picked up by other curricular areas</t>
  </si>
  <si>
    <t>Eliminate Tech Ed (5 FTE):  Standards will be picked up by other curricular areas</t>
  </si>
  <si>
    <t>Eliminate Art (10 FTE):  Standards will be picked up by other curricular areas</t>
  </si>
  <si>
    <t>Eliminate Music (10 FTE):  Standards will be picked up by other curricular areas</t>
  </si>
  <si>
    <t>Eliminate Library (8 FTE):  Standards will be picked up by other curricular areas</t>
  </si>
  <si>
    <t>Eliminate PE/Health (13 FTE):  Standards will be picked up by other curricular areas</t>
  </si>
  <si>
    <t>Eliminate Business (3 FTE):  Standards will be picked up by other curricular areas</t>
  </si>
  <si>
    <t>LEC Program back to 1/2 day model (2.5 FTE)</t>
  </si>
  <si>
    <t>Eliminate Instructional coaches (2 FTE)</t>
  </si>
  <si>
    <t>Reduce Online Cyber Supplementals</t>
  </si>
  <si>
    <t>ES/AS Programs return to Buildings</t>
  </si>
  <si>
    <t>Only offer elective classes with enrollments more than 18 students / reduction in high school offerings (4 FTE )</t>
  </si>
  <si>
    <t>Russell Renovation (B &amp; G CAP RESERVE)</t>
  </si>
  <si>
    <t>Salary Increase 1%</t>
  </si>
  <si>
    <t>Salary Increase 0%</t>
  </si>
  <si>
    <t>Tier 2 Middle Level:  Nine (Additional 9 FTE) Reduce Science/Social Studies Time (3 sections) - Increase Math and Language Arts (84 minutes)</t>
  </si>
  <si>
    <t>Tier 3:  Eliminate middle level philosophy / program (Additional 2 FTE)</t>
  </si>
  <si>
    <t>Tier 2 TRIPS: Eliminate support of some district sponsored field trips / competitions - ALL</t>
  </si>
  <si>
    <t>Tier 1 TRIPS:  Eliminate support of some district sponsored field trips / competitions - Director Budget</t>
  </si>
  <si>
    <t xml:space="preserve">Eliminate Full Day Kindergarten and go to 1/2 Day Kindergarten (6 FTE) </t>
  </si>
  <si>
    <t xml:space="preserve">Reduce elementary teachers (6 FTE) - primary class sizes &lt; 30, intermediate class sizes &lt; 34) </t>
  </si>
  <si>
    <t>Eliminate Summer School</t>
  </si>
  <si>
    <t>Dental Budget Adjustment</t>
  </si>
  <si>
    <t>Medical Budget Adjustment</t>
  </si>
  <si>
    <r>
      <t>Moving (SGES, RES, AVE, CO, LEC,</t>
    </r>
    <r>
      <rPr>
        <b/>
        <sz val="11"/>
        <rFont val="Calibri"/>
        <family val="2"/>
        <scheme val="minor"/>
      </rPr>
      <t>TAB</t>
    </r>
    <r>
      <rPr>
        <sz val="11"/>
        <rFont val="Calibri"/>
        <family val="2"/>
        <scheme val="minor"/>
      </rPr>
      <t xml:space="preserve">): </t>
    </r>
    <r>
      <rPr>
        <b/>
        <sz val="11"/>
        <rFont val="Calibri"/>
        <family val="2"/>
        <scheme val="minor"/>
      </rPr>
      <t xml:space="preserve">BLDG &amp; Grounds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</si>
</sst>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name val="Calibri"/>
      <family val="2"/>
      <scheme val="minor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2" xfId="1" applyNumberFormat="1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textRotation="90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0" fontId="11" fillId="6" borderId="3" xfId="0" applyFont="1" applyFill="1" applyBorder="1" applyAlignment="1">
      <alignment vertical="center"/>
    </xf>
    <xf numFmtId="164" fontId="11" fillId="0" borderId="3" xfId="1" applyNumberFormat="1" applyFont="1" applyFill="1" applyBorder="1" applyAlignment="1">
      <alignment vertical="center"/>
    </xf>
    <xf numFmtId="164" fontId="11" fillId="0" borderId="4" xfId="1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vertical="center"/>
    </xf>
    <xf numFmtId="164" fontId="13" fillId="0" borderId="3" xfId="1" applyNumberFormat="1" applyFont="1" applyFill="1" applyBorder="1" applyAlignment="1">
      <alignment vertical="center"/>
    </xf>
    <xf numFmtId="164" fontId="13" fillId="0" borderId="5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13" fillId="7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164" fontId="12" fillId="0" borderId="3" xfId="1" applyNumberFormat="1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/>
    </xf>
    <xf numFmtId="0" fontId="13" fillId="8" borderId="3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43" fontId="3" fillId="0" borderId="0" xfId="2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workbookViewId="0">
      <selection activeCell="C4" sqref="C4:C13"/>
    </sheetView>
  </sheetViews>
  <sheetFormatPr defaultRowHeight="24.75" customHeight="1" x14ac:dyDescent="0.25"/>
  <cols>
    <col min="1" max="1" width="3" style="9" customWidth="1"/>
    <col min="2" max="2" width="49.85546875" style="1" customWidth="1"/>
    <col min="3" max="3" width="12.28515625" style="11" customWidth="1"/>
    <col min="4" max="4" width="11.28515625" style="1" customWidth="1"/>
    <col min="5" max="14" width="5.85546875" style="1" customWidth="1"/>
    <col min="15" max="17" width="9.140625" style="1"/>
    <col min="18" max="18" width="10.7109375" style="1" bestFit="1" customWidth="1"/>
    <col min="19" max="254" width="9.140625" style="1"/>
    <col min="255" max="255" width="3" style="1" customWidth="1"/>
    <col min="256" max="256" width="46.140625" style="1" customWidth="1"/>
    <col min="257" max="257" width="10.85546875" style="1" customWidth="1"/>
    <col min="258" max="258" width="11.28515625" style="1" customWidth="1"/>
    <col min="259" max="259" width="5.140625" style="1" customWidth="1"/>
    <col min="260" max="260" width="3.28515625" style="1" customWidth="1"/>
    <col min="261" max="270" width="5.85546875" style="1" customWidth="1"/>
    <col min="271" max="510" width="9.140625" style="1"/>
    <col min="511" max="511" width="3" style="1" customWidth="1"/>
    <col min="512" max="512" width="46.140625" style="1" customWidth="1"/>
    <col min="513" max="513" width="10.85546875" style="1" customWidth="1"/>
    <col min="514" max="514" width="11.28515625" style="1" customWidth="1"/>
    <col min="515" max="515" width="5.140625" style="1" customWidth="1"/>
    <col min="516" max="516" width="3.28515625" style="1" customWidth="1"/>
    <col min="517" max="526" width="5.85546875" style="1" customWidth="1"/>
    <col min="527" max="766" width="9.140625" style="1"/>
    <col min="767" max="767" width="3" style="1" customWidth="1"/>
    <col min="768" max="768" width="46.140625" style="1" customWidth="1"/>
    <col min="769" max="769" width="10.85546875" style="1" customWidth="1"/>
    <col min="770" max="770" width="11.28515625" style="1" customWidth="1"/>
    <col min="771" max="771" width="5.140625" style="1" customWidth="1"/>
    <col min="772" max="772" width="3.28515625" style="1" customWidth="1"/>
    <col min="773" max="782" width="5.85546875" style="1" customWidth="1"/>
    <col min="783" max="1022" width="9.140625" style="1"/>
    <col min="1023" max="1023" width="3" style="1" customWidth="1"/>
    <col min="1024" max="1024" width="46.140625" style="1" customWidth="1"/>
    <col min="1025" max="1025" width="10.85546875" style="1" customWidth="1"/>
    <col min="1026" max="1026" width="11.28515625" style="1" customWidth="1"/>
    <col min="1027" max="1027" width="5.140625" style="1" customWidth="1"/>
    <col min="1028" max="1028" width="3.28515625" style="1" customWidth="1"/>
    <col min="1029" max="1038" width="5.85546875" style="1" customWidth="1"/>
    <col min="1039" max="1278" width="9.140625" style="1"/>
    <col min="1279" max="1279" width="3" style="1" customWidth="1"/>
    <col min="1280" max="1280" width="46.140625" style="1" customWidth="1"/>
    <col min="1281" max="1281" width="10.85546875" style="1" customWidth="1"/>
    <col min="1282" max="1282" width="11.28515625" style="1" customWidth="1"/>
    <col min="1283" max="1283" width="5.140625" style="1" customWidth="1"/>
    <col min="1284" max="1284" width="3.28515625" style="1" customWidth="1"/>
    <col min="1285" max="1294" width="5.85546875" style="1" customWidth="1"/>
    <col min="1295" max="1534" width="9.140625" style="1"/>
    <col min="1535" max="1535" width="3" style="1" customWidth="1"/>
    <col min="1536" max="1536" width="46.140625" style="1" customWidth="1"/>
    <col min="1537" max="1537" width="10.85546875" style="1" customWidth="1"/>
    <col min="1538" max="1538" width="11.28515625" style="1" customWidth="1"/>
    <col min="1539" max="1539" width="5.140625" style="1" customWidth="1"/>
    <col min="1540" max="1540" width="3.28515625" style="1" customWidth="1"/>
    <col min="1541" max="1550" width="5.85546875" style="1" customWidth="1"/>
    <col min="1551" max="1790" width="9.140625" style="1"/>
    <col min="1791" max="1791" width="3" style="1" customWidth="1"/>
    <col min="1792" max="1792" width="46.140625" style="1" customWidth="1"/>
    <col min="1793" max="1793" width="10.85546875" style="1" customWidth="1"/>
    <col min="1794" max="1794" width="11.28515625" style="1" customWidth="1"/>
    <col min="1795" max="1795" width="5.140625" style="1" customWidth="1"/>
    <col min="1796" max="1796" width="3.28515625" style="1" customWidth="1"/>
    <col min="1797" max="1806" width="5.85546875" style="1" customWidth="1"/>
    <col min="1807" max="2046" width="9.140625" style="1"/>
    <col min="2047" max="2047" width="3" style="1" customWidth="1"/>
    <col min="2048" max="2048" width="46.140625" style="1" customWidth="1"/>
    <col min="2049" max="2049" width="10.85546875" style="1" customWidth="1"/>
    <col min="2050" max="2050" width="11.28515625" style="1" customWidth="1"/>
    <col min="2051" max="2051" width="5.140625" style="1" customWidth="1"/>
    <col min="2052" max="2052" width="3.28515625" style="1" customWidth="1"/>
    <col min="2053" max="2062" width="5.85546875" style="1" customWidth="1"/>
    <col min="2063" max="2302" width="9.140625" style="1"/>
    <col min="2303" max="2303" width="3" style="1" customWidth="1"/>
    <col min="2304" max="2304" width="46.140625" style="1" customWidth="1"/>
    <col min="2305" max="2305" width="10.85546875" style="1" customWidth="1"/>
    <col min="2306" max="2306" width="11.28515625" style="1" customWidth="1"/>
    <col min="2307" max="2307" width="5.140625" style="1" customWidth="1"/>
    <col min="2308" max="2308" width="3.28515625" style="1" customWidth="1"/>
    <col min="2309" max="2318" width="5.85546875" style="1" customWidth="1"/>
    <col min="2319" max="2558" width="9.140625" style="1"/>
    <col min="2559" max="2559" width="3" style="1" customWidth="1"/>
    <col min="2560" max="2560" width="46.140625" style="1" customWidth="1"/>
    <col min="2561" max="2561" width="10.85546875" style="1" customWidth="1"/>
    <col min="2562" max="2562" width="11.28515625" style="1" customWidth="1"/>
    <col min="2563" max="2563" width="5.140625" style="1" customWidth="1"/>
    <col min="2564" max="2564" width="3.28515625" style="1" customWidth="1"/>
    <col min="2565" max="2574" width="5.85546875" style="1" customWidth="1"/>
    <col min="2575" max="2814" width="9.140625" style="1"/>
    <col min="2815" max="2815" width="3" style="1" customWidth="1"/>
    <col min="2816" max="2816" width="46.140625" style="1" customWidth="1"/>
    <col min="2817" max="2817" width="10.85546875" style="1" customWidth="1"/>
    <col min="2818" max="2818" width="11.28515625" style="1" customWidth="1"/>
    <col min="2819" max="2819" width="5.140625" style="1" customWidth="1"/>
    <col min="2820" max="2820" width="3.28515625" style="1" customWidth="1"/>
    <col min="2821" max="2830" width="5.85546875" style="1" customWidth="1"/>
    <col min="2831" max="3070" width="9.140625" style="1"/>
    <col min="3071" max="3071" width="3" style="1" customWidth="1"/>
    <col min="3072" max="3072" width="46.140625" style="1" customWidth="1"/>
    <col min="3073" max="3073" width="10.85546875" style="1" customWidth="1"/>
    <col min="3074" max="3074" width="11.28515625" style="1" customWidth="1"/>
    <col min="3075" max="3075" width="5.140625" style="1" customWidth="1"/>
    <col min="3076" max="3076" width="3.28515625" style="1" customWidth="1"/>
    <col min="3077" max="3086" width="5.85546875" style="1" customWidth="1"/>
    <col min="3087" max="3326" width="9.140625" style="1"/>
    <col min="3327" max="3327" width="3" style="1" customWidth="1"/>
    <col min="3328" max="3328" width="46.140625" style="1" customWidth="1"/>
    <col min="3329" max="3329" width="10.85546875" style="1" customWidth="1"/>
    <col min="3330" max="3330" width="11.28515625" style="1" customWidth="1"/>
    <col min="3331" max="3331" width="5.140625" style="1" customWidth="1"/>
    <col min="3332" max="3332" width="3.28515625" style="1" customWidth="1"/>
    <col min="3333" max="3342" width="5.85546875" style="1" customWidth="1"/>
    <col min="3343" max="3582" width="9.140625" style="1"/>
    <col min="3583" max="3583" width="3" style="1" customWidth="1"/>
    <col min="3584" max="3584" width="46.140625" style="1" customWidth="1"/>
    <col min="3585" max="3585" width="10.85546875" style="1" customWidth="1"/>
    <col min="3586" max="3586" width="11.28515625" style="1" customWidth="1"/>
    <col min="3587" max="3587" width="5.140625" style="1" customWidth="1"/>
    <col min="3588" max="3588" width="3.28515625" style="1" customWidth="1"/>
    <col min="3589" max="3598" width="5.85546875" style="1" customWidth="1"/>
    <col min="3599" max="3838" width="9.140625" style="1"/>
    <col min="3839" max="3839" width="3" style="1" customWidth="1"/>
    <col min="3840" max="3840" width="46.140625" style="1" customWidth="1"/>
    <col min="3841" max="3841" width="10.85546875" style="1" customWidth="1"/>
    <col min="3842" max="3842" width="11.28515625" style="1" customWidth="1"/>
    <col min="3843" max="3843" width="5.140625" style="1" customWidth="1"/>
    <col min="3844" max="3844" width="3.28515625" style="1" customWidth="1"/>
    <col min="3845" max="3854" width="5.85546875" style="1" customWidth="1"/>
    <col min="3855" max="4094" width="9.140625" style="1"/>
    <col min="4095" max="4095" width="3" style="1" customWidth="1"/>
    <col min="4096" max="4096" width="46.140625" style="1" customWidth="1"/>
    <col min="4097" max="4097" width="10.85546875" style="1" customWidth="1"/>
    <col min="4098" max="4098" width="11.28515625" style="1" customWidth="1"/>
    <col min="4099" max="4099" width="5.140625" style="1" customWidth="1"/>
    <col min="4100" max="4100" width="3.28515625" style="1" customWidth="1"/>
    <col min="4101" max="4110" width="5.85546875" style="1" customWidth="1"/>
    <col min="4111" max="4350" width="9.140625" style="1"/>
    <col min="4351" max="4351" width="3" style="1" customWidth="1"/>
    <col min="4352" max="4352" width="46.140625" style="1" customWidth="1"/>
    <col min="4353" max="4353" width="10.85546875" style="1" customWidth="1"/>
    <col min="4354" max="4354" width="11.28515625" style="1" customWidth="1"/>
    <col min="4355" max="4355" width="5.140625" style="1" customWidth="1"/>
    <col min="4356" max="4356" width="3.28515625" style="1" customWidth="1"/>
    <col min="4357" max="4366" width="5.85546875" style="1" customWidth="1"/>
    <col min="4367" max="4606" width="9.140625" style="1"/>
    <col min="4607" max="4607" width="3" style="1" customWidth="1"/>
    <col min="4608" max="4608" width="46.140625" style="1" customWidth="1"/>
    <col min="4609" max="4609" width="10.85546875" style="1" customWidth="1"/>
    <col min="4610" max="4610" width="11.28515625" style="1" customWidth="1"/>
    <col min="4611" max="4611" width="5.140625" style="1" customWidth="1"/>
    <col min="4612" max="4612" width="3.28515625" style="1" customWidth="1"/>
    <col min="4613" max="4622" width="5.85546875" style="1" customWidth="1"/>
    <col min="4623" max="4862" width="9.140625" style="1"/>
    <col min="4863" max="4863" width="3" style="1" customWidth="1"/>
    <col min="4864" max="4864" width="46.140625" style="1" customWidth="1"/>
    <col min="4865" max="4865" width="10.85546875" style="1" customWidth="1"/>
    <col min="4866" max="4866" width="11.28515625" style="1" customWidth="1"/>
    <col min="4867" max="4867" width="5.140625" style="1" customWidth="1"/>
    <col min="4868" max="4868" width="3.28515625" style="1" customWidth="1"/>
    <col min="4869" max="4878" width="5.85546875" style="1" customWidth="1"/>
    <col min="4879" max="5118" width="9.140625" style="1"/>
    <col min="5119" max="5119" width="3" style="1" customWidth="1"/>
    <col min="5120" max="5120" width="46.140625" style="1" customWidth="1"/>
    <col min="5121" max="5121" width="10.85546875" style="1" customWidth="1"/>
    <col min="5122" max="5122" width="11.28515625" style="1" customWidth="1"/>
    <col min="5123" max="5123" width="5.140625" style="1" customWidth="1"/>
    <col min="5124" max="5124" width="3.28515625" style="1" customWidth="1"/>
    <col min="5125" max="5134" width="5.85546875" style="1" customWidth="1"/>
    <col min="5135" max="5374" width="9.140625" style="1"/>
    <col min="5375" max="5375" width="3" style="1" customWidth="1"/>
    <col min="5376" max="5376" width="46.140625" style="1" customWidth="1"/>
    <col min="5377" max="5377" width="10.85546875" style="1" customWidth="1"/>
    <col min="5378" max="5378" width="11.28515625" style="1" customWidth="1"/>
    <col min="5379" max="5379" width="5.140625" style="1" customWidth="1"/>
    <col min="5380" max="5380" width="3.28515625" style="1" customWidth="1"/>
    <col min="5381" max="5390" width="5.85546875" style="1" customWidth="1"/>
    <col min="5391" max="5630" width="9.140625" style="1"/>
    <col min="5631" max="5631" width="3" style="1" customWidth="1"/>
    <col min="5632" max="5632" width="46.140625" style="1" customWidth="1"/>
    <col min="5633" max="5633" width="10.85546875" style="1" customWidth="1"/>
    <col min="5634" max="5634" width="11.28515625" style="1" customWidth="1"/>
    <col min="5635" max="5635" width="5.140625" style="1" customWidth="1"/>
    <col min="5636" max="5636" width="3.28515625" style="1" customWidth="1"/>
    <col min="5637" max="5646" width="5.85546875" style="1" customWidth="1"/>
    <col min="5647" max="5886" width="9.140625" style="1"/>
    <col min="5887" max="5887" width="3" style="1" customWidth="1"/>
    <col min="5888" max="5888" width="46.140625" style="1" customWidth="1"/>
    <col min="5889" max="5889" width="10.85546875" style="1" customWidth="1"/>
    <col min="5890" max="5890" width="11.28515625" style="1" customWidth="1"/>
    <col min="5891" max="5891" width="5.140625" style="1" customWidth="1"/>
    <col min="5892" max="5892" width="3.28515625" style="1" customWidth="1"/>
    <col min="5893" max="5902" width="5.85546875" style="1" customWidth="1"/>
    <col min="5903" max="6142" width="9.140625" style="1"/>
    <col min="6143" max="6143" width="3" style="1" customWidth="1"/>
    <col min="6144" max="6144" width="46.140625" style="1" customWidth="1"/>
    <col min="6145" max="6145" width="10.85546875" style="1" customWidth="1"/>
    <col min="6146" max="6146" width="11.28515625" style="1" customWidth="1"/>
    <col min="6147" max="6147" width="5.140625" style="1" customWidth="1"/>
    <col min="6148" max="6148" width="3.28515625" style="1" customWidth="1"/>
    <col min="6149" max="6158" width="5.85546875" style="1" customWidth="1"/>
    <col min="6159" max="6398" width="9.140625" style="1"/>
    <col min="6399" max="6399" width="3" style="1" customWidth="1"/>
    <col min="6400" max="6400" width="46.140625" style="1" customWidth="1"/>
    <col min="6401" max="6401" width="10.85546875" style="1" customWidth="1"/>
    <col min="6402" max="6402" width="11.28515625" style="1" customWidth="1"/>
    <col min="6403" max="6403" width="5.140625" style="1" customWidth="1"/>
    <col min="6404" max="6404" width="3.28515625" style="1" customWidth="1"/>
    <col min="6405" max="6414" width="5.85546875" style="1" customWidth="1"/>
    <col min="6415" max="6654" width="9.140625" style="1"/>
    <col min="6655" max="6655" width="3" style="1" customWidth="1"/>
    <col min="6656" max="6656" width="46.140625" style="1" customWidth="1"/>
    <col min="6657" max="6657" width="10.85546875" style="1" customWidth="1"/>
    <col min="6658" max="6658" width="11.28515625" style="1" customWidth="1"/>
    <col min="6659" max="6659" width="5.140625" style="1" customWidth="1"/>
    <col min="6660" max="6660" width="3.28515625" style="1" customWidth="1"/>
    <col min="6661" max="6670" width="5.85546875" style="1" customWidth="1"/>
    <col min="6671" max="6910" width="9.140625" style="1"/>
    <col min="6911" max="6911" width="3" style="1" customWidth="1"/>
    <col min="6912" max="6912" width="46.140625" style="1" customWidth="1"/>
    <col min="6913" max="6913" width="10.85546875" style="1" customWidth="1"/>
    <col min="6914" max="6914" width="11.28515625" style="1" customWidth="1"/>
    <col min="6915" max="6915" width="5.140625" style="1" customWidth="1"/>
    <col min="6916" max="6916" width="3.28515625" style="1" customWidth="1"/>
    <col min="6917" max="6926" width="5.85546875" style="1" customWidth="1"/>
    <col min="6927" max="7166" width="9.140625" style="1"/>
    <col min="7167" max="7167" width="3" style="1" customWidth="1"/>
    <col min="7168" max="7168" width="46.140625" style="1" customWidth="1"/>
    <col min="7169" max="7169" width="10.85546875" style="1" customWidth="1"/>
    <col min="7170" max="7170" width="11.28515625" style="1" customWidth="1"/>
    <col min="7171" max="7171" width="5.140625" style="1" customWidth="1"/>
    <col min="7172" max="7172" width="3.28515625" style="1" customWidth="1"/>
    <col min="7173" max="7182" width="5.85546875" style="1" customWidth="1"/>
    <col min="7183" max="7422" width="9.140625" style="1"/>
    <col min="7423" max="7423" width="3" style="1" customWidth="1"/>
    <col min="7424" max="7424" width="46.140625" style="1" customWidth="1"/>
    <col min="7425" max="7425" width="10.85546875" style="1" customWidth="1"/>
    <col min="7426" max="7426" width="11.28515625" style="1" customWidth="1"/>
    <col min="7427" max="7427" width="5.140625" style="1" customWidth="1"/>
    <col min="7428" max="7428" width="3.28515625" style="1" customWidth="1"/>
    <col min="7429" max="7438" width="5.85546875" style="1" customWidth="1"/>
    <col min="7439" max="7678" width="9.140625" style="1"/>
    <col min="7679" max="7679" width="3" style="1" customWidth="1"/>
    <col min="7680" max="7680" width="46.140625" style="1" customWidth="1"/>
    <col min="7681" max="7681" width="10.85546875" style="1" customWidth="1"/>
    <col min="7682" max="7682" width="11.28515625" style="1" customWidth="1"/>
    <col min="7683" max="7683" width="5.140625" style="1" customWidth="1"/>
    <col min="7684" max="7684" width="3.28515625" style="1" customWidth="1"/>
    <col min="7685" max="7694" width="5.85546875" style="1" customWidth="1"/>
    <col min="7695" max="7934" width="9.140625" style="1"/>
    <col min="7935" max="7935" width="3" style="1" customWidth="1"/>
    <col min="7936" max="7936" width="46.140625" style="1" customWidth="1"/>
    <col min="7937" max="7937" width="10.85546875" style="1" customWidth="1"/>
    <col min="7938" max="7938" width="11.28515625" style="1" customWidth="1"/>
    <col min="7939" max="7939" width="5.140625" style="1" customWidth="1"/>
    <col min="7940" max="7940" width="3.28515625" style="1" customWidth="1"/>
    <col min="7941" max="7950" width="5.85546875" style="1" customWidth="1"/>
    <col min="7951" max="8190" width="9.140625" style="1"/>
    <col min="8191" max="8191" width="3" style="1" customWidth="1"/>
    <col min="8192" max="8192" width="46.140625" style="1" customWidth="1"/>
    <col min="8193" max="8193" width="10.85546875" style="1" customWidth="1"/>
    <col min="8194" max="8194" width="11.28515625" style="1" customWidth="1"/>
    <col min="8195" max="8195" width="5.140625" style="1" customWidth="1"/>
    <col min="8196" max="8196" width="3.28515625" style="1" customWidth="1"/>
    <col min="8197" max="8206" width="5.85546875" style="1" customWidth="1"/>
    <col min="8207" max="8446" width="9.140625" style="1"/>
    <col min="8447" max="8447" width="3" style="1" customWidth="1"/>
    <col min="8448" max="8448" width="46.140625" style="1" customWidth="1"/>
    <col min="8449" max="8449" width="10.85546875" style="1" customWidth="1"/>
    <col min="8450" max="8450" width="11.28515625" style="1" customWidth="1"/>
    <col min="8451" max="8451" width="5.140625" style="1" customWidth="1"/>
    <col min="8452" max="8452" width="3.28515625" style="1" customWidth="1"/>
    <col min="8453" max="8462" width="5.85546875" style="1" customWidth="1"/>
    <col min="8463" max="8702" width="9.140625" style="1"/>
    <col min="8703" max="8703" width="3" style="1" customWidth="1"/>
    <col min="8704" max="8704" width="46.140625" style="1" customWidth="1"/>
    <col min="8705" max="8705" width="10.85546875" style="1" customWidth="1"/>
    <col min="8706" max="8706" width="11.28515625" style="1" customWidth="1"/>
    <col min="8707" max="8707" width="5.140625" style="1" customWidth="1"/>
    <col min="8708" max="8708" width="3.28515625" style="1" customWidth="1"/>
    <col min="8709" max="8718" width="5.85546875" style="1" customWidth="1"/>
    <col min="8719" max="8958" width="9.140625" style="1"/>
    <col min="8959" max="8959" width="3" style="1" customWidth="1"/>
    <col min="8960" max="8960" width="46.140625" style="1" customWidth="1"/>
    <col min="8961" max="8961" width="10.85546875" style="1" customWidth="1"/>
    <col min="8962" max="8962" width="11.28515625" style="1" customWidth="1"/>
    <col min="8963" max="8963" width="5.140625" style="1" customWidth="1"/>
    <col min="8964" max="8964" width="3.28515625" style="1" customWidth="1"/>
    <col min="8965" max="8974" width="5.85546875" style="1" customWidth="1"/>
    <col min="8975" max="9214" width="9.140625" style="1"/>
    <col min="9215" max="9215" width="3" style="1" customWidth="1"/>
    <col min="9216" max="9216" width="46.140625" style="1" customWidth="1"/>
    <col min="9217" max="9217" width="10.85546875" style="1" customWidth="1"/>
    <col min="9218" max="9218" width="11.28515625" style="1" customWidth="1"/>
    <col min="9219" max="9219" width="5.140625" style="1" customWidth="1"/>
    <col min="9220" max="9220" width="3.28515625" style="1" customWidth="1"/>
    <col min="9221" max="9230" width="5.85546875" style="1" customWidth="1"/>
    <col min="9231" max="9470" width="9.140625" style="1"/>
    <col min="9471" max="9471" width="3" style="1" customWidth="1"/>
    <col min="9472" max="9472" width="46.140625" style="1" customWidth="1"/>
    <col min="9473" max="9473" width="10.85546875" style="1" customWidth="1"/>
    <col min="9474" max="9474" width="11.28515625" style="1" customWidth="1"/>
    <col min="9475" max="9475" width="5.140625" style="1" customWidth="1"/>
    <col min="9476" max="9476" width="3.28515625" style="1" customWidth="1"/>
    <col min="9477" max="9486" width="5.85546875" style="1" customWidth="1"/>
    <col min="9487" max="9726" width="9.140625" style="1"/>
    <col min="9727" max="9727" width="3" style="1" customWidth="1"/>
    <col min="9728" max="9728" width="46.140625" style="1" customWidth="1"/>
    <col min="9729" max="9729" width="10.85546875" style="1" customWidth="1"/>
    <col min="9730" max="9730" width="11.28515625" style="1" customWidth="1"/>
    <col min="9731" max="9731" width="5.140625" style="1" customWidth="1"/>
    <col min="9732" max="9732" width="3.28515625" style="1" customWidth="1"/>
    <col min="9733" max="9742" width="5.85546875" style="1" customWidth="1"/>
    <col min="9743" max="9982" width="9.140625" style="1"/>
    <col min="9983" max="9983" width="3" style="1" customWidth="1"/>
    <col min="9984" max="9984" width="46.140625" style="1" customWidth="1"/>
    <col min="9985" max="9985" width="10.85546875" style="1" customWidth="1"/>
    <col min="9986" max="9986" width="11.28515625" style="1" customWidth="1"/>
    <col min="9987" max="9987" width="5.140625" style="1" customWidth="1"/>
    <col min="9988" max="9988" width="3.28515625" style="1" customWidth="1"/>
    <col min="9989" max="9998" width="5.85546875" style="1" customWidth="1"/>
    <col min="9999" max="10238" width="9.140625" style="1"/>
    <col min="10239" max="10239" width="3" style="1" customWidth="1"/>
    <col min="10240" max="10240" width="46.140625" style="1" customWidth="1"/>
    <col min="10241" max="10241" width="10.85546875" style="1" customWidth="1"/>
    <col min="10242" max="10242" width="11.28515625" style="1" customWidth="1"/>
    <col min="10243" max="10243" width="5.140625" style="1" customWidth="1"/>
    <col min="10244" max="10244" width="3.28515625" style="1" customWidth="1"/>
    <col min="10245" max="10254" width="5.85546875" style="1" customWidth="1"/>
    <col min="10255" max="10494" width="9.140625" style="1"/>
    <col min="10495" max="10495" width="3" style="1" customWidth="1"/>
    <col min="10496" max="10496" width="46.140625" style="1" customWidth="1"/>
    <col min="10497" max="10497" width="10.85546875" style="1" customWidth="1"/>
    <col min="10498" max="10498" width="11.28515625" style="1" customWidth="1"/>
    <col min="10499" max="10499" width="5.140625" style="1" customWidth="1"/>
    <col min="10500" max="10500" width="3.28515625" style="1" customWidth="1"/>
    <col min="10501" max="10510" width="5.85546875" style="1" customWidth="1"/>
    <col min="10511" max="10750" width="9.140625" style="1"/>
    <col min="10751" max="10751" width="3" style="1" customWidth="1"/>
    <col min="10752" max="10752" width="46.140625" style="1" customWidth="1"/>
    <col min="10753" max="10753" width="10.85546875" style="1" customWidth="1"/>
    <col min="10754" max="10754" width="11.28515625" style="1" customWidth="1"/>
    <col min="10755" max="10755" width="5.140625" style="1" customWidth="1"/>
    <col min="10756" max="10756" width="3.28515625" style="1" customWidth="1"/>
    <col min="10757" max="10766" width="5.85546875" style="1" customWidth="1"/>
    <col min="10767" max="11006" width="9.140625" style="1"/>
    <col min="11007" max="11007" width="3" style="1" customWidth="1"/>
    <col min="11008" max="11008" width="46.140625" style="1" customWidth="1"/>
    <col min="11009" max="11009" width="10.85546875" style="1" customWidth="1"/>
    <col min="11010" max="11010" width="11.28515625" style="1" customWidth="1"/>
    <col min="11011" max="11011" width="5.140625" style="1" customWidth="1"/>
    <col min="11012" max="11012" width="3.28515625" style="1" customWidth="1"/>
    <col min="11013" max="11022" width="5.85546875" style="1" customWidth="1"/>
    <col min="11023" max="11262" width="9.140625" style="1"/>
    <col min="11263" max="11263" width="3" style="1" customWidth="1"/>
    <col min="11264" max="11264" width="46.140625" style="1" customWidth="1"/>
    <col min="11265" max="11265" width="10.85546875" style="1" customWidth="1"/>
    <col min="11266" max="11266" width="11.28515625" style="1" customWidth="1"/>
    <col min="11267" max="11267" width="5.140625" style="1" customWidth="1"/>
    <col min="11268" max="11268" width="3.28515625" style="1" customWidth="1"/>
    <col min="11269" max="11278" width="5.85546875" style="1" customWidth="1"/>
    <col min="11279" max="11518" width="9.140625" style="1"/>
    <col min="11519" max="11519" width="3" style="1" customWidth="1"/>
    <col min="11520" max="11520" width="46.140625" style="1" customWidth="1"/>
    <col min="11521" max="11521" width="10.85546875" style="1" customWidth="1"/>
    <col min="11522" max="11522" width="11.28515625" style="1" customWidth="1"/>
    <col min="11523" max="11523" width="5.140625" style="1" customWidth="1"/>
    <col min="11524" max="11524" width="3.28515625" style="1" customWidth="1"/>
    <col min="11525" max="11534" width="5.85546875" style="1" customWidth="1"/>
    <col min="11535" max="11774" width="9.140625" style="1"/>
    <col min="11775" max="11775" width="3" style="1" customWidth="1"/>
    <col min="11776" max="11776" width="46.140625" style="1" customWidth="1"/>
    <col min="11777" max="11777" width="10.85546875" style="1" customWidth="1"/>
    <col min="11778" max="11778" width="11.28515625" style="1" customWidth="1"/>
    <col min="11779" max="11779" width="5.140625" style="1" customWidth="1"/>
    <col min="11780" max="11780" width="3.28515625" style="1" customWidth="1"/>
    <col min="11781" max="11790" width="5.85546875" style="1" customWidth="1"/>
    <col min="11791" max="12030" width="9.140625" style="1"/>
    <col min="12031" max="12031" width="3" style="1" customWidth="1"/>
    <col min="12032" max="12032" width="46.140625" style="1" customWidth="1"/>
    <col min="12033" max="12033" width="10.85546875" style="1" customWidth="1"/>
    <col min="12034" max="12034" width="11.28515625" style="1" customWidth="1"/>
    <col min="12035" max="12035" width="5.140625" style="1" customWidth="1"/>
    <col min="12036" max="12036" width="3.28515625" style="1" customWidth="1"/>
    <col min="12037" max="12046" width="5.85546875" style="1" customWidth="1"/>
    <col min="12047" max="12286" width="9.140625" style="1"/>
    <col min="12287" max="12287" width="3" style="1" customWidth="1"/>
    <col min="12288" max="12288" width="46.140625" style="1" customWidth="1"/>
    <col min="12289" max="12289" width="10.85546875" style="1" customWidth="1"/>
    <col min="12290" max="12290" width="11.28515625" style="1" customWidth="1"/>
    <col min="12291" max="12291" width="5.140625" style="1" customWidth="1"/>
    <col min="12292" max="12292" width="3.28515625" style="1" customWidth="1"/>
    <col min="12293" max="12302" width="5.85546875" style="1" customWidth="1"/>
    <col min="12303" max="12542" width="9.140625" style="1"/>
    <col min="12543" max="12543" width="3" style="1" customWidth="1"/>
    <col min="12544" max="12544" width="46.140625" style="1" customWidth="1"/>
    <col min="12545" max="12545" width="10.85546875" style="1" customWidth="1"/>
    <col min="12546" max="12546" width="11.28515625" style="1" customWidth="1"/>
    <col min="12547" max="12547" width="5.140625" style="1" customWidth="1"/>
    <col min="12548" max="12548" width="3.28515625" style="1" customWidth="1"/>
    <col min="12549" max="12558" width="5.85546875" style="1" customWidth="1"/>
    <col min="12559" max="12798" width="9.140625" style="1"/>
    <col min="12799" max="12799" width="3" style="1" customWidth="1"/>
    <col min="12800" max="12800" width="46.140625" style="1" customWidth="1"/>
    <col min="12801" max="12801" width="10.85546875" style="1" customWidth="1"/>
    <col min="12802" max="12802" width="11.28515625" style="1" customWidth="1"/>
    <col min="12803" max="12803" width="5.140625" style="1" customWidth="1"/>
    <col min="12804" max="12804" width="3.28515625" style="1" customWidth="1"/>
    <col min="12805" max="12814" width="5.85546875" style="1" customWidth="1"/>
    <col min="12815" max="13054" width="9.140625" style="1"/>
    <col min="13055" max="13055" width="3" style="1" customWidth="1"/>
    <col min="13056" max="13056" width="46.140625" style="1" customWidth="1"/>
    <col min="13057" max="13057" width="10.85546875" style="1" customWidth="1"/>
    <col min="13058" max="13058" width="11.28515625" style="1" customWidth="1"/>
    <col min="13059" max="13059" width="5.140625" style="1" customWidth="1"/>
    <col min="13060" max="13060" width="3.28515625" style="1" customWidth="1"/>
    <col min="13061" max="13070" width="5.85546875" style="1" customWidth="1"/>
    <col min="13071" max="13310" width="9.140625" style="1"/>
    <col min="13311" max="13311" width="3" style="1" customWidth="1"/>
    <col min="13312" max="13312" width="46.140625" style="1" customWidth="1"/>
    <col min="13313" max="13313" width="10.85546875" style="1" customWidth="1"/>
    <col min="13314" max="13314" width="11.28515625" style="1" customWidth="1"/>
    <col min="13315" max="13315" width="5.140625" style="1" customWidth="1"/>
    <col min="13316" max="13316" width="3.28515625" style="1" customWidth="1"/>
    <col min="13317" max="13326" width="5.85546875" style="1" customWidth="1"/>
    <col min="13327" max="13566" width="9.140625" style="1"/>
    <col min="13567" max="13567" width="3" style="1" customWidth="1"/>
    <col min="13568" max="13568" width="46.140625" style="1" customWidth="1"/>
    <col min="13569" max="13569" width="10.85546875" style="1" customWidth="1"/>
    <col min="13570" max="13570" width="11.28515625" style="1" customWidth="1"/>
    <col min="13571" max="13571" width="5.140625" style="1" customWidth="1"/>
    <col min="13572" max="13572" width="3.28515625" style="1" customWidth="1"/>
    <col min="13573" max="13582" width="5.85546875" style="1" customWidth="1"/>
    <col min="13583" max="13822" width="9.140625" style="1"/>
    <col min="13823" max="13823" width="3" style="1" customWidth="1"/>
    <col min="13824" max="13824" width="46.140625" style="1" customWidth="1"/>
    <col min="13825" max="13825" width="10.85546875" style="1" customWidth="1"/>
    <col min="13826" max="13826" width="11.28515625" style="1" customWidth="1"/>
    <col min="13827" max="13827" width="5.140625" style="1" customWidth="1"/>
    <col min="13828" max="13828" width="3.28515625" style="1" customWidth="1"/>
    <col min="13829" max="13838" width="5.85546875" style="1" customWidth="1"/>
    <col min="13839" max="14078" width="9.140625" style="1"/>
    <col min="14079" max="14079" width="3" style="1" customWidth="1"/>
    <col min="14080" max="14080" width="46.140625" style="1" customWidth="1"/>
    <col min="14081" max="14081" width="10.85546875" style="1" customWidth="1"/>
    <col min="14082" max="14082" width="11.28515625" style="1" customWidth="1"/>
    <col min="14083" max="14083" width="5.140625" style="1" customWidth="1"/>
    <col min="14084" max="14084" width="3.28515625" style="1" customWidth="1"/>
    <col min="14085" max="14094" width="5.85546875" style="1" customWidth="1"/>
    <col min="14095" max="14334" width="9.140625" style="1"/>
    <col min="14335" max="14335" width="3" style="1" customWidth="1"/>
    <col min="14336" max="14336" width="46.140625" style="1" customWidth="1"/>
    <col min="14337" max="14337" width="10.85546875" style="1" customWidth="1"/>
    <col min="14338" max="14338" width="11.28515625" style="1" customWidth="1"/>
    <col min="14339" max="14339" width="5.140625" style="1" customWidth="1"/>
    <col min="14340" max="14340" width="3.28515625" style="1" customWidth="1"/>
    <col min="14341" max="14350" width="5.85546875" style="1" customWidth="1"/>
    <col min="14351" max="14590" width="9.140625" style="1"/>
    <col min="14591" max="14591" width="3" style="1" customWidth="1"/>
    <col min="14592" max="14592" width="46.140625" style="1" customWidth="1"/>
    <col min="14593" max="14593" width="10.85546875" style="1" customWidth="1"/>
    <col min="14594" max="14594" width="11.28515625" style="1" customWidth="1"/>
    <col min="14595" max="14595" width="5.140625" style="1" customWidth="1"/>
    <col min="14596" max="14596" width="3.28515625" style="1" customWidth="1"/>
    <col min="14597" max="14606" width="5.85546875" style="1" customWidth="1"/>
    <col min="14607" max="14846" width="9.140625" style="1"/>
    <col min="14847" max="14847" width="3" style="1" customWidth="1"/>
    <col min="14848" max="14848" width="46.140625" style="1" customWidth="1"/>
    <col min="14849" max="14849" width="10.85546875" style="1" customWidth="1"/>
    <col min="14850" max="14850" width="11.28515625" style="1" customWidth="1"/>
    <col min="14851" max="14851" width="5.140625" style="1" customWidth="1"/>
    <col min="14852" max="14852" width="3.28515625" style="1" customWidth="1"/>
    <col min="14853" max="14862" width="5.85546875" style="1" customWidth="1"/>
    <col min="14863" max="15102" width="9.140625" style="1"/>
    <col min="15103" max="15103" width="3" style="1" customWidth="1"/>
    <col min="15104" max="15104" width="46.140625" style="1" customWidth="1"/>
    <col min="15105" max="15105" width="10.85546875" style="1" customWidth="1"/>
    <col min="15106" max="15106" width="11.28515625" style="1" customWidth="1"/>
    <col min="15107" max="15107" width="5.140625" style="1" customWidth="1"/>
    <col min="15108" max="15108" width="3.28515625" style="1" customWidth="1"/>
    <col min="15109" max="15118" width="5.85546875" style="1" customWidth="1"/>
    <col min="15119" max="15358" width="9.140625" style="1"/>
    <col min="15359" max="15359" width="3" style="1" customWidth="1"/>
    <col min="15360" max="15360" width="46.140625" style="1" customWidth="1"/>
    <col min="15361" max="15361" width="10.85546875" style="1" customWidth="1"/>
    <col min="15362" max="15362" width="11.28515625" style="1" customWidth="1"/>
    <col min="15363" max="15363" width="5.140625" style="1" customWidth="1"/>
    <col min="15364" max="15364" width="3.28515625" style="1" customWidth="1"/>
    <col min="15365" max="15374" width="5.85546875" style="1" customWidth="1"/>
    <col min="15375" max="15614" width="9.140625" style="1"/>
    <col min="15615" max="15615" width="3" style="1" customWidth="1"/>
    <col min="15616" max="15616" width="46.140625" style="1" customWidth="1"/>
    <col min="15617" max="15617" width="10.85546875" style="1" customWidth="1"/>
    <col min="15618" max="15618" width="11.28515625" style="1" customWidth="1"/>
    <col min="15619" max="15619" width="5.140625" style="1" customWidth="1"/>
    <col min="15620" max="15620" width="3.28515625" style="1" customWidth="1"/>
    <col min="15621" max="15630" width="5.85546875" style="1" customWidth="1"/>
    <col min="15631" max="15870" width="9.140625" style="1"/>
    <col min="15871" max="15871" width="3" style="1" customWidth="1"/>
    <col min="15872" max="15872" width="46.140625" style="1" customWidth="1"/>
    <col min="15873" max="15873" width="10.85546875" style="1" customWidth="1"/>
    <col min="15874" max="15874" width="11.28515625" style="1" customWidth="1"/>
    <col min="15875" max="15875" width="5.140625" style="1" customWidth="1"/>
    <col min="15876" max="15876" width="3.28515625" style="1" customWidth="1"/>
    <col min="15877" max="15886" width="5.85546875" style="1" customWidth="1"/>
    <col min="15887" max="16126" width="9.140625" style="1"/>
    <col min="16127" max="16127" width="3" style="1" customWidth="1"/>
    <col min="16128" max="16128" width="46.140625" style="1" customWidth="1"/>
    <col min="16129" max="16129" width="10.85546875" style="1" customWidth="1"/>
    <col min="16130" max="16130" width="11.28515625" style="1" customWidth="1"/>
    <col min="16131" max="16131" width="5.140625" style="1" customWidth="1"/>
    <col min="16132" max="16132" width="3.28515625" style="1" customWidth="1"/>
    <col min="16133" max="16142" width="5.85546875" style="1" customWidth="1"/>
    <col min="16143" max="16384" width="9.140625" style="1"/>
  </cols>
  <sheetData>
    <row r="1" spans="1:14" ht="20.25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20.25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7" customFormat="1" ht="84.75" x14ac:dyDescent="0.25">
      <c r="A3" s="2"/>
      <c r="B3" s="3" t="s">
        <v>2</v>
      </c>
      <c r="C3" s="4" t="s">
        <v>3</v>
      </c>
      <c r="D3" s="5" t="s">
        <v>4</v>
      </c>
      <c r="E3" s="6" t="s">
        <v>5</v>
      </c>
      <c r="F3" s="6" t="s">
        <v>12</v>
      </c>
      <c r="G3" s="6" t="s">
        <v>6</v>
      </c>
      <c r="H3" s="6" t="s">
        <v>13</v>
      </c>
      <c r="I3" s="6" t="s">
        <v>7</v>
      </c>
      <c r="J3" s="6" t="s">
        <v>8</v>
      </c>
      <c r="K3" s="6" t="s">
        <v>14</v>
      </c>
      <c r="L3" s="6" t="s">
        <v>9</v>
      </c>
      <c r="M3" s="6" t="s">
        <v>10</v>
      </c>
      <c r="N3" s="6" t="s">
        <v>11</v>
      </c>
    </row>
    <row r="4" spans="1:14" ht="16.5" x14ac:dyDescent="0.25">
      <c r="A4" s="8"/>
      <c r="B4" s="12" t="s">
        <v>56</v>
      </c>
      <c r="C4" s="13">
        <v>0</v>
      </c>
      <c r="D4" s="14">
        <f>+C4</f>
        <v>0</v>
      </c>
      <c r="E4" s="15"/>
      <c r="F4" s="15"/>
      <c r="G4" s="15"/>
      <c r="H4" s="15"/>
      <c r="I4" s="15"/>
      <c r="J4" s="15"/>
      <c r="K4" s="15"/>
      <c r="L4" s="15"/>
      <c r="M4" s="15"/>
      <c r="N4" s="16">
        <f>(+E4+F4+G4+H4+I4+J4+K4+L4+M4)/9</f>
        <v>0</v>
      </c>
    </row>
    <row r="5" spans="1:14" ht="16.5" x14ac:dyDescent="0.25">
      <c r="A5" s="8"/>
      <c r="B5" s="12" t="s">
        <v>21</v>
      </c>
      <c r="C5" s="13">
        <v>35000</v>
      </c>
      <c r="D5" s="17">
        <f>+D4+C5</f>
        <v>35000</v>
      </c>
      <c r="E5" s="15"/>
      <c r="F5" s="15"/>
      <c r="G5" s="15"/>
      <c r="H5" s="15"/>
      <c r="I5" s="15"/>
      <c r="J5" s="15"/>
      <c r="K5" s="15"/>
      <c r="L5" s="15"/>
      <c r="M5" s="15"/>
      <c r="N5" s="16">
        <f t="shared" ref="N5:N26" si="0">(+E5+F5+G5+H5+I5+J5+K5+L5+M5)/9</f>
        <v>0</v>
      </c>
    </row>
    <row r="6" spans="1:14" ht="16.5" x14ac:dyDescent="0.25">
      <c r="A6" s="8"/>
      <c r="B6" s="12" t="s">
        <v>53</v>
      </c>
      <c r="C6" s="13">
        <v>350000</v>
      </c>
      <c r="D6" s="17">
        <f>+D5+C6</f>
        <v>385000</v>
      </c>
      <c r="E6" s="15"/>
      <c r="F6" s="15"/>
      <c r="G6" s="15"/>
      <c r="H6" s="15"/>
      <c r="I6" s="15"/>
      <c r="J6" s="15"/>
      <c r="K6" s="15"/>
      <c r="L6" s="15"/>
      <c r="M6" s="15"/>
      <c r="N6" s="16">
        <f t="shared" si="0"/>
        <v>0</v>
      </c>
    </row>
    <row r="7" spans="1:14" ht="16.5" x14ac:dyDescent="0.25">
      <c r="A7" s="8"/>
      <c r="B7" s="12" t="s">
        <v>39</v>
      </c>
      <c r="C7" s="13">
        <v>60000</v>
      </c>
      <c r="D7" s="17">
        <f t="shared" ref="D7:D26" si="1">+D6+C7</f>
        <v>445000</v>
      </c>
      <c r="E7" s="15"/>
      <c r="F7" s="15"/>
      <c r="G7" s="15"/>
      <c r="H7" s="15"/>
      <c r="I7" s="15"/>
      <c r="J7" s="15"/>
      <c r="K7" s="15"/>
      <c r="L7" s="15"/>
      <c r="M7" s="15"/>
      <c r="N7" s="16">
        <f t="shared" si="0"/>
        <v>0</v>
      </c>
    </row>
    <row r="8" spans="1:14" ht="16.5" x14ac:dyDescent="0.25">
      <c r="A8" s="8"/>
      <c r="B8" s="12" t="s">
        <v>40</v>
      </c>
      <c r="C8" s="13">
        <v>56250</v>
      </c>
      <c r="D8" s="17">
        <f t="shared" si="1"/>
        <v>501250</v>
      </c>
      <c r="E8" s="15"/>
      <c r="F8" s="15"/>
      <c r="G8" s="15"/>
      <c r="H8" s="15"/>
      <c r="I8" s="15"/>
      <c r="J8" s="15"/>
      <c r="K8" s="15"/>
      <c r="L8" s="15"/>
      <c r="M8" s="15"/>
      <c r="N8" s="16">
        <f t="shared" si="0"/>
        <v>0</v>
      </c>
    </row>
    <row r="9" spans="1:14" ht="16.5" x14ac:dyDescent="0.25">
      <c r="A9" s="8"/>
      <c r="B9" s="12" t="s">
        <v>41</v>
      </c>
      <c r="C9" s="13">
        <v>39000</v>
      </c>
      <c r="D9" s="17">
        <f t="shared" si="1"/>
        <v>540250</v>
      </c>
      <c r="E9" s="15"/>
      <c r="F9" s="15"/>
      <c r="G9" s="15"/>
      <c r="H9" s="15"/>
      <c r="I9" s="15"/>
      <c r="J9" s="15"/>
      <c r="K9" s="15"/>
      <c r="L9" s="15"/>
      <c r="M9" s="15"/>
      <c r="N9" s="16">
        <f t="shared" si="0"/>
        <v>0</v>
      </c>
    </row>
    <row r="10" spans="1:14" ht="16.5" x14ac:dyDescent="0.25">
      <c r="A10" s="8"/>
      <c r="B10" s="12" t="s">
        <v>24</v>
      </c>
      <c r="C10" s="13">
        <v>30000</v>
      </c>
      <c r="D10" s="17">
        <f t="shared" si="1"/>
        <v>570250</v>
      </c>
      <c r="E10" s="15"/>
      <c r="F10" s="15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 ht="16.5" x14ac:dyDescent="0.25">
      <c r="A11" s="8"/>
      <c r="B11" s="12" t="s">
        <v>30</v>
      </c>
      <c r="C11" s="13">
        <v>105000</v>
      </c>
      <c r="D11" s="17">
        <f t="shared" si="1"/>
        <v>675250</v>
      </c>
      <c r="E11" s="15"/>
      <c r="F11" s="15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 ht="16.5" x14ac:dyDescent="0.25">
      <c r="A12" s="8"/>
      <c r="B12" s="12" t="s">
        <v>89</v>
      </c>
      <c r="C12" s="13">
        <v>0</v>
      </c>
      <c r="D12" s="17">
        <f t="shared" si="1"/>
        <v>675250</v>
      </c>
      <c r="E12" s="15"/>
      <c r="F12" s="15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 ht="16.5" x14ac:dyDescent="0.25">
      <c r="A13" s="8"/>
      <c r="B13" s="18" t="s">
        <v>77</v>
      </c>
      <c r="C13" s="13">
        <v>0</v>
      </c>
      <c r="D13" s="17">
        <f t="shared" si="1"/>
        <v>675250</v>
      </c>
      <c r="E13" s="15"/>
      <c r="F13" s="15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 ht="16.5" x14ac:dyDescent="0.25">
      <c r="A14" s="8"/>
      <c r="B14" s="21" t="s">
        <v>25</v>
      </c>
      <c r="C14" s="13">
        <v>25000</v>
      </c>
      <c r="D14" s="17">
        <f t="shared" si="1"/>
        <v>700250</v>
      </c>
      <c r="E14" s="15"/>
      <c r="F14" s="15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 ht="16.5" x14ac:dyDescent="0.25">
      <c r="A15" s="8"/>
      <c r="B15" s="21" t="s">
        <v>18</v>
      </c>
      <c r="C15" s="13">
        <v>50000</v>
      </c>
      <c r="D15" s="17">
        <f t="shared" si="1"/>
        <v>750250</v>
      </c>
      <c r="E15" s="15"/>
      <c r="F15" s="15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 ht="16.5" x14ac:dyDescent="0.25">
      <c r="A16" s="8"/>
      <c r="B16" s="21" t="s">
        <v>34</v>
      </c>
      <c r="C16" s="13">
        <v>85000</v>
      </c>
      <c r="D16" s="17">
        <f t="shared" si="1"/>
        <v>835250</v>
      </c>
      <c r="E16" s="15"/>
      <c r="F16" s="15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7" ht="16.5" x14ac:dyDescent="0.25">
      <c r="A17" s="8"/>
      <c r="B17" s="22" t="s">
        <v>19</v>
      </c>
      <c r="C17" s="13">
        <v>35000</v>
      </c>
      <c r="D17" s="17">
        <f t="shared" si="1"/>
        <v>870250</v>
      </c>
      <c r="E17" s="15"/>
      <c r="F17" s="15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7" ht="16.5" x14ac:dyDescent="0.25">
      <c r="A18" s="8"/>
      <c r="B18" s="22" t="s">
        <v>32</v>
      </c>
      <c r="C18" s="13">
        <v>50000</v>
      </c>
      <c r="D18" s="17">
        <f t="shared" si="1"/>
        <v>920250</v>
      </c>
      <c r="E18" s="15"/>
      <c r="F18" s="15"/>
      <c r="G18" s="15"/>
      <c r="H18" s="15"/>
      <c r="I18" s="15"/>
      <c r="J18" s="15"/>
      <c r="K18" s="15"/>
      <c r="L18" s="15"/>
      <c r="M18" s="15"/>
      <c r="N18" s="16">
        <f t="shared" si="0"/>
        <v>0</v>
      </c>
    </row>
    <row r="19" spans="1:17" ht="16.5" x14ac:dyDescent="0.25">
      <c r="A19" s="8"/>
      <c r="B19" s="22" t="s">
        <v>29</v>
      </c>
      <c r="C19" s="13">
        <v>24000</v>
      </c>
      <c r="D19" s="17">
        <f t="shared" si="1"/>
        <v>944250</v>
      </c>
      <c r="E19" s="15"/>
      <c r="F19" s="15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7" ht="16.5" x14ac:dyDescent="0.25">
      <c r="A20" s="8"/>
      <c r="B20" s="23" t="s">
        <v>33</v>
      </c>
      <c r="C20" s="13">
        <v>25000</v>
      </c>
      <c r="D20" s="17">
        <f t="shared" si="1"/>
        <v>969250</v>
      </c>
      <c r="E20" s="15"/>
      <c r="F20" s="15"/>
      <c r="G20" s="15"/>
      <c r="H20" s="15"/>
      <c r="I20" s="15"/>
      <c r="J20" s="15"/>
      <c r="K20" s="15"/>
      <c r="L20" s="15"/>
      <c r="M20" s="15"/>
      <c r="N20" s="16">
        <f t="shared" si="0"/>
        <v>0</v>
      </c>
    </row>
    <row r="21" spans="1:17" ht="16.5" x14ac:dyDescent="0.25">
      <c r="A21" s="8"/>
      <c r="B21" s="32" t="s">
        <v>52</v>
      </c>
      <c r="C21" s="19">
        <v>1000000</v>
      </c>
      <c r="D21" s="20">
        <f t="shared" si="1"/>
        <v>1969250</v>
      </c>
      <c r="E21" s="15"/>
      <c r="F21" s="15"/>
      <c r="G21" s="15"/>
      <c r="H21" s="15"/>
      <c r="I21" s="15"/>
      <c r="J21" s="15"/>
      <c r="K21" s="15"/>
      <c r="L21" s="15"/>
      <c r="M21" s="15"/>
      <c r="N21" s="16">
        <f t="shared" si="0"/>
        <v>0</v>
      </c>
    </row>
    <row r="22" spans="1:17" ht="18" x14ac:dyDescent="0.25">
      <c r="A22" s="8"/>
      <c r="B22" s="32" t="s">
        <v>55</v>
      </c>
      <c r="C22" s="19">
        <v>500000</v>
      </c>
      <c r="D22" s="20">
        <f t="shared" si="1"/>
        <v>2469250</v>
      </c>
      <c r="E22" s="15"/>
      <c r="F22" s="15"/>
      <c r="G22" s="15"/>
      <c r="H22" s="15"/>
      <c r="I22" s="15"/>
      <c r="J22" s="15"/>
      <c r="K22" s="15"/>
      <c r="L22" s="15"/>
      <c r="M22" s="15"/>
      <c r="N22" s="16">
        <f t="shared" si="0"/>
        <v>0</v>
      </c>
      <c r="P22" s="7"/>
      <c r="Q22" s="7"/>
    </row>
    <row r="23" spans="1:17" ht="16.5" x14ac:dyDescent="0.25">
      <c r="A23" s="8"/>
      <c r="B23" s="32" t="s">
        <v>54</v>
      </c>
      <c r="C23" s="19">
        <v>500000</v>
      </c>
      <c r="D23" s="20">
        <f t="shared" si="1"/>
        <v>2969250</v>
      </c>
      <c r="E23" s="15"/>
      <c r="F23" s="15"/>
      <c r="G23" s="15"/>
      <c r="H23" s="15"/>
      <c r="I23" s="15"/>
      <c r="J23" s="15"/>
      <c r="K23" s="15"/>
      <c r="L23" s="15"/>
      <c r="M23" s="15"/>
      <c r="N23" s="16">
        <f t="shared" si="0"/>
        <v>0</v>
      </c>
    </row>
    <row r="24" spans="1:17" ht="16.5" x14ac:dyDescent="0.25">
      <c r="A24" s="8"/>
      <c r="B24" s="24"/>
      <c r="C24" s="13"/>
      <c r="D24" s="20">
        <f t="shared" si="1"/>
        <v>2969250</v>
      </c>
      <c r="E24" s="15"/>
      <c r="F24" s="15"/>
      <c r="G24" s="15"/>
      <c r="H24" s="15"/>
      <c r="I24" s="15"/>
      <c r="J24" s="15"/>
      <c r="K24" s="15"/>
      <c r="L24" s="15"/>
      <c r="M24" s="15"/>
      <c r="N24" s="16">
        <f t="shared" si="0"/>
        <v>0</v>
      </c>
    </row>
    <row r="25" spans="1:17" ht="16.5" x14ac:dyDescent="0.25">
      <c r="A25" s="8"/>
      <c r="B25" s="25"/>
      <c r="C25" s="26"/>
      <c r="D25" s="20">
        <f t="shared" si="1"/>
        <v>2969250</v>
      </c>
      <c r="E25" s="15"/>
      <c r="F25" s="15"/>
      <c r="G25" s="15"/>
      <c r="H25" s="15"/>
      <c r="I25" s="15"/>
      <c r="J25" s="15"/>
      <c r="K25" s="15"/>
      <c r="L25" s="15"/>
      <c r="M25" s="15"/>
      <c r="N25" s="16">
        <f t="shared" si="0"/>
        <v>0</v>
      </c>
    </row>
    <row r="26" spans="1:17" ht="16.5" x14ac:dyDescent="0.25">
      <c r="A26" s="10" t="s">
        <v>31</v>
      </c>
      <c r="B26" s="25"/>
      <c r="C26" s="26"/>
      <c r="D26" s="20">
        <f t="shared" si="1"/>
        <v>2969250</v>
      </c>
      <c r="E26" s="15"/>
      <c r="F26" s="15"/>
      <c r="G26" s="15"/>
      <c r="H26" s="15"/>
      <c r="I26" s="15"/>
      <c r="J26" s="15"/>
      <c r="K26" s="15"/>
      <c r="L26" s="15"/>
      <c r="M26" s="15"/>
      <c r="N26" s="16">
        <f t="shared" si="0"/>
        <v>0</v>
      </c>
    </row>
    <row r="27" spans="1:17" ht="16.5" x14ac:dyDescent="0.25">
      <c r="A27" s="10"/>
      <c r="B27" s="25"/>
      <c r="C27" s="20">
        <f>SUM(C4:C26)</f>
        <v>2969250</v>
      </c>
      <c r="D27" s="27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7" ht="12.75" x14ac:dyDescent="0.25"/>
    <row r="29" spans="1:17" ht="24.75" customHeight="1" x14ac:dyDescent="0.25">
      <c r="C29" s="11" t="s">
        <v>31</v>
      </c>
    </row>
  </sheetData>
  <sortState ref="A4:C15">
    <sortCondition ref="A4:A15"/>
  </sortState>
  <mergeCells count="2">
    <mergeCell ref="A1:N1"/>
    <mergeCell ref="A2:N2"/>
  </mergeCells>
  <pageMargins left="0.25" right="0.25" top="0.5" bottom="0.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tabSelected="1" view="pageBreakPreview" zoomScale="60" zoomScaleNormal="100" workbookViewId="0">
      <selection activeCell="C38" activeCellId="4" sqref="C38"/>
    </sheetView>
  </sheetViews>
  <sheetFormatPr defaultRowHeight="24.75" customHeight="1" x14ac:dyDescent="0.25"/>
  <cols>
    <col min="1" max="1" width="5.5703125" style="9" customWidth="1"/>
    <col min="2" max="2" width="57" style="1" customWidth="1"/>
    <col min="3" max="3" width="17.28515625" style="11" bestFit="1" customWidth="1"/>
    <col min="4" max="4" width="17.28515625" style="1" bestFit="1" customWidth="1"/>
    <col min="5" max="11" width="5.85546875" style="1" customWidth="1"/>
    <col min="12" max="12" width="4.85546875" style="1" customWidth="1"/>
    <col min="13" max="13" width="5.85546875" style="1" customWidth="1"/>
    <col min="14" max="14" width="9" style="1" bestFit="1" customWidth="1"/>
    <col min="15" max="254" width="9.140625" style="1"/>
    <col min="255" max="255" width="3" style="1" customWidth="1"/>
    <col min="256" max="256" width="46.140625" style="1" customWidth="1"/>
    <col min="257" max="257" width="10.85546875" style="1" customWidth="1"/>
    <col min="258" max="258" width="11.28515625" style="1" customWidth="1"/>
    <col min="259" max="259" width="5.140625" style="1" customWidth="1"/>
    <col min="260" max="260" width="3.28515625" style="1" customWidth="1"/>
    <col min="261" max="270" width="5.85546875" style="1" customWidth="1"/>
    <col min="271" max="510" width="9.140625" style="1"/>
    <col min="511" max="511" width="3" style="1" customWidth="1"/>
    <col min="512" max="512" width="46.140625" style="1" customWidth="1"/>
    <col min="513" max="513" width="10.85546875" style="1" customWidth="1"/>
    <col min="514" max="514" width="11.28515625" style="1" customWidth="1"/>
    <col min="515" max="515" width="5.140625" style="1" customWidth="1"/>
    <col min="516" max="516" width="3.28515625" style="1" customWidth="1"/>
    <col min="517" max="526" width="5.85546875" style="1" customWidth="1"/>
    <col min="527" max="766" width="9.140625" style="1"/>
    <col min="767" max="767" width="3" style="1" customWidth="1"/>
    <col min="768" max="768" width="46.140625" style="1" customWidth="1"/>
    <col min="769" max="769" width="10.85546875" style="1" customWidth="1"/>
    <col min="770" max="770" width="11.28515625" style="1" customWidth="1"/>
    <col min="771" max="771" width="5.140625" style="1" customWidth="1"/>
    <col min="772" max="772" width="3.28515625" style="1" customWidth="1"/>
    <col min="773" max="782" width="5.85546875" style="1" customWidth="1"/>
    <col min="783" max="1022" width="9.140625" style="1"/>
    <col min="1023" max="1023" width="3" style="1" customWidth="1"/>
    <col min="1024" max="1024" width="46.140625" style="1" customWidth="1"/>
    <col min="1025" max="1025" width="10.85546875" style="1" customWidth="1"/>
    <col min="1026" max="1026" width="11.28515625" style="1" customWidth="1"/>
    <col min="1027" max="1027" width="5.140625" style="1" customWidth="1"/>
    <col min="1028" max="1028" width="3.28515625" style="1" customWidth="1"/>
    <col min="1029" max="1038" width="5.85546875" style="1" customWidth="1"/>
    <col min="1039" max="1278" width="9.140625" style="1"/>
    <col min="1279" max="1279" width="3" style="1" customWidth="1"/>
    <col min="1280" max="1280" width="46.140625" style="1" customWidth="1"/>
    <col min="1281" max="1281" width="10.85546875" style="1" customWidth="1"/>
    <col min="1282" max="1282" width="11.28515625" style="1" customWidth="1"/>
    <col min="1283" max="1283" width="5.140625" style="1" customWidth="1"/>
    <col min="1284" max="1284" width="3.28515625" style="1" customWidth="1"/>
    <col min="1285" max="1294" width="5.85546875" style="1" customWidth="1"/>
    <col min="1295" max="1534" width="9.140625" style="1"/>
    <col min="1535" max="1535" width="3" style="1" customWidth="1"/>
    <col min="1536" max="1536" width="46.140625" style="1" customWidth="1"/>
    <col min="1537" max="1537" width="10.85546875" style="1" customWidth="1"/>
    <col min="1538" max="1538" width="11.28515625" style="1" customWidth="1"/>
    <col min="1539" max="1539" width="5.140625" style="1" customWidth="1"/>
    <col min="1540" max="1540" width="3.28515625" style="1" customWidth="1"/>
    <col min="1541" max="1550" width="5.85546875" style="1" customWidth="1"/>
    <col min="1551" max="1790" width="9.140625" style="1"/>
    <col min="1791" max="1791" width="3" style="1" customWidth="1"/>
    <col min="1792" max="1792" width="46.140625" style="1" customWidth="1"/>
    <col min="1793" max="1793" width="10.85546875" style="1" customWidth="1"/>
    <col min="1794" max="1794" width="11.28515625" style="1" customWidth="1"/>
    <col min="1795" max="1795" width="5.140625" style="1" customWidth="1"/>
    <col min="1796" max="1796" width="3.28515625" style="1" customWidth="1"/>
    <col min="1797" max="1806" width="5.85546875" style="1" customWidth="1"/>
    <col min="1807" max="2046" width="9.140625" style="1"/>
    <col min="2047" max="2047" width="3" style="1" customWidth="1"/>
    <col min="2048" max="2048" width="46.140625" style="1" customWidth="1"/>
    <col min="2049" max="2049" width="10.85546875" style="1" customWidth="1"/>
    <col min="2050" max="2050" width="11.28515625" style="1" customWidth="1"/>
    <col min="2051" max="2051" width="5.140625" style="1" customWidth="1"/>
    <col min="2052" max="2052" width="3.28515625" style="1" customWidth="1"/>
    <col min="2053" max="2062" width="5.85546875" style="1" customWidth="1"/>
    <col min="2063" max="2302" width="9.140625" style="1"/>
    <col min="2303" max="2303" width="3" style="1" customWidth="1"/>
    <col min="2304" max="2304" width="46.140625" style="1" customWidth="1"/>
    <col min="2305" max="2305" width="10.85546875" style="1" customWidth="1"/>
    <col min="2306" max="2306" width="11.28515625" style="1" customWidth="1"/>
    <col min="2307" max="2307" width="5.140625" style="1" customWidth="1"/>
    <col min="2308" max="2308" width="3.28515625" style="1" customWidth="1"/>
    <col min="2309" max="2318" width="5.85546875" style="1" customWidth="1"/>
    <col min="2319" max="2558" width="9.140625" style="1"/>
    <col min="2559" max="2559" width="3" style="1" customWidth="1"/>
    <col min="2560" max="2560" width="46.140625" style="1" customWidth="1"/>
    <col min="2561" max="2561" width="10.85546875" style="1" customWidth="1"/>
    <col min="2562" max="2562" width="11.28515625" style="1" customWidth="1"/>
    <col min="2563" max="2563" width="5.140625" style="1" customWidth="1"/>
    <col min="2564" max="2564" width="3.28515625" style="1" customWidth="1"/>
    <col min="2565" max="2574" width="5.85546875" style="1" customWidth="1"/>
    <col min="2575" max="2814" width="9.140625" style="1"/>
    <col min="2815" max="2815" width="3" style="1" customWidth="1"/>
    <col min="2816" max="2816" width="46.140625" style="1" customWidth="1"/>
    <col min="2817" max="2817" width="10.85546875" style="1" customWidth="1"/>
    <col min="2818" max="2818" width="11.28515625" style="1" customWidth="1"/>
    <col min="2819" max="2819" width="5.140625" style="1" customWidth="1"/>
    <col min="2820" max="2820" width="3.28515625" style="1" customWidth="1"/>
    <col min="2821" max="2830" width="5.85546875" style="1" customWidth="1"/>
    <col min="2831" max="3070" width="9.140625" style="1"/>
    <col min="3071" max="3071" width="3" style="1" customWidth="1"/>
    <col min="3072" max="3072" width="46.140625" style="1" customWidth="1"/>
    <col min="3073" max="3073" width="10.85546875" style="1" customWidth="1"/>
    <col min="3074" max="3074" width="11.28515625" style="1" customWidth="1"/>
    <col min="3075" max="3075" width="5.140625" style="1" customWidth="1"/>
    <col min="3076" max="3076" width="3.28515625" style="1" customWidth="1"/>
    <col min="3077" max="3086" width="5.85546875" style="1" customWidth="1"/>
    <col min="3087" max="3326" width="9.140625" style="1"/>
    <col min="3327" max="3327" width="3" style="1" customWidth="1"/>
    <col min="3328" max="3328" width="46.140625" style="1" customWidth="1"/>
    <col min="3329" max="3329" width="10.85546875" style="1" customWidth="1"/>
    <col min="3330" max="3330" width="11.28515625" style="1" customWidth="1"/>
    <col min="3331" max="3331" width="5.140625" style="1" customWidth="1"/>
    <col min="3332" max="3332" width="3.28515625" style="1" customWidth="1"/>
    <col min="3333" max="3342" width="5.85546875" style="1" customWidth="1"/>
    <col min="3343" max="3582" width="9.140625" style="1"/>
    <col min="3583" max="3583" width="3" style="1" customWidth="1"/>
    <col min="3584" max="3584" width="46.140625" style="1" customWidth="1"/>
    <col min="3585" max="3585" width="10.85546875" style="1" customWidth="1"/>
    <col min="3586" max="3586" width="11.28515625" style="1" customWidth="1"/>
    <col min="3587" max="3587" width="5.140625" style="1" customWidth="1"/>
    <col min="3588" max="3588" width="3.28515625" style="1" customWidth="1"/>
    <col min="3589" max="3598" width="5.85546875" style="1" customWidth="1"/>
    <col min="3599" max="3838" width="9.140625" style="1"/>
    <col min="3839" max="3839" width="3" style="1" customWidth="1"/>
    <col min="3840" max="3840" width="46.140625" style="1" customWidth="1"/>
    <col min="3841" max="3841" width="10.85546875" style="1" customWidth="1"/>
    <col min="3842" max="3842" width="11.28515625" style="1" customWidth="1"/>
    <col min="3843" max="3843" width="5.140625" style="1" customWidth="1"/>
    <col min="3844" max="3844" width="3.28515625" style="1" customWidth="1"/>
    <col min="3845" max="3854" width="5.85546875" style="1" customWidth="1"/>
    <col min="3855" max="4094" width="9.140625" style="1"/>
    <col min="4095" max="4095" width="3" style="1" customWidth="1"/>
    <col min="4096" max="4096" width="46.140625" style="1" customWidth="1"/>
    <col min="4097" max="4097" width="10.85546875" style="1" customWidth="1"/>
    <col min="4098" max="4098" width="11.28515625" style="1" customWidth="1"/>
    <col min="4099" max="4099" width="5.140625" style="1" customWidth="1"/>
    <col min="4100" max="4100" width="3.28515625" style="1" customWidth="1"/>
    <col min="4101" max="4110" width="5.85546875" style="1" customWidth="1"/>
    <col min="4111" max="4350" width="9.140625" style="1"/>
    <col min="4351" max="4351" width="3" style="1" customWidth="1"/>
    <col min="4352" max="4352" width="46.140625" style="1" customWidth="1"/>
    <col min="4353" max="4353" width="10.85546875" style="1" customWidth="1"/>
    <col min="4354" max="4354" width="11.28515625" style="1" customWidth="1"/>
    <col min="4355" max="4355" width="5.140625" style="1" customWidth="1"/>
    <col min="4356" max="4356" width="3.28515625" style="1" customWidth="1"/>
    <col min="4357" max="4366" width="5.85546875" style="1" customWidth="1"/>
    <col min="4367" max="4606" width="9.140625" style="1"/>
    <col min="4607" max="4607" width="3" style="1" customWidth="1"/>
    <col min="4608" max="4608" width="46.140625" style="1" customWidth="1"/>
    <col min="4609" max="4609" width="10.85546875" style="1" customWidth="1"/>
    <col min="4610" max="4610" width="11.28515625" style="1" customWidth="1"/>
    <col min="4611" max="4611" width="5.140625" style="1" customWidth="1"/>
    <col min="4612" max="4612" width="3.28515625" style="1" customWidth="1"/>
    <col min="4613" max="4622" width="5.85546875" style="1" customWidth="1"/>
    <col min="4623" max="4862" width="9.140625" style="1"/>
    <col min="4863" max="4863" width="3" style="1" customWidth="1"/>
    <col min="4864" max="4864" width="46.140625" style="1" customWidth="1"/>
    <col min="4865" max="4865" width="10.85546875" style="1" customWidth="1"/>
    <col min="4866" max="4866" width="11.28515625" style="1" customWidth="1"/>
    <col min="4867" max="4867" width="5.140625" style="1" customWidth="1"/>
    <col min="4868" max="4868" width="3.28515625" style="1" customWidth="1"/>
    <col min="4869" max="4878" width="5.85546875" style="1" customWidth="1"/>
    <col min="4879" max="5118" width="9.140625" style="1"/>
    <col min="5119" max="5119" width="3" style="1" customWidth="1"/>
    <col min="5120" max="5120" width="46.140625" style="1" customWidth="1"/>
    <col min="5121" max="5121" width="10.85546875" style="1" customWidth="1"/>
    <col min="5122" max="5122" width="11.28515625" style="1" customWidth="1"/>
    <col min="5123" max="5123" width="5.140625" style="1" customWidth="1"/>
    <col min="5124" max="5124" width="3.28515625" style="1" customWidth="1"/>
    <col min="5125" max="5134" width="5.85546875" style="1" customWidth="1"/>
    <col min="5135" max="5374" width="9.140625" style="1"/>
    <col min="5375" max="5375" width="3" style="1" customWidth="1"/>
    <col min="5376" max="5376" width="46.140625" style="1" customWidth="1"/>
    <col min="5377" max="5377" width="10.85546875" style="1" customWidth="1"/>
    <col min="5378" max="5378" width="11.28515625" style="1" customWidth="1"/>
    <col min="5379" max="5379" width="5.140625" style="1" customWidth="1"/>
    <col min="5380" max="5380" width="3.28515625" style="1" customWidth="1"/>
    <col min="5381" max="5390" width="5.85546875" style="1" customWidth="1"/>
    <col min="5391" max="5630" width="9.140625" style="1"/>
    <col min="5631" max="5631" width="3" style="1" customWidth="1"/>
    <col min="5632" max="5632" width="46.140625" style="1" customWidth="1"/>
    <col min="5633" max="5633" width="10.85546875" style="1" customWidth="1"/>
    <col min="5634" max="5634" width="11.28515625" style="1" customWidth="1"/>
    <col min="5635" max="5635" width="5.140625" style="1" customWidth="1"/>
    <col min="5636" max="5636" width="3.28515625" style="1" customWidth="1"/>
    <col min="5637" max="5646" width="5.85546875" style="1" customWidth="1"/>
    <col min="5647" max="5886" width="9.140625" style="1"/>
    <col min="5887" max="5887" width="3" style="1" customWidth="1"/>
    <col min="5888" max="5888" width="46.140625" style="1" customWidth="1"/>
    <col min="5889" max="5889" width="10.85546875" style="1" customWidth="1"/>
    <col min="5890" max="5890" width="11.28515625" style="1" customWidth="1"/>
    <col min="5891" max="5891" width="5.140625" style="1" customWidth="1"/>
    <col min="5892" max="5892" width="3.28515625" style="1" customWidth="1"/>
    <col min="5893" max="5902" width="5.85546875" style="1" customWidth="1"/>
    <col min="5903" max="6142" width="9.140625" style="1"/>
    <col min="6143" max="6143" width="3" style="1" customWidth="1"/>
    <col min="6144" max="6144" width="46.140625" style="1" customWidth="1"/>
    <col min="6145" max="6145" width="10.85546875" style="1" customWidth="1"/>
    <col min="6146" max="6146" width="11.28515625" style="1" customWidth="1"/>
    <col min="6147" max="6147" width="5.140625" style="1" customWidth="1"/>
    <col min="6148" max="6148" width="3.28515625" style="1" customWidth="1"/>
    <col min="6149" max="6158" width="5.85546875" style="1" customWidth="1"/>
    <col min="6159" max="6398" width="9.140625" style="1"/>
    <col min="6399" max="6399" width="3" style="1" customWidth="1"/>
    <col min="6400" max="6400" width="46.140625" style="1" customWidth="1"/>
    <col min="6401" max="6401" width="10.85546875" style="1" customWidth="1"/>
    <col min="6402" max="6402" width="11.28515625" style="1" customWidth="1"/>
    <col min="6403" max="6403" width="5.140625" style="1" customWidth="1"/>
    <col min="6404" max="6404" width="3.28515625" style="1" customWidth="1"/>
    <col min="6405" max="6414" width="5.85546875" style="1" customWidth="1"/>
    <col min="6415" max="6654" width="9.140625" style="1"/>
    <col min="6655" max="6655" width="3" style="1" customWidth="1"/>
    <col min="6656" max="6656" width="46.140625" style="1" customWidth="1"/>
    <col min="6657" max="6657" width="10.85546875" style="1" customWidth="1"/>
    <col min="6658" max="6658" width="11.28515625" style="1" customWidth="1"/>
    <col min="6659" max="6659" width="5.140625" style="1" customWidth="1"/>
    <col min="6660" max="6660" width="3.28515625" style="1" customWidth="1"/>
    <col min="6661" max="6670" width="5.85546875" style="1" customWidth="1"/>
    <col min="6671" max="6910" width="9.140625" style="1"/>
    <col min="6911" max="6911" width="3" style="1" customWidth="1"/>
    <col min="6912" max="6912" width="46.140625" style="1" customWidth="1"/>
    <col min="6913" max="6913" width="10.85546875" style="1" customWidth="1"/>
    <col min="6914" max="6914" width="11.28515625" style="1" customWidth="1"/>
    <col min="6915" max="6915" width="5.140625" style="1" customWidth="1"/>
    <col min="6916" max="6916" width="3.28515625" style="1" customWidth="1"/>
    <col min="6917" max="6926" width="5.85546875" style="1" customWidth="1"/>
    <col min="6927" max="7166" width="9.140625" style="1"/>
    <col min="7167" max="7167" width="3" style="1" customWidth="1"/>
    <col min="7168" max="7168" width="46.140625" style="1" customWidth="1"/>
    <col min="7169" max="7169" width="10.85546875" style="1" customWidth="1"/>
    <col min="7170" max="7170" width="11.28515625" style="1" customWidth="1"/>
    <col min="7171" max="7171" width="5.140625" style="1" customWidth="1"/>
    <col min="7172" max="7172" width="3.28515625" style="1" customWidth="1"/>
    <col min="7173" max="7182" width="5.85546875" style="1" customWidth="1"/>
    <col min="7183" max="7422" width="9.140625" style="1"/>
    <col min="7423" max="7423" width="3" style="1" customWidth="1"/>
    <col min="7424" max="7424" width="46.140625" style="1" customWidth="1"/>
    <col min="7425" max="7425" width="10.85546875" style="1" customWidth="1"/>
    <col min="7426" max="7426" width="11.28515625" style="1" customWidth="1"/>
    <col min="7427" max="7427" width="5.140625" style="1" customWidth="1"/>
    <col min="7428" max="7428" width="3.28515625" style="1" customWidth="1"/>
    <col min="7429" max="7438" width="5.85546875" style="1" customWidth="1"/>
    <col min="7439" max="7678" width="9.140625" style="1"/>
    <col min="7679" max="7679" width="3" style="1" customWidth="1"/>
    <col min="7680" max="7680" width="46.140625" style="1" customWidth="1"/>
    <col min="7681" max="7681" width="10.85546875" style="1" customWidth="1"/>
    <col min="7682" max="7682" width="11.28515625" style="1" customWidth="1"/>
    <col min="7683" max="7683" width="5.140625" style="1" customWidth="1"/>
    <col min="7684" max="7684" width="3.28515625" style="1" customWidth="1"/>
    <col min="7685" max="7694" width="5.85546875" style="1" customWidth="1"/>
    <col min="7695" max="7934" width="9.140625" style="1"/>
    <col min="7935" max="7935" width="3" style="1" customWidth="1"/>
    <col min="7936" max="7936" width="46.140625" style="1" customWidth="1"/>
    <col min="7937" max="7937" width="10.85546875" style="1" customWidth="1"/>
    <col min="7938" max="7938" width="11.28515625" style="1" customWidth="1"/>
    <col min="7939" max="7939" width="5.140625" style="1" customWidth="1"/>
    <col min="7940" max="7940" width="3.28515625" style="1" customWidth="1"/>
    <col min="7941" max="7950" width="5.85546875" style="1" customWidth="1"/>
    <col min="7951" max="8190" width="9.140625" style="1"/>
    <col min="8191" max="8191" width="3" style="1" customWidth="1"/>
    <col min="8192" max="8192" width="46.140625" style="1" customWidth="1"/>
    <col min="8193" max="8193" width="10.85546875" style="1" customWidth="1"/>
    <col min="8194" max="8194" width="11.28515625" style="1" customWidth="1"/>
    <col min="8195" max="8195" width="5.140625" style="1" customWidth="1"/>
    <col min="8196" max="8196" width="3.28515625" style="1" customWidth="1"/>
    <col min="8197" max="8206" width="5.85546875" style="1" customWidth="1"/>
    <col min="8207" max="8446" width="9.140625" style="1"/>
    <col min="8447" max="8447" width="3" style="1" customWidth="1"/>
    <col min="8448" max="8448" width="46.140625" style="1" customWidth="1"/>
    <col min="8449" max="8449" width="10.85546875" style="1" customWidth="1"/>
    <col min="8450" max="8450" width="11.28515625" style="1" customWidth="1"/>
    <col min="8451" max="8451" width="5.140625" style="1" customWidth="1"/>
    <col min="8452" max="8452" width="3.28515625" style="1" customWidth="1"/>
    <col min="8453" max="8462" width="5.85546875" style="1" customWidth="1"/>
    <col min="8463" max="8702" width="9.140625" style="1"/>
    <col min="8703" max="8703" width="3" style="1" customWidth="1"/>
    <col min="8704" max="8704" width="46.140625" style="1" customWidth="1"/>
    <col min="8705" max="8705" width="10.85546875" style="1" customWidth="1"/>
    <col min="8706" max="8706" width="11.28515625" style="1" customWidth="1"/>
    <col min="8707" max="8707" width="5.140625" style="1" customWidth="1"/>
    <col min="8708" max="8708" width="3.28515625" style="1" customWidth="1"/>
    <col min="8709" max="8718" width="5.85546875" style="1" customWidth="1"/>
    <col min="8719" max="8958" width="9.140625" style="1"/>
    <col min="8959" max="8959" width="3" style="1" customWidth="1"/>
    <col min="8960" max="8960" width="46.140625" style="1" customWidth="1"/>
    <col min="8961" max="8961" width="10.85546875" style="1" customWidth="1"/>
    <col min="8962" max="8962" width="11.28515625" style="1" customWidth="1"/>
    <col min="8963" max="8963" width="5.140625" style="1" customWidth="1"/>
    <col min="8964" max="8964" width="3.28515625" style="1" customWidth="1"/>
    <col min="8965" max="8974" width="5.85546875" style="1" customWidth="1"/>
    <col min="8975" max="9214" width="9.140625" style="1"/>
    <col min="9215" max="9215" width="3" style="1" customWidth="1"/>
    <col min="9216" max="9216" width="46.140625" style="1" customWidth="1"/>
    <col min="9217" max="9217" width="10.85546875" style="1" customWidth="1"/>
    <col min="9218" max="9218" width="11.28515625" style="1" customWidth="1"/>
    <col min="9219" max="9219" width="5.140625" style="1" customWidth="1"/>
    <col min="9220" max="9220" width="3.28515625" style="1" customWidth="1"/>
    <col min="9221" max="9230" width="5.85546875" style="1" customWidth="1"/>
    <col min="9231" max="9470" width="9.140625" style="1"/>
    <col min="9471" max="9471" width="3" style="1" customWidth="1"/>
    <col min="9472" max="9472" width="46.140625" style="1" customWidth="1"/>
    <col min="9473" max="9473" width="10.85546875" style="1" customWidth="1"/>
    <col min="9474" max="9474" width="11.28515625" style="1" customWidth="1"/>
    <col min="9475" max="9475" width="5.140625" style="1" customWidth="1"/>
    <col min="9476" max="9476" width="3.28515625" style="1" customWidth="1"/>
    <col min="9477" max="9486" width="5.85546875" style="1" customWidth="1"/>
    <col min="9487" max="9726" width="9.140625" style="1"/>
    <col min="9727" max="9727" width="3" style="1" customWidth="1"/>
    <col min="9728" max="9728" width="46.140625" style="1" customWidth="1"/>
    <col min="9729" max="9729" width="10.85546875" style="1" customWidth="1"/>
    <col min="9730" max="9730" width="11.28515625" style="1" customWidth="1"/>
    <col min="9731" max="9731" width="5.140625" style="1" customWidth="1"/>
    <col min="9732" max="9732" width="3.28515625" style="1" customWidth="1"/>
    <col min="9733" max="9742" width="5.85546875" style="1" customWidth="1"/>
    <col min="9743" max="9982" width="9.140625" style="1"/>
    <col min="9983" max="9983" width="3" style="1" customWidth="1"/>
    <col min="9984" max="9984" width="46.140625" style="1" customWidth="1"/>
    <col min="9985" max="9985" width="10.85546875" style="1" customWidth="1"/>
    <col min="9986" max="9986" width="11.28515625" style="1" customWidth="1"/>
    <col min="9987" max="9987" width="5.140625" style="1" customWidth="1"/>
    <col min="9988" max="9988" width="3.28515625" style="1" customWidth="1"/>
    <col min="9989" max="9998" width="5.85546875" style="1" customWidth="1"/>
    <col min="9999" max="10238" width="9.140625" style="1"/>
    <col min="10239" max="10239" width="3" style="1" customWidth="1"/>
    <col min="10240" max="10240" width="46.140625" style="1" customWidth="1"/>
    <col min="10241" max="10241" width="10.85546875" style="1" customWidth="1"/>
    <col min="10242" max="10242" width="11.28515625" style="1" customWidth="1"/>
    <col min="10243" max="10243" width="5.140625" style="1" customWidth="1"/>
    <col min="10244" max="10244" width="3.28515625" style="1" customWidth="1"/>
    <col min="10245" max="10254" width="5.85546875" style="1" customWidth="1"/>
    <col min="10255" max="10494" width="9.140625" style="1"/>
    <col min="10495" max="10495" width="3" style="1" customWidth="1"/>
    <col min="10496" max="10496" width="46.140625" style="1" customWidth="1"/>
    <col min="10497" max="10497" width="10.85546875" style="1" customWidth="1"/>
    <col min="10498" max="10498" width="11.28515625" style="1" customWidth="1"/>
    <col min="10499" max="10499" width="5.140625" style="1" customWidth="1"/>
    <col min="10500" max="10500" width="3.28515625" style="1" customWidth="1"/>
    <col min="10501" max="10510" width="5.85546875" style="1" customWidth="1"/>
    <col min="10511" max="10750" width="9.140625" style="1"/>
    <col min="10751" max="10751" width="3" style="1" customWidth="1"/>
    <col min="10752" max="10752" width="46.140625" style="1" customWidth="1"/>
    <col min="10753" max="10753" width="10.85546875" style="1" customWidth="1"/>
    <col min="10754" max="10754" width="11.28515625" style="1" customWidth="1"/>
    <col min="10755" max="10755" width="5.140625" style="1" customWidth="1"/>
    <col min="10756" max="10756" width="3.28515625" style="1" customWidth="1"/>
    <col min="10757" max="10766" width="5.85546875" style="1" customWidth="1"/>
    <col min="10767" max="11006" width="9.140625" style="1"/>
    <col min="11007" max="11007" width="3" style="1" customWidth="1"/>
    <col min="11008" max="11008" width="46.140625" style="1" customWidth="1"/>
    <col min="11009" max="11009" width="10.85546875" style="1" customWidth="1"/>
    <col min="11010" max="11010" width="11.28515625" style="1" customWidth="1"/>
    <col min="11011" max="11011" width="5.140625" style="1" customWidth="1"/>
    <col min="11012" max="11012" width="3.28515625" style="1" customWidth="1"/>
    <col min="11013" max="11022" width="5.85546875" style="1" customWidth="1"/>
    <col min="11023" max="11262" width="9.140625" style="1"/>
    <col min="11263" max="11263" width="3" style="1" customWidth="1"/>
    <col min="11264" max="11264" width="46.140625" style="1" customWidth="1"/>
    <col min="11265" max="11265" width="10.85546875" style="1" customWidth="1"/>
    <col min="11266" max="11266" width="11.28515625" style="1" customWidth="1"/>
    <col min="11267" max="11267" width="5.140625" style="1" customWidth="1"/>
    <col min="11268" max="11268" width="3.28515625" style="1" customWidth="1"/>
    <col min="11269" max="11278" width="5.85546875" style="1" customWidth="1"/>
    <col min="11279" max="11518" width="9.140625" style="1"/>
    <col min="11519" max="11519" width="3" style="1" customWidth="1"/>
    <col min="11520" max="11520" width="46.140625" style="1" customWidth="1"/>
    <col min="11521" max="11521" width="10.85546875" style="1" customWidth="1"/>
    <col min="11522" max="11522" width="11.28515625" style="1" customWidth="1"/>
    <col min="11523" max="11523" width="5.140625" style="1" customWidth="1"/>
    <col min="11524" max="11524" width="3.28515625" style="1" customWidth="1"/>
    <col min="11525" max="11534" width="5.85546875" style="1" customWidth="1"/>
    <col min="11535" max="11774" width="9.140625" style="1"/>
    <col min="11775" max="11775" width="3" style="1" customWidth="1"/>
    <col min="11776" max="11776" width="46.140625" style="1" customWidth="1"/>
    <col min="11777" max="11777" width="10.85546875" style="1" customWidth="1"/>
    <col min="11778" max="11778" width="11.28515625" style="1" customWidth="1"/>
    <col min="11779" max="11779" width="5.140625" style="1" customWidth="1"/>
    <col min="11780" max="11780" width="3.28515625" style="1" customWidth="1"/>
    <col min="11781" max="11790" width="5.85546875" style="1" customWidth="1"/>
    <col min="11791" max="12030" width="9.140625" style="1"/>
    <col min="12031" max="12031" width="3" style="1" customWidth="1"/>
    <col min="12032" max="12032" width="46.140625" style="1" customWidth="1"/>
    <col min="12033" max="12033" width="10.85546875" style="1" customWidth="1"/>
    <col min="12034" max="12034" width="11.28515625" style="1" customWidth="1"/>
    <col min="12035" max="12035" width="5.140625" style="1" customWidth="1"/>
    <col min="12036" max="12036" width="3.28515625" style="1" customWidth="1"/>
    <col min="12037" max="12046" width="5.85546875" style="1" customWidth="1"/>
    <col min="12047" max="12286" width="9.140625" style="1"/>
    <col min="12287" max="12287" width="3" style="1" customWidth="1"/>
    <col min="12288" max="12288" width="46.140625" style="1" customWidth="1"/>
    <col min="12289" max="12289" width="10.85546875" style="1" customWidth="1"/>
    <col min="12290" max="12290" width="11.28515625" style="1" customWidth="1"/>
    <col min="12291" max="12291" width="5.140625" style="1" customWidth="1"/>
    <col min="12292" max="12292" width="3.28515625" style="1" customWidth="1"/>
    <col min="12293" max="12302" width="5.85546875" style="1" customWidth="1"/>
    <col min="12303" max="12542" width="9.140625" style="1"/>
    <col min="12543" max="12543" width="3" style="1" customWidth="1"/>
    <col min="12544" max="12544" width="46.140625" style="1" customWidth="1"/>
    <col min="12545" max="12545" width="10.85546875" style="1" customWidth="1"/>
    <col min="12546" max="12546" width="11.28515625" style="1" customWidth="1"/>
    <col min="12547" max="12547" width="5.140625" style="1" customWidth="1"/>
    <col min="12548" max="12548" width="3.28515625" style="1" customWidth="1"/>
    <col min="12549" max="12558" width="5.85546875" style="1" customWidth="1"/>
    <col min="12559" max="12798" width="9.140625" style="1"/>
    <col min="12799" max="12799" width="3" style="1" customWidth="1"/>
    <col min="12800" max="12800" width="46.140625" style="1" customWidth="1"/>
    <col min="12801" max="12801" width="10.85546875" style="1" customWidth="1"/>
    <col min="12802" max="12802" width="11.28515625" style="1" customWidth="1"/>
    <col min="12803" max="12803" width="5.140625" style="1" customWidth="1"/>
    <col min="12804" max="12804" width="3.28515625" style="1" customWidth="1"/>
    <col min="12805" max="12814" width="5.85546875" style="1" customWidth="1"/>
    <col min="12815" max="13054" width="9.140625" style="1"/>
    <col min="13055" max="13055" width="3" style="1" customWidth="1"/>
    <col min="13056" max="13056" width="46.140625" style="1" customWidth="1"/>
    <col min="13057" max="13057" width="10.85546875" style="1" customWidth="1"/>
    <col min="13058" max="13058" width="11.28515625" style="1" customWidth="1"/>
    <col min="13059" max="13059" width="5.140625" style="1" customWidth="1"/>
    <col min="13060" max="13060" width="3.28515625" style="1" customWidth="1"/>
    <col min="13061" max="13070" width="5.85546875" style="1" customWidth="1"/>
    <col min="13071" max="13310" width="9.140625" style="1"/>
    <col min="13311" max="13311" width="3" style="1" customWidth="1"/>
    <col min="13312" max="13312" width="46.140625" style="1" customWidth="1"/>
    <col min="13313" max="13313" width="10.85546875" style="1" customWidth="1"/>
    <col min="13314" max="13314" width="11.28515625" style="1" customWidth="1"/>
    <col min="13315" max="13315" width="5.140625" style="1" customWidth="1"/>
    <col min="13316" max="13316" width="3.28515625" style="1" customWidth="1"/>
    <col min="13317" max="13326" width="5.85546875" style="1" customWidth="1"/>
    <col min="13327" max="13566" width="9.140625" style="1"/>
    <col min="13567" max="13567" width="3" style="1" customWidth="1"/>
    <col min="13568" max="13568" width="46.140625" style="1" customWidth="1"/>
    <col min="13569" max="13569" width="10.85546875" style="1" customWidth="1"/>
    <col min="13570" max="13570" width="11.28515625" style="1" customWidth="1"/>
    <col min="13571" max="13571" width="5.140625" style="1" customWidth="1"/>
    <col min="13572" max="13572" width="3.28515625" style="1" customWidth="1"/>
    <col min="13573" max="13582" width="5.85546875" style="1" customWidth="1"/>
    <col min="13583" max="13822" width="9.140625" style="1"/>
    <col min="13823" max="13823" width="3" style="1" customWidth="1"/>
    <col min="13824" max="13824" width="46.140625" style="1" customWidth="1"/>
    <col min="13825" max="13825" width="10.85546875" style="1" customWidth="1"/>
    <col min="13826" max="13826" width="11.28515625" style="1" customWidth="1"/>
    <col min="13827" max="13827" width="5.140625" style="1" customWidth="1"/>
    <col min="13828" max="13828" width="3.28515625" style="1" customWidth="1"/>
    <col min="13829" max="13838" width="5.85546875" style="1" customWidth="1"/>
    <col min="13839" max="14078" width="9.140625" style="1"/>
    <col min="14079" max="14079" width="3" style="1" customWidth="1"/>
    <col min="14080" max="14080" width="46.140625" style="1" customWidth="1"/>
    <col min="14081" max="14081" width="10.85546875" style="1" customWidth="1"/>
    <col min="14082" max="14082" width="11.28515625" style="1" customWidth="1"/>
    <col min="14083" max="14083" width="5.140625" style="1" customWidth="1"/>
    <col min="14084" max="14084" width="3.28515625" style="1" customWidth="1"/>
    <col min="14085" max="14094" width="5.85546875" style="1" customWidth="1"/>
    <col min="14095" max="14334" width="9.140625" style="1"/>
    <col min="14335" max="14335" width="3" style="1" customWidth="1"/>
    <col min="14336" max="14336" width="46.140625" style="1" customWidth="1"/>
    <col min="14337" max="14337" width="10.85546875" style="1" customWidth="1"/>
    <col min="14338" max="14338" width="11.28515625" style="1" customWidth="1"/>
    <col min="14339" max="14339" width="5.140625" style="1" customWidth="1"/>
    <col min="14340" max="14340" width="3.28515625" style="1" customWidth="1"/>
    <col min="14341" max="14350" width="5.85546875" style="1" customWidth="1"/>
    <col min="14351" max="14590" width="9.140625" style="1"/>
    <col min="14591" max="14591" width="3" style="1" customWidth="1"/>
    <col min="14592" max="14592" width="46.140625" style="1" customWidth="1"/>
    <col min="14593" max="14593" width="10.85546875" style="1" customWidth="1"/>
    <col min="14594" max="14594" width="11.28515625" style="1" customWidth="1"/>
    <col min="14595" max="14595" width="5.140625" style="1" customWidth="1"/>
    <col min="14596" max="14596" width="3.28515625" style="1" customWidth="1"/>
    <col min="14597" max="14606" width="5.85546875" style="1" customWidth="1"/>
    <col min="14607" max="14846" width="9.140625" style="1"/>
    <col min="14847" max="14847" width="3" style="1" customWidth="1"/>
    <col min="14848" max="14848" width="46.140625" style="1" customWidth="1"/>
    <col min="14849" max="14849" width="10.85546875" style="1" customWidth="1"/>
    <col min="14850" max="14850" width="11.28515625" style="1" customWidth="1"/>
    <col min="14851" max="14851" width="5.140625" style="1" customWidth="1"/>
    <col min="14852" max="14852" width="3.28515625" style="1" customWidth="1"/>
    <col min="14853" max="14862" width="5.85546875" style="1" customWidth="1"/>
    <col min="14863" max="15102" width="9.140625" style="1"/>
    <col min="15103" max="15103" width="3" style="1" customWidth="1"/>
    <col min="15104" max="15104" width="46.140625" style="1" customWidth="1"/>
    <col min="15105" max="15105" width="10.85546875" style="1" customWidth="1"/>
    <col min="15106" max="15106" width="11.28515625" style="1" customWidth="1"/>
    <col min="15107" max="15107" width="5.140625" style="1" customWidth="1"/>
    <col min="15108" max="15108" width="3.28515625" style="1" customWidth="1"/>
    <col min="15109" max="15118" width="5.85546875" style="1" customWidth="1"/>
    <col min="15119" max="15358" width="9.140625" style="1"/>
    <col min="15359" max="15359" width="3" style="1" customWidth="1"/>
    <col min="15360" max="15360" width="46.140625" style="1" customWidth="1"/>
    <col min="15361" max="15361" width="10.85546875" style="1" customWidth="1"/>
    <col min="15362" max="15362" width="11.28515625" style="1" customWidth="1"/>
    <col min="15363" max="15363" width="5.140625" style="1" customWidth="1"/>
    <col min="15364" max="15364" width="3.28515625" style="1" customWidth="1"/>
    <col min="15365" max="15374" width="5.85546875" style="1" customWidth="1"/>
    <col min="15375" max="15614" width="9.140625" style="1"/>
    <col min="15615" max="15615" width="3" style="1" customWidth="1"/>
    <col min="15616" max="15616" width="46.140625" style="1" customWidth="1"/>
    <col min="15617" max="15617" width="10.85546875" style="1" customWidth="1"/>
    <col min="15618" max="15618" width="11.28515625" style="1" customWidth="1"/>
    <col min="15619" max="15619" width="5.140625" style="1" customWidth="1"/>
    <col min="15620" max="15620" width="3.28515625" style="1" customWidth="1"/>
    <col min="15621" max="15630" width="5.85546875" style="1" customWidth="1"/>
    <col min="15631" max="15870" width="9.140625" style="1"/>
    <col min="15871" max="15871" width="3" style="1" customWidth="1"/>
    <col min="15872" max="15872" width="46.140625" style="1" customWidth="1"/>
    <col min="15873" max="15873" width="10.85546875" style="1" customWidth="1"/>
    <col min="15874" max="15874" width="11.28515625" style="1" customWidth="1"/>
    <col min="15875" max="15875" width="5.140625" style="1" customWidth="1"/>
    <col min="15876" max="15876" width="3.28515625" style="1" customWidth="1"/>
    <col min="15877" max="15886" width="5.85546875" style="1" customWidth="1"/>
    <col min="15887" max="16126" width="9.140625" style="1"/>
    <col min="16127" max="16127" width="3" style="1" customWidth="1"/>
    <col min="16128" max="16128" width="46.140625" style="1" customWidth="1"/>
    <col min="16129" max="16129" width="10.85546875" style="1" customWidth="1"/>
    <col min="16130" max="16130" width="11.28515625" style="1" customWidth="1"/>
    <col min="16131" max="16131" width="5.140625" style="1" customWidth="1"/>
    <col min="16132" max="16132" width="3.28515625" style="1" customWidth="1"/>
    <col min="16133" max="16142" width="5.85546875" style="1" customWidth="1"/>
    <col min="16143" max="16384" width="9.140625" style="1"/>
  </cols>
  <sheetData>
    <row r="1" spans="1:14" ht="20.25" x14ac:dyDescent="0.25">
      <c r="A1" s="38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20.25" x14ac:dyDescent="0.25">
      <c r="A2" s="39" t="s">
        <v>38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7" customFormat="1" ht="86.25" x14ac:dyDescent="0.25">
      <c r="A3" s="2"/>
      <c r="B3" s="3" t="s">
        <v>16</v>
      </c>
      <c r="C3" s="4" t="s">
        <v>3</v>
      </c>
      <c r="D3" s="5" t="s">
        <v>17</v>
      </c>
      <c r="E3" s="6" t="s">
        <v>5</v>
      </c>
      <c r="F3" s="6" t="s">
        <v>12</v>
      </c>
      <c r="G3" s="6" t="s">
        <v>6</v>
      </c>
      <c r="H3" s="6" t="s">
        <v>13</v>
      </c>
      <c r="I3" s="6" t="s">
        <v>7</v>
      </c>
      <c r="J3" s="6" t="s">
        <v>8</v>
      </c>
      <c r="K3" s="6" t="s">
        <v>14</v>
      </c>
      <c r="L3" s="6" t="s">
        <v>9</v>
      </c>
      <c r="M3" s="6" t="s">
        <v>10</v>
      </c>
      <c r="N3" s="6" t="s">
        <v>11</v>
      </c>
    </row>
    <row r="4" spans="1:14" ht="16.5" x14ac:dyDescent="0.25">
      <c r="A4" s="33" t="s">
        <v>63</v>
      </c>
      <c r="B4" s="24" t="s">
        <v>20</v>
      </c>
      <c r="C4" s="13">
        <v>56000</v>
      </c>
      <c r="D4" s="14">
        <f>+C4</f>
        <v>56000</v>
      </c>
      <c r="E4" s="15"/>
      <c r="F4" s="15"/>
      <c r="G4" s="15"/>
      <c r="H4" s="15"/>
      <c r="I4" s="15"/>
      <c r="J4" s="15"/>
      <c r="K4" s="15"/>
      <c r="L4" s="15"/>
      <c r="M4" s="15"/>
      <c r="N4" s="16">
        <f>(+E4+F4+G4+H4+I4+J4+K4+L4+M4)/9</f>
        <v>0</v>
      </c>
    </row>
    <row r="5" spans="1:14" ht="16.5" x14ac:dyDescent="0.25">
      <c r="A5" s="33" t="s">
        <v>63</v>
      </c>
      <c r="B5" s="24" t="s">
        <v>36</v>
      </c>
      <c r="C5" s="13">
        <f>35000*1.5</f>
        <v>52500</v>
      </c>
      <c r="D5" s="17">
        <f>+D4+C5</f>
        <v>108500</v>
      </c>
      <c r="E5" s="15"/>
      <c r="F5" s="15"/>
      <c r="G5" s="15"/>
      <c r="H5" s="15"/>
      <c r="I5" s="15"/>
      <c r="J5" s="15"/>
      <c r="K5" s="15"/>
      <c r="L5" s="15"/>
      <c r="M5" s="15"/>
      <c r="N5" s="16">
        <f t="shared" ref="N5:N53" si="0">(+E5+F5+G5+H5+I5+J5+K5+L5+M5)/9</f>
        <v>0</v>
      </c>
    </row>
    <row r="6" spans="1:14" ht="16.5" x14ac:dyDescent="0.25">
      <c r="A6" s="33" t="s">
        <v>31</v>
      </c>
      <c r="B6" s="24" t="s">
        <v>22</v>
      </c>
      <c r="C6" s="13">
        <v>45450</v>
      </c>
      <c r="D6" s="17">
        <f t="shared" ref="D6:D53" si="1">+D5+C6</f>
        <v>153950</v>
      </c>
      <c r="E6" s="15"/>
      <c r="F6" s="15"/>
      <c r="G6" s="15"/>
      <c r="H6" s="15"/>
      <c r="I6" s="15"/>
      <c r="J6" s="15"/>
      <c r="K6" s="15"/>
      <c r="L6" s="15"/>
      <c r="M6" s="15"/>
      <c r="N6" s="16">
        <f t="shared" si="0"/>
        <v>0</v>
      </c>
    </row>
    <row r="7" spans="1:14" ht="16.5" x14ac:dyDescent="0.25">
      <c r="A7" s="33" t="s">
        <v>31</v>
      </c>
      <c r="B7" s="24" t="s">
        <v>23</v>
      </c>
      <c r="C7" s="13">
        <v>10000</v>
      </c>
      <c r="D7" s="17">
        <f t="shared" si="1"/>
        <v>163950</v>
      </c>
      <c r="E7" s="15"/>
      <c r="F7" s="15"/>
      <c r="G7" s="15"/>
      <c r="H7" s="15"/>
      <c r="I7" s="15"/>
      <c r="J7" s="15"/>
      <c r="K7" s="15"/>
      <c r="L7" s="15"/>
      <c r="M7" s="15"/>
      <c r="N7" s="16">
        <f t="shared" si="0"/>
        <v>0</v>
      </c>
    </row>
    <row r="8" spans="1:14" ht="16.5" x14ac:dyDescent="0.25">
      <c r="A8" s="33" t="s">
        <v>31</v>
      </c>
      <c r="B8" s="24" t="s">
        <v>27</v>
      </c>
      <c r="C8" s="13">
        <v>128000</v>
      </c>
      <c r="D8" s="17">
        <f t="shared" si="1"/>
        <v>291950</v>
      </c>
      <c r="E8" s="15"/>
      <c r="F8" s="15"/>
      <c r="G8" s="15"/>
      <c r="H8" s="15"/>
      <c r="I8" s="15"/>
      <c r="J8" s="15"/>
      <c r="K8" s="15"/>
      <c r="L8" s="15"/>
      <c r="M8" s="15"/>
      <c r="N8" s="16">
        <f t="shared" si="0"/>
        <v>0</v>
      </c>
    </row>
    <row r="9" spans="1:14" ht="16.5" x14ac:dyDescent="0.25">
      <c r="A9" s="33" t="s">
        <v>31</v>
      </c>
      <c r="B9" s="24" t="s">
        <v>26</v>
      </c>
      <c r="C9" s="13">
        <v>100000</v>
      </c>
      <c r="D9" s="17">
        <f t="shared" si="1"/>
        <v>391950</v>
      </c>
      <c r="E9" s="15"/>
      <c r="F9" s="15"/>
      <c r="G9" s="15"/>
      <c r="H9" s="15"/>
      <c r="I9" s="15"/>
      <c r="J9" s="15"/>
      <c r="K9" s="15"/>
      <c r="L9" s="15"/>
      <c r="M9" s="15"/>
      <c r="N9" s="16">
        <f t="shared" si="0"/>
        <v>0</v>
      </c>
    </row>
    <row r="10" spans="1:14" ht="16.5" x14ac:dyDescent="0.25">
      <c r="A10" s="33" t="s">
        <v>31</v>
      </c>
      <c r="B10" s="24" t="s">
        <v>28</v>
      </c>
      <c r="C10" s="13">
        <v>14000</v>
      </c>
      <c r="D10" s="17">
        <f t="shared" si="1"/>
        <v>405950</v>
      </c>
      <c r="E10" s="15"/>
      <c r="F10" s="15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 ht="16.5" x14ac:dyDescent="0.25">
      <c r="A11" s="33" t="s">
        <v>63</v>
      </c>
      <c r="B11" s="24" t="s">
        <v>35</v>
      </c>
      <c r="C11" s="13">
        <v>85000</v>
      </c>
      <c r="D11" s="17">
        <f t="shared" si="1"/>
        <v>490950</v>
      </c>
      <c r="E11" s="15"/>
      <c r="F11" s="15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 ht="16.5" x14ac:dyDescent="0.25">
      <c r="A12" s="33" t="s">
        <v>31</v>
      </c>
      <c r="B12" s="24" t="s">
        <v>37</v>
      </c>
      <c r="C12" s="13">
        <v>95000</v>
      </c>
      <c r="D12" s="17">
        <f t="shared" si="1"/>
        <v>585950</v>
      </c>
      <c r="E12" s="15"/>
      <c r="F12" s="15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 ht="16.5" x14ac:dyDescent="0.25">
      <c r="A13" s="33" t="s">
        <v>63</v>
      </c>
      <c r="B13" s="24" t="s">
        <v>42</v>
      </c>
      <c r="C13" s="13">
        <f t="shared" ref="C13:C19" si="2">-56250*-1</f>
        <v>56250</v>
      </c>
      <c r="D13" s="17">
        <f t="shared" si="1"/>
        <v>642200</v>
      </c>
      <c r="E13" s="15"/>
      <c r="F13" s="15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 ht="16.5" x14ac:dyDescent="0.25">
      <c r="A14" s="33" t="s">
        <v>63</v>
      </c>
      <c r="B14" s="24" t="s">
        <v>43</v>
      </c>
      <c r="C14" s="13">
        <f t="shared" si="2"/>
        <v>56250</v>
      </c>
      <c r="D14" s="17">
        <f t="shared" si="1"/>
        <v>698450</v>
      </c>
      <c r="E14" s="15"/>
      <c r="F14" s="15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 ht="16.5" x14ac:dyDescent="0.25">
      <c r="A15" s="33" t="s">
        <v>63</v>
      </c>
      <c r="B15" s="24" t="s">
        <v>44</v>
      </c>
      <c r="C15" s="13">
        <f t="shared" si="2"/>
        <v>56250</v>
      </c>
      <c r="D15" s="17">
        <f t="shared" si="1"/>
        <v>754700</v>
      </c>
      <c r="E15" s="15"/>
      <c r="F15" s="15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 ht="16.5" x14ac:dyDescent="0.25">
      <c r="A16" s="33" t="s">
        <v>63</v>
      </c>
      <c r="B16" s="24" t="s">
        <v>45</v>
      </c>
      <c r="C16" s="13">
        <f t="shared" si="2"/>
        <v>56250</v>
      </c>
      <c r="D16" s="17">
        <f t="shared" si="1"/>
        <v>810950</v>
      </c>
      <c r="E16" s="15"/>
      <c r="F16" s="15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5" ht="16.5" x14ac:dyDescent="0.25">
      <c r="A17" s="33" t="s">
        <v>63</v>
      </c>
      <c r="B17" s="24" t="s">
        <v>46</v>
      </c>
      <c r="C17" s="13">
        <f t="shared" si="2"/>
        <v>56250</v>
      </c>
      <c r="D17" s="17">
        <f t="shared" si="1"/>
        <v>867200</v>
      </c>
      <c r="E17" s="15"/>
      <c r="F17" s="15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5" ht="16.5" x14ac:dyDescent="0.25">
      <c r="A18" s="33" t="s">
        <v>63</v>
      </c>
      <c r="B18" s="24" t="s">
        <v>47</v>
      </c>
      <c r="C18" s="13">
        <f t="shared" si="2"/>
        <v>56250</v>
      </c>
      <c r="D18" s="17">
        <f t="shared" si="1"/>
        <v>923450</v>
      </c>
      <c r="E18" s="15"/>
      <c r="F18" s="15"/>
      <c r="G18" s="15"/>
      <c r="H18" s="15"/>
      <c r="I18" s="15"/>
      <c r="J18" s="15"/>
      <c r="K18" s="15"/>
      <c r="L18" s="15"/>
      <c r="M18" s="15"/>
      <c r="N18" s="16">
        <f t="shared" si="0"/>
        <v>0</v>
      </c>
    </row>
    <row r="19" spans="1:15" ht="16.5" x14ac:dyDescent="0.25">
      <c r="A19" s="33" t="s">
        <v>63</v>
      </c>
      <c r="B19" s="24" t="s">
        <v>48</v>
      </c>
      <c r="C19" s="13">
        <f t="shared" si="2"/>
        <v>56250</v>
      </c>
      <c r="D19" s="17">
        <f t="shared" si="1"/>
        <v>979700</v>
      </c>
      <c r="E19" s="15"/>
      <c r="F19" s="15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5" ht="16.5" x14ac:dyDescent="0.25">
      <c r="A20" s="33" t="s">
        <v>63</v>
      </c>
      <c r="B20" s="24" t="s">
        <v>49</v>
      </c>
      <c r="C20" s="13">
        <f>-112500*-1</f>
        <v>112500</v>
      </c>
      <c r="D20" s="17">
        <f t="shared" si="1"/>
        <v>1092200</v>
      </c>
      <c r="E20" s="15"/>
      <c r="F20" s="15"/>
      <c r="G20" s="15"/>
      <c r="H20" s="15"/>
      <c r="I20" s="15"/>
      <c r="J20" s="15"/>
      <c r="K20" s="15"/>
      <c r="L20" s="15"/>
      <c r="M20" s="15"/>
      <c r="N20" s="16">
        <f t="shared" si="0"/>
        <v>0</v>
      </c>
    </row>
    <row r="21" spans="1:15" ht="16.5" x14ac:dyDescent="0.25">
      <c r="A21" s="33" t="s">
        <v>63</v>
      </c>
      <c r="B21" s="24" t="s">
        <v>50</v>
      </c>
      <c r="C21" s="13">
        <f>-393750*-1</f>
        <v>393750</v>
      </c>
      <c r="D21" s="17">
        <f t="shared" si="1"/>
        <v>1485950</v>
      </c>
      <c r="E21" s="15"/>
      <c r="F21" s="15"/>
      <c r="G21" s="15"/>
      <c r="H21" s="15"/>
      <c r="I21" s="15"/>
      <c r="J21" s="15"/>
      <c r="K21" s="15"/>
      <c r="L21" s="15"/>
      <c r="M21" s="15"/>
      <c r="N21" s="16">
        <f t="shared" si="0"/>
        <v>0</v>
      </c>
    </row>
    <row r="22" spans="1:15" ht="16.5" x14ac:dyDescent="0.25">
      <c r="A22" s="33"/>
      <c r="B22" s="31" t="s">
        <v>87</v>
      </c>
      <c r="C22" s="19">
        <v>16634</v>
      </c>
      <c r="D22" s="20">
        <f t="shared" si="1"/>
        <v>1502584</v>
      </c>
      <c r="E22" s="15"/>
      <c r="F22" s="15"/>
      <c r="G22" s="15"/>
      <c r="H22" s="15"/>
      <c r="I22" s="15"/>
      <c r="J22" s="15"/>
      <c r="K22" s="15"/>
      <c r="L22" s="15"/>
      <c r="M22" s="15"/>
      <c r="N22" s="16">
        <f t="shared" si="0"/>
        <v>0</v>
      </c>
    </row>
    <row r="23" spans="1:15" ht="16.5" x14ac:dyDescent="0.25">
      <c r="A23" s="33"/>
      <c r="B23" s="31" t="s">
        <v>88</v>
      </c>
      <c r="C23" s="19">
        <v>14246</v>
      </c>
      <c r="D23" s="20">
        <f t="shared" si="1"/>
        <v>1516830</v>
      </c>
      <c r="E23" s="15"/>
      <c r="F23" s="15"/>
      <c r="G23" s="15"/>
      <c r="H23" s="15"/>
      <c r="I23" s="15"/>
      <c r="J23" s="15"/>
      <c r="K23" s="15"/>
      <c r="L23" s="15"/>
      <c r="M23" s="15"/>
      <c r="N23" s="16">
        <f t="shared" si="0"/>
        <v>0</v>
      </c>
    </row>
    <row r="24" spans="1:15" ht="16.5" x14ac:dyDescent="0.25">
      <c r="A24" s="33"/>
      <c r="B24" s="31" t="s">
        <v>74</v>
      </c>
      <c r="C24" s="19">
        <v>52265</v>
      </c>
      <c r="D24" s="20">
        <f t="shared" si="1"/>
        <v>1569095</v>
      </c>
      <c r="E24" s="15"/>
      <c r="F24" s="15"/>
      <c r="G24" s="15"/>
      <c r="H24" s="15"/>
      <c r="I24" s="15"/>
      <c r="J24" s="15"/>
      <c r="K24" s="15"/>
      <c r="L24" s="15"/>
      <c r="M24" s="15"/>
      <c r="N24" s="16">
        <f t="shared" si="0"/>
        <v>0</v>
      </c>
    </row>
    <row r="25" spans="1:15" ht="45" customHeight="1" x14ac:dyDescent="0.25">
      <c r="A25" s="33" t="s">
        <v>63</v>
      </c>
      <c r="B25" s="30" t="s">
        <v>51</v>
      </c>
      <c r="C25" s="19">
        <f>-281250*-1</f>
        <v>281250</v>
      </c>
      <c r="D25" s="20">
        <f t="shared" si="1"/>
        <v>1850345</v>
      </c>
      <c r="E25" s="25"/>
      <c r="F25" s="25"/>
      <c r="G25" s="25"/>
      <c r="H25" s="25"/>
      <c r="I25" s="25"/>
      <c r="J25" s="25"/>
      <c r="K25" s="25"/>
      <c r="L25" s="25"/>
      <c r="M25" s="25"/>
      <c r="N25" s="16">
        <f t="shared" si="0"/>
        <v>0</v>
      </c>
    </row>
    <row r="26" spans="1:15" ht="45" customHeight="1" x14ac:dyDescent="0.25">
      <c r="A26" s="33" t="s">
        <v>63</v>
      </c>
      <c r="B26" s="30" t="s">
        <v>80</v>
      </c>
      <c r="C26" s="19">
        <f>9*56250</f>
        <v>506250</v>
      </c>
      <c r="D26" s="20">
        <f t="shared" si="1"/>
        <v>2356595</v>
      </c>
      <c r="E26" s="25"/>
      <c r="F26" s="25"/>
      <c r="G26" s="25"/>
      <c r="H26" s="25"/>
      <c r="I26" s="25"/>
      <c r="J26" s="25"/>
      <c r="K26" s="25"/>
      <c r="L26" s="25"/>
      <c r="M26" s="25"/>
      <c r="N26" s="16">
        <f t="shared" si="0"/>
        <v>0</v>
      </c>
    </row>
    <row r="27" spans="1:15" ht="45" customHeight="1" x14ac:dyDescent="0.25">
      <c r="A27" s="33" t="s">
        <v>63</v>
      </c>
      <c r="B27" s="30" t="s">
        <v>81</v>
      </c>
      <c r="C27" s="19">
        <f>56250*2</f>
        <v>112500</v>
      </c>
      <c r="D27" s="20">
        <f t="shared" si="1"/>
        <v>2469095</v>
      </c>
      <c r="E27" s="25"/>
      <c r="F27" s="25"/>
      <c r="G27" s="25"/>
      <c r="H27" s="25"/>
      <c r="I27" s="25"/>
      <c r="J27" s="25"/>
      <c r="K27" s="25"/>
      <c r="L27" s="25"/>
      <c r="M27" s="25"/>
      <c r="N27" s="16">
        <f t="shared" si="0"/>
        <v>0</v>
      </c>
    </row>
    <row r="28" spans="1:15" ht="45" customHeight="1" x14ac:dyDescent="0.25">
      <c r="A28" s="33"/>
      <c r="B28" s="30" t="s">
        <v>83</v>
      </c>
      <c r="C28" s="19">
        <v>10000</v>
      </c>
      <c r="D28" s="20">
        <f t="shared" si="1"/>
        <v>2479095</v>
      </c>
      <c r="E28" s="15"/>
      <c r="F28" s="15"/>
      <c r="G28" s="15"/>
      <c r="H28" s="15"/>
      <c r="I28" s="15"/>
      <c r="J28" s="15"/>
      <c r="K28" s="15"/>
      <c r="L28" s="15"/>
      <c r="M28" s="15"/>
      <c r="N28" s="16">
        <f t="shared" si="0"/>
        <v>0</v>
      </c>
    </row>
    <row r="29" spans="1:15" ht="45" customHeight="1" x14ac:dyDescent="0.25">
      <c r="A29" s="33"/>
      <c r="B29" s="30" t="s">
        <v>82</v>
      </c>
      <c r="C29" s="19">
        <v>20196</v>
      </c>
      <c r="D29" s="20">
        <f t="shared" si="1"/>
        <v>2499291</v>
      </c>
      <c r="E29" s="15"/>
      <c r="F29" s="15"/>
      <c r="G29" s="15"/>
      <c r="H29" s="15"/>
      <c r="I29" s="15"/>
      <c r="J29" s="15"/>
      <c r="K29" s="15"/>
      <c r="L29" s="15"/>
      <c r="M29" s="15"/>
      <c r="N29" s="16">
        <f t="shared" si="0"/>
        <v>0</v>
      </c>
    </row>
    <row r="30" spans="1:15" ht="45" customHeight="1" x14ac:dyDescent="0.25">
      <c r="A30" s="33"/>
      <c r="B30" s="30" t="s">
        <v>57</v>
      </c>
      <c r="C30" s="19">
        <v>50000</v>
      </c>
      <c r="D30" s="20">
        <f t="shared" si="1"/>
        <v>2549291</v>
      </c>
      <c r="E30" s="15"/>
      <c r="F30" s="15"/>
      <c r="G30" s="15"/>
      <c r="H30" s="15"/>
      <c r="I30" s="15"/>
      <c r="J30" s="15"/>
      <c r="K30" s="15"/>
      <c r="L30" s="15"/>
      <c r="M30" s="15"/>
      <c r="N30" s="16">
        <f t="shared" si="0"/>
        <v>0</v>
      </c>
    </row>
    <row r="31" spans="1:15" ht="45" customHeight="1" x14ac:dyDescent="0.25">
      <c r="A31" s="33"/>
      <c r="B31" s="30" t="s">
        <v>57</v>
      </c>
      <c r="C31" s="19">
        <v>100000</v>
      </c>
      <c r="D31" s="20">
        <f t="shared" si="1"/>
        <v>2649291</v>
      </c>
      <c r="E31" s="15"/>
      <c r="F31" s="15"/>
      <c r="G31" s="15"/>
      <c r="H31" s="15"/>
      <c r="I31" s="15"/>
      <c r="J31" s="15"/>
      <c r="K31" s="15"/>
      <c r="L31" s="15"/>
      <c r="M31" s="15"/>
      <c r="N31" s="16">
        <f t="shared" si="0"/>
        <v>0</v>
      </c>
    </row>
    <row r="32" spans="1:15" ht="45" customHeight="1" x14ac:dyDescent="0.25">
      <c r="A32" s="33"/>
      <c r="B32" s="30" t="s">
        <v>61</v>
      </c>
      <c r="C32" s="19">
        <v>306944</v>
      </c>
      <c r="D32" s="20">
        <f t="shared" si="1"/>
        <v>2956235</v>
      </c>
      <c r="E32" s="25"/>
      <c r="F32" s="25"/>
      <c r="G32" s="25"/>
      <c r="H32" s="25"/>
      <c r="I32" s="25"/>
      <c r="J32" s="25"/>
      <c r="K32" s="25"/>
      <c r="L32" s="25"/>
      <c r="M32" s="25"/>
      <c r="N32" s="16">
        <f t="shared" si="0"/>
        <v>0</v>
      </c>
      <c r="O32" s="1" t="s">
        <v>31</v>
      </c>
    </row>
    <row r="33" spans="1:14" ht="45" customHeight="1" x14ac:dyDescent="0.25">
      <c r="A33" s="33" t="s">
        <v>63</v>
      </c>
      <c r="B33" s="30" t="s">
        <v>76</v>
      </c>
      <c r="C33" s="19">
        <f>56250*4</f>
        <v>225000</v>
      </c>
      <c r="D33" s="20">
        <f t="shared" si="1"/>
        <v>3181235</v>
      </c>
      <c r="E33" s="15"/>
      <c r="F33" s="15"/>
      <c r="G33" s="15"/>
      <c r="H33" s="15"/>
      <c r="I33" s="15"/>
      <c r="J33" s="15"/>
      <c r="K33" s="15"/>
      <c r="L33" s="15"/>
      <c r="M33" s="15"/>
      <c r="N33" s="16">
        <f t="shared" si="0"/>
        <v>0</v>
      </c>
    </row>
    <row r="34" spans="1:14" ht="45" customHeight="1" x14ac:dyDescent="0.25">
      <c r="A34" s="33" t="s">
        <v>31</v>
      </c>
      <c r="B34" s="30" t="s">
        <v>58</v>
      </c>
      <c r="C34" s="19">
        <v>100000</v>
      </c>
      <c r="D34" s="20">
        <f t="shared" si="1"/>
        <v>3281235</v>
      </c>
      <c r="E34" s="15"/>
      <c r="F34" s="15"/>
      <c r="G34" s="15"/>
      <c r="H34" s="15"/>
      <c r="I34" s="15"/>
      <c r="J34" s="15"/>
      <c r="K34" s="15"/>
      <c r="L34" s="15"/>
      <c r="M34" s="15"/>
      <c r="N34" s="16">
        <f t="shared" si="0"/>
        <v>0</v>
      </c>
    </row>
    <row r="35" spans="1:14" ht="45" customHeight="1" x14ac:dyDescent="0.25">
      <c r="A35" s="33" t="s">
        <v>63</v>
      </c>
      <c r="B35" s="30" t="s">
        <v>84</v>
      </c>
      <c r="C35" s="19">
        <f>56250*6</f>
        <v>337500</v>
      </c>
      <c r="D35" s="20">
        <f t="shared" si="1"/>
        <v>3618735</v>
      </c>
      <c r="E35" s="15"/>
      <c r="F35" s="15"/>
      <c r="G35" s="15"/>
      <c r="H35" s="15"/>
      <c r="I35" s="15"/>
      <c r="J35" s="15"/>
      <c r="K35" s="15"/>
      <c r="L35" s="15"/>
      <c r="M35" s="15"/>
      <c r="N35" s="16">
        <f t="shared" si="0"/>
        <v>0</v>
      </c>
    </row>
    <row r="36" spans="1:14" ht="45" customHeight="1" x14ac:dyDescent="0.25">
      <c r="A36" s="33"/>
      <c r="B36" s="30" t="s">
        <v>64</v>
      </c>
      <c r="C36" s="19">
        <v>30000</v>
      </c>
      <c r="D36" s="20">
        <f t="shared" si="1"/>
        <v>3648735</v>
      </c>
      <c r="E36" s="15"/>
      <c r="F36" s="15"/>
      <c r="G36" s="15"/>
      <c r="H36" s="15"/>
      <c r="I36" s="15"/>
      <c r="J36" s="15"/>
      <c r="K36" s="15"/>
      <c r="L36" s="15"/>
      <c r="M36" s="15"/>
      <c r="N36" s="16">
        <f t="shared" si="0"/>
        <v>0</v>
      </c>
    </row>
    <row r="37" spans="1:14" ht="45" customHeight="1" x14ac:dyDescent="0.25">
      <c r="A37" s="33" t="s">
        <v>63</v>
      </c>
      <c r="B37" s="30" t="s">
        <v>85</v>
      </c>
      <c r="C37" s="19">
        <f>56250*6</f>
        <v>337500</v>
      </c>
      <c r="D37" s="20">
        <f t="shared" si="1"/>
        <v>3986235</v>
      </c>
      <c r="E37" s="25"/>
      <c r="F37" s="25"/>
      <c r="G37" s="25"/>
      <c r="H37" s="15"/>
      <c r="I37" s="15"/>
      <c r="J37" s="15"/>
      <c r="K37" s="15"/>
      <c r="L37" s="15"/>
      <c r="M37" s="15"/>
      <c r="N37" s="16">
        <f t="shared" si="0"/>
        <v>0</v>
      </c>
    </row>
    <row r="38" spans="1:14" ht="45" customHeight="1" x14ac:dyDescent="0.25">
      <c r="A38" s="33" t="s">
        <v>63</v>
      </c>
      <c r="B38" s="30" t="s">
        <v>59</v>
      </c>
      <c r="C38" s="19">
        <v>56250</v>
      </c>
      <c r="D38" s="20">
        <f t="shared" si="1"/>
        <v>4042485</v>
      </c>
      <c r="E38" s="15"/>
      <c r="F38" s="15"/>
      <c r="G38" s="15"/>
      <c r="H38" s="15"/>
      <c r="I38" s="15"/>
      <c r="J38" s="15"/>
      <c r="K38" s="15"/>
      <c r="L38" s="15"/>
      <c r="M38" s="15"/>
      <c r="N38" s="16">
        <f t="shared" si="0"/>
        <v>0</v>
      </c>
    </row>
    <row r="39" spans="1:14" ht="45" customHeight="1" x14ac:dyDescent="0.25">
      <c r="A39" s="33"/>
      <c r="B39" s="30" t="s">
        <v>86</v>
      </c>
      <c r="C39" s="19">
        <v>40000</v>
      </c>
      <c r="D39" s="20">
        <f t="shared" si="1"/>
        <v>4082485</v>
      </c>
      <c r="E39" s="15"/>
      <c r="F39" s="15"/>
      <c r="G39" s="15"/>
      <c r="H39" s="15"/>
      <c r="I39" s="15"/>
      <c r="J39" s="15"/>
      <c r="K39" s="15"/>
      <c r="L39" s="15"/>
      <c r="M39" s="15"/>
      <c r="N39" s="16">
        <f t="shared" si="0"/>
        <v>0</v>
      </c>
    </row>
    <row r="40" spans="1:14" ht="45" customHeight="1" x14ac:dyDescent="0.25">
      <c r="A40" s="33" t="s">
        <v>63</v>
      </c>
      <c r="B40" s="30" t="s">
        <v>65</v>
      </c>
      <c r="C40" s="19">
        <f>6*56250</f>
        <v>337500</v>
      </c>
      <c r="D40" s="20">
        <f t="shared" si="1"/>
        <v>4419985</v>
      </c>
      <c r="E40" s="15"/>
      <c r="F40" s="15"/>
      <c r="G40" s="15"/>
      <c r="H40" s="15"/>
      <c r="I40" s="15"/>
      <c r="J40" s="15"/>
      <c r="K40" s="15"/>
      <c r="L40" s="15"/>
      <c r="M40" s="15"/>
      <c r="N40" s="16">
        <f t="shared" si="0"/>
        <v>0</v>
      </c>
    </row>
    <row r="41" spans="1:14" ht="45" customHeight="1" x14ac:dyDescent="0.25">
      <c r="A41" s="33" t="s">
        <v>63</v>
      </c>
      <c r="B41" s="30" t="s">
        <v>66</v>
      </c>
      <c r="C41" s="19">
        <f>5*56250</f>
        <v>281250</v>
      </c>
      <c r="D41" s="20">
        <f t="shared" si="1"/>
        <v>4701235</v>
      </c>
      <c r="E41" s="15"/>
      <c r="F41" s="15"/>
      <c r="G41" s="15"/>
      <c r="H41" s="15"/>
      <c r="I41" s="15"/>
      <c r="J41" s="15"/>
      <c r="K41" s="15"/>
      <c r="L41" s="15"/>
      <c r="M41" s="15"/>
      <c r="N41" s="16">
        <f t="shared" si="0"/>
        <v>0</v>
      </c>
    </row>
    <row r="42" spans="1:14" ht="45" customHeight="1" x14ac:dyDescent="0.25">
      <c r="A42" s="33" t="s">
        <v>63</v>
      </c>
      <c r="B42" s="30" t="s">
        <v>67</v>
      </c>
      <c r="C42" s="19">
        <f>56250*10</f>
        <v>562500</v>
      </c>
      <c r="D42" s="20">
        <f t="shared" si="1"/>
        <v>5263735</v>
      </c>
      <c r="E42" s="15"/>
      <c r="F42" s="15"/>
      <c r="G42" s="15"/>
      <c r="H42" s="15"/>
      <c r="I42" s="15"/>
      <c r="J42" s="15"/>
      <c r="K42" s="15"/>
      <c r="L42" s="15"/>
      <c r="M42" s="15"/>
      <c r="N42" s="16">
        <f t="shared" si="0"/>
        <v>0</v>
      </c>
    </row>
    <row r="43" spans="1:14" ht="45" customHeight="1" x14ac:dyDescent="0.25">
      <c r="A43" s="33" t="s">
        <v>63</v>
      </c>
      <c r="B43" s="30" t="s">
        <v>68</v>
      </c>
      <c r="C43" s="19">
        <f>56250*10</f>
        <v>562500</v>
      </c>
      <c r="D43" s="20">
        <f t="shared" si="1"/>
        <v>5826235</v>
      </c>
      <c r="E43" s="15"/>
      <c r="F43" s="15"/>
      <c r="G43" s="15"/>
      <c r="H43" s="15"/>
      <c r="I43" s="15"/>
      <c r="J43" s="15"/>
      <c r="K43" s="15"/>
      <c r="L43" s="15"/>
      <c r="M43" s="15"/>
      <c r="N43" s="16">
        <f t="shared" si="0"/>
        <v>0</v>
      </c>
    </row>
    <row r="44" spans="1:14" ht="45" customHeight="1" x14ac:dyDescent="0.25">
      <c r="A44" s="33" t="s">
        <v>63</v>
      </c>
      <c r="B44" s="30" t="s">
        <v>69</v>
      </c>
      <c r="C44" s="19">
        <f>56250*8</f>
        <v>450000</v>
      </c>
      <c r="D44" s="20">
        <f t="shared" si="1"/>
        <v>6276235</v>
      </c>
      <c r="E44" s="15"/>
      <c r="F44" s="15"/>
      <c r="G44" s="15"/>
      <c r="H44" s="15"/>
      <c r="I44" s="15"/>
      <c r="J44" s="15"/>
      <c r="K44" s="15"/>
      <c r="L44" s="15"/>
      <c r="M44" s="15"/>
      <c r="N44" s="16">
        <f t="shared" si="0"/>
        <v>0</v>
      </c>
    </row>
    <row r="45" spans="1:14" ht="45" customHeight="1" x14ac:dyDescent="0.25">
      <c r="A45" s="33" t="s">
        <v>63</v>
      </c>
      <c r="B45" s="30" t="s">
        <v>70</v>
      </c>
      <c r="C45" s="19">
        <f>13*56250</f>
        <v>731250</v>
      </c>
      <c r="D45" s="20">
        <f t="shared" si="1"/>
        <v>7007485</v>
      </c>
      <c r="E45" s="15"/>
      <c r="F45" s="15"/>
      <c r="G45" s="15"/>
      <c r="H45" s="15"/>
      <c r="I45" s="15"/>
      <c r="J45" s="15"/>
      <c r="K45" s="15"/>
      <c r="L45" s="15"/>
      <c r="M45" s="15"/>
      <c r="N45" s="16">
        <f t="shared" si="0"/>
        <v>0</v>
      </c>
    </row>
    <row r="46" spans="1:14" ht="45" customHeight="1" x14ac:dyDescent="0.25">
      <c r="A46" s="33" t="s">
        <v>63</v>
      </c>
      <c r="B46" s="30" t="s">
        <v>71</v>
      </c>
      <c r="C46" s="19">
        <f>56250*3</f>
        <v>168750</v>
      </c>
      <c r="D46" s="20">
        <f t="shared" si="1"/>
        <v>7176235</v>
      </c>
      <c r="E46" s="15"/>
      <c r="F46" s="15"/>
      <c r="G46" s="15"/>
      <c r="H46" s="15"/>
      <c r="I46" s="15"/>
      <c r="J46" s="15"/>
      <c r="K46" s="15"/>
      <c r="L46" s="15"/>
      <c r="M46" s="15"/>
      <c r="N46" s="16">
        <f t="shared" si="0"/>
        <v>0</v>
      </c>
    </row>
    <row r="47" spans="1:14" ht="45" customHeight="1" x14ac:dyDescent="0.25">
      <c r="A47" s="33" t="s">
        <v>63</v>
      </c>
      <c r="B47" s="30" t="s">
        <v>72</v>
      </c>
      <c r="C47" s="19">
        <v>140625</v>
      </c>
      <c r="D47" s="20">
        <f t="shared" si="1"/>
        <v>7316860</v>
      </c>
      <c r="E47" s="15"/>
      <c r="F47" s="15"/>
      <c r="G47" s="15"/>
      <c r="H47" s="15"/>
      <c r="I47" s="15"/>
      <c r="J47" s="15"/>
      <c r="K47" s="15"/>
      <c r="L47" s="15"/>
      <c r="M47" s="15"/>
      <c r="N47" s="16">
        <f t="shared" si="0"/>
        <v>0</v>
      </c>
    </row>
    <row r="48" spans="1:14" ht="45" customHeight="1" x14ac:dyDescent="0.25">
      <c r="A48" s="33"/>
      <c r="B48" s="30" t="s">
        <v>60</v>
      </c>
      <c r="C48" s="19">
        <v>50000</v>
      </c>
      <c r="D48" s="20">
        <f t="shared" si="1"/>
        <v>7366860</v>
      </c>
      <c r="E48" s="15"/>
      <c r="F48" s="15"/>
      <c r="G48" s="15"/>
      <c r="H48" s="15"/>
      <c r="I48" s="15"/>
      <c r="J48" s="15"/>
      <c r="K48" s="15"/>
      <c r="L48" s="15"/>
      <c r="M48" s="15"/>
      <c r="N48" s="16">
        <f t="shared" si="0"/>
        <v>0</v>
      </c>
    </row>
    <row r="49" spans="1:14" ht="45" customHeight="1" x14ac:dyDescent="0.25">
      <c r="A49" s="33"/>
      <c r="B49" s="30" t="s">
        <v>73</v>
      </c>
      <c r="C49" s="19">
        <v>0</v>
      </c>
      <c r="D49" s="20">
        <f t="shared" si="1"/>
        <v>7366860</v>
      </c>
      <c r="E49" s="15"/>
      <c r="F49" s="15"/>
      <c r="G49" s="15"/>
      <c r="H49" s="15"/>
      <c r="I49" s="15"/>
      <c r="J49" s="15"/>
      <c r="K49" s="15"/>
      <c r="L49" s="15"/>
      <c r="M49" s="15"/>
      <c r="N49" s="16">
        <f t="shared" si="0"/>
        <v>0</v>
      </c>
    </row>
    <row r="50" spans="1:14" ht="45" customHeight="1" x14ac:dyDescent="0.25">
      <c r="A50" s="33"/>
      <c r="B50" s="30" t="s">
        <v>75</v>
      </c>
      <c r="C50" s="19">
        <v>-190000</v>
      </c>
      <c r="D50" s="20">
        <f t="shared" si="1"/>
        <v>7176860</v>
      </c>
      <c r="E50" s="15"/>
      <c r="F50" s="15"/>
      <c r="G50" s="15"/>
      <c r="H50" s="15"/>
      <c r="I50" s="15"/>
      <c r="J50" s="15"/>
      <c r="K50" s="15"/>
      <c r="L50" s="15"/>
      <c r="M50" s="15"/>
      <c r="N50" s="16">
        <f t="shared" si="0"/>
        <v>0</v>
      </c>
    </row>
    <row r="51" spans="1:14" ht="45" customHeight="1" x14ac:dyDescent="0.25">
      <c r="A51" s="33"/>
      <c r="B51" s="30" t="s">
        <v>78</v>
      </c>
      <c r="C51" s="19">
        <v>259390</v>
      </c>
      <c r="D51" s="20">
        <f t="shared" si="1"/>
        <v>7436250</v>
      </c>
      <c r="E51" s="15"/>
      <c r="F51" s="15"/>
      <c r="G51" s="15"/>
      <c r="H51" s="15"/>
      <c r="I51" s="15"/>
      <c r="J51" s="15"/>
      <c r="K51" s="15"/>
      <c r="L51" s="15"/>
      <c r="M51" s="15"/>
      <c r="N51" s="16">
        <f t="shared" si="0"/>
        <v>0</v>
      </c>
    </row>
    <row r="52" spans="1:14" ht="45" customHeight="1" x14ac:dyDescent="0.25">
      <c r="A52" s="33" t="s">
        <v>31</v>
      </c>
      <c r="B52" s="30" t="s">
        <v>79</v>
      </c>
      <c r="C52" s="19">
        <v>518780</v>
      </c>
      <c r="D52" s="20">
        <f t="shared" si="1"/>
        <v>7955030</v>
      </c>
      <c r="E52" s="15"/>
      <c r="F52" s="15"/>
      <c r="G52" s="15"/>
      <c r="H52" s="15"/>
      <c r="I52" s="15"/>
      <c r="J52" s="15"/>
      <c r="K52" s="15"/>
      <c r="L52" s="15"/>
      <c r="M52" s="15"/>
      <c r="N52" s="16">
        <f t="shared" si="0"/>
        <v>0</v>
      </c>
    </row>
    <row r="53" spans="1:14" ht="45" customHeight="1" x14ac:dyDescent="0.25">
      <c r="A53" s="10" t="s">
        <v>31</v>
      </c>
      <c r="B53" s="24"/>
      <c r="C53" s="13"/>
      <c r="D53" s="20">
        <f t="shared" si="1"/>
        <v>7955030</v>
      </c>
      <c r="E53" s="15"/>
      <c r="F53" s="15"/>
      <c r="G53" s="15"/>
      <c r="H53" s="15"/>
      <c r="I53" s="15"/>
      <c r="J53" s="15"/>
      <c r="K53" s="15"/>
      <c r="L53" s="15"/>
      <c r="M53" s="15"/>
      <c r="N53" s="16">
        <f t="shared" si="0"/>
        <v>0</v>
      </c>
    </row>
    <row r="54" spans="1:14" ht="16.5" x14ac:dyDescent="0.25">
      <c r="A54" s="10"/>
      <c r="B54" s="24"/>
      <c r="C54" s="19">
        <f>SUM(C4:C53)</f>
        <v>7955030</v>
      </c>
      <c r="D54" s="29"/>
      <c r="E54" s="28"/>
      <c r="F54" s="28"/>
      <c r="G54" s="28"/>
      <c r="H54" s="28"/>
      <c r="I54" s="28"/>
      <c r="J54" s="28"/>
      <c r="K54" s="28"/>
      <c r="L54" s="28"/>
      <c r="M54" s="28"/>
      <c r="N54" s="28"/>
    </row>
    <row r="55" spans="1:14" ht="12.75" x14ac:dyDescent="0.25"/>
    <row r="56" spans="1:14" ht="24.75" customHeight="1" x14ac:dyDescent="0.25">
      <c r="B56" s="1" t="s">
        <v>62</v>
      </c>
    </row>
    <row r="57" spans="1:14" s="35" customFormat="1" ht="24.75" customHeight="1" x14ac:dyDescent="0.25">
      <c r="A57" s="34"/>
      <c r="C57" s="36"/>
    </row>
    <row r="58" spans="1:14" s="35" customFormat="1" ht="24.75" customHeight="1" x14ac:dyDescent="0.25">
      <c r="A58" s="34"/>
      <c r="C58" s="36"/>
    </row>
    <row r="59" spans="1:14" s="35" customFormat="1" ht="24.75" customHeight="1" x14ac:dyDescent="0.25">
      <c r="A59" s="34"/>
      <c r="C59" s="37"/>
    </row>
    <row r="60" spans="1:14" s="35" customFormat="1" ht="24.75" customHeight="1" x14ac:dyDescent="0.25">
      <c r="A60" s="34"/>
      <c r="C60" s="36"/>
    </row>
    <row r="61" spans="1:14" s="35" customFormat="1" ht="24.75" customHeight="1" x14ac:dyDescent="0.25">
      <c r="A61" s="34"/>
      <c r="C61" s="36"/>
    </row>
    <row r="62" spans="1:14" s="35" customFormat="1" ht="24.75" customHeight="1" x14ac:dyDescent="0.25">
      <c r="A62" s="34"/>
      <c r="C62" s="36"/>
    </row>
    <row r="63" spans="1:14" s="35" customFormat="1" ht="24.75" customHeight="1" x14ac:dyDescent="0.25">
      <c r="A63" s="34"/>
      <c r="C63" s="36"/>
    </row>
    <row r="64" spans="1:14" s="35" customFormat="1" ht="24.75" customHeight="1" x14ac:dyDescent="0.25">
      <c r="A64" s="34"/>
      <c r="C64" s="36"/>
    </row>
    <row r="65" spans="1:3" s="35" customFormat="1" ht="24.75" customHeight="1" x14ac:dyDescent="0.25">
      <c r="A65" s="34"/>
      <c r="C65" s="36"/>
    </row>
    <row r="66" spans="1:3" s="35" customFormat="1" ht="24.75" customHeight="1" x14ac:dyDescent="0.25">
      <c r="A66" s="34"/>
      <c r="C66" s="36"/>
    </row>
  </sheetData>
  <mergeCells count="2">
    <mergeCell ref="A1:N1"/>
    <mergeCell ref="A2:N2"/>
  </mergeCells>
  <pageMargins left="0.2" right="0.2" top="0.25" bottom="0.25" header="0.3" footer="0.3"/>
  <pageSetup paperSize="5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adds</vt:lpstr>
      <vt:lpstr>reductions </vt:lpstr>
      <vt:lpstr>adds!Print_Area</vt:lpstr>
      <vt:lpstr>'reductions '!Print_Area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Stewart, Amy</dc:creator>
  <cp:lastModifiedBy>admin</cp:lastModifiedBy>
  <cp:lastPrinted>2014-05-12T18:18:39Z</cp:lastPrinted>
  <dcterms:created xsi:type="dcterms:W3CDTF">2013-04-25T01:41:20Z</dcterms:created>
  <dcterms:modified xsi:type="dcterms:W3CDTF">2014-05-12T18:29:31Z</dcterms:modified>
</cp:coreProperties>
</file>