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My Documents\BOARD\BOD MEETING\Board Agenda 2022\November 7, 2022\"/>
    </mc:Choice>
  </mc:AlternateContent>
  <xr:revisionPtr revIDLastSave="0" documentId="8_{248F7127-5212-4AB3-84A6-DF7CF9ADD301}" xr6:coauthVersionLast="47" xr6:coauthVersionMax="47" xr10:uidLastSave="{00000000-0000-0000-0000-000000000000}"/>
  <bookViews>
    <workbookView xWindow="-120" yWindow="-120" windowWidth="29040" windowHeight="15840" xr2:uid="{37BDF583-DE8A-4EE8-9B11-0C6CEF0FE086}"/>
  </bookViews>
  <sheets>
    <sheet name="WCSD Elementary Conditions " sheetId="2" r:id="rId1"/>
    <sheet name="Eisenhower Elementary" sheetId="1" r:id="rId2"/>
    <sheet name="Sheffield Elementary" sheetId="3" r:id="rId3"/>
    <sheet name="Youngsville Elementary" sheetId="4" r:id="rId4"/>
    <sheet name="Warren Area Elementary " sheetId="5" r:id="rId5"/>
  </sheets>
  <externalReferences>
    <externalReference r:id="rId6"/>
  </externalReferences>
  <definedNames>
    <definedName name="_xlnm.Print_Area" localSheetId="0">'WCSD Elementary Conditions '!$A$1:$BB$28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16" i="2" l="1"/>
  <c r="AF23" i="2"/>
  <c r="AQ17" i="2"/>
  <c r="AQ22" i="2"/>
  <c r="AM17" i="2"/>
  <c r="AZ9" i="2"/>
  <c r="AZ10" i="2"/>
  <c r="AZ11" i="2"/>
  <c r="AZ12" i="2"/>
  <c r="AZ13" i="2"/>
  <c r="AZ14" i="2"/>
  <c r="AZ15" i="2"/>
  <c r="AY9" i="2"/>
  <c r="AY16" i="2"/>
  <c r="AY15" i="2"/>
  <c r="AY17" i="2" s="1"/>
  <c r="AY14" i="2"/>
  <c r="AY13" i="2"/>
  <c r="AY12" i="2"/>
  <c r="AY11" i="2"/>
  <c r="AY10" i="2"/>
  <c r="O9" i="2"/>
  <c r="AV9" i="2"/>
  <c r="AV10" i="2"/>
  <c r="AV11" i="2"/>
  <c r="AV12" i="2"/>
  <c r="AV13" i="2"/>
  <c r="AV14" i="2"/>
  <c r="AV15" i="2"/>
  <c r="AU10" i="2"/>
  <c r="AX10" i="2" s="1"/>
  <c r="BB10" i="2" s="1"/>
  <c r="AU11" i="2"/>
  <c r="AX11" i="2" s="1"/>
  <c r="AU12" i="2"/>
  <c r="AU13" i="2"/>
  <c r="AU14" i="2"/>
  <c r="AU15" i="2"/>
  <c r="AU16" i="2"/>
  <c r="AU9" i="2"/>
  <c r="BB21" i="2"/>
  <c r="AW16" i="2"/>
  <c r="AW15" i="2"/>
  <c r="BA14" i="2"/>
  <c r="AX14" i="2"/>
  <c r="BB14" i="2" s="1"/>
  <c r="BA13" i="2"/>
  <c r="AX13" i="2"/>
  <c r="BA12" i="2"/>
  <c r="AX12" i="2"/>
  <c r="BB12" i="2" s="1"/>
  <c r="BA11" i="2"/>
  <c r="BA10" i="2"/>
  <c r="BA9" i="2"/>
  <c r="AX9" i="2"/>
  <c r="BB9" i="2" s="1"/>
  <c r="AZ17" i="2" l="1"/>
  <c r="BA15" i="2"/>
  <c r="BB13" i="2"/>
  <c r="BB11" i="2"/>
  <c r="AX15" i="2"/>
  <c r="BB15" i="2" s="1"/>
  <c r="Z9" i="2" l="1"/>
  <c r="D9" i="2"/>
  <c r="AK9" i="2" l="1"/>
  <c r="AK17" i="2" s="1"/>
  <c r="AQ21" i="2"/>
  <c r="AO17" i="2"/>
  <c r="AN17" i="2"/>
  <c r="AL16" i="2"/>
  <c r="AM16" i="2" s="1"/>
  <c r="AQ23" i="2" s="1"/>
  <c r="AP15" i="2"/>
  <c r="AL15" i="2"/>
  <c r="AM15" i="2" s="1"/>
  <c r="AQ15" i="2" s="1"/>
  <c r="AK15" i="2"/>
  <c r="AP14" i="2"/>
  <c r="AL14" i="2"/>
  <c r="AM14" i="2" s="1"/>
  <c r="AQ14" i="2" s="1"/>
  <c r="AK14" i="2"/>
  <c r="AP13" i="2"/>
  <c r="AM13" i="2"/>
  <c r="AQ13" i="2" s="1"/>
  <c r="AK13" i="2"/>
  <c r="AP12" i="2"/>
  <c r="AM12" i="2"/>
  <c r="AQ12" i="2" s="1"/>
  <c r="AP11" i="2"/>
  <c r="AM11" i="2"/>
  <c r="AQ11" i="2" s="1"/>
  <c r="AK11" i="2"/>
  <c r="AP10" i="2"/>
  <c r="AM10" i="2"/>
  <c r="AQ10" i="2" s="1"/>
  <c r="AP9" i="2"/>
  <c r="AM9" i="2"/>
  <c r="C131" i="5"/>
  <c r="C116" i="5"/>
  <c r="C106" i="5"/>
  <c r="C97" i="5"/>
  <c r="C84" i="5"/>
  <c r="C65" i="5"/>
  <c r="C113" i="4"/>
  <c r="C92" i="4"/>
  <c r="C79" i="4"/>
  <c r="C65" i="4"/>
  <c r="C57" i="4"/>
  <c r="C45" i="4"/>
  <c r="C28" i="4"/>
  <c r="C115" i="4" s="1"/>
  <c r="C43" i="5" l="1"/>
  <c r="C133" i="5" s="1"/>
  <c r="AQ9" i="2"/>
  <c r="E74" i="3"/>
  <c r="E72" i="3"/>
  <c r="E68" i="3"/>
  <c r="E60" i="3"/>
  <c r="E52" i="3"/>
  <c r="E45" i="3"/>
  <c r="E35" i="3"/>
  <c r="E25" i="3"/>
  <c r="AF21" i="2"/>
  <c r="U21" i="2"/>
  <c r="J21" i="2"/>
  <c r="AD17" i="2"/>
  <c r="AC17" i="2"/>
  <c r="S17" i="2"/>
  <c r="R17" i="2"/>
  <c r="H17" i="2"/>
  <c r="G17" i="2"/>
  <c r="AA16" i="2"/>
  <c r="Z16" i="2"/>
  <c r="P16" i="2"/>
  <c r="Q16" i="2"/>
  <c r="U23" i="2" s="1"/>
  <c r="E16" i="2"/>
  <c r="D16" i="2"/>
  <c r="AE15" i="2"/>
  <c r="AB15" i="2"/>
  <c r="AF15" i="2" s="1"/>
  <c r="Z15" i="2"/>
  <c r="T15" i="2"/>
  <c r="Q15" i="2"/>
  <c r="U15" i="2" s="1"/>
  <c r="O15" i="2"/>
  <c r="I15" i="2"/>
  <c r="F15" i="2"/>
  <c r="J15" i="2" s="1"/>
  <c r="D15" i="2"/>
  <c r="AE14" i="2"/>
  <c r="AA14" i="2"/>
  <c r="AB14" i="2" s="1"/>
  <c r="AF14" i="2" s="1"/>
  <c r="Z14" i="2"/>
  <c r="T14" i="2"/>
  <c r="Q14" i="2"/>
  <c r="U14" i="2" s="1"/>
  <c r="O14" i="2"/>
  <c r="I14" i="2"/>
  <c r="F14" i="2"/>
  <c r="J14" i="2" s="1"/>
  <c r="D14" i="2"/>
  <c r="AE13" i="2"/>
  <c r="AA13" i="2"/>
  <c r="AB13" i="2" s="1"/>
  <c r="AF13" i="2" s="1"/>
  <c r="Z13" i="2"/>
  <c r="T13" i="2"/>
  <c r="Q13" i="2"/>
  <c r="U13" i="2" s="1"/>
  <c r="O13" i="2"/>
  <c r="I13" i="2"/>
  <c r="F13" i="2"/>
  <c r="J13" i="2" s="1"/>
  <c r="D13" i="2"/>
  <c r="AE12" i="2"/>
  <c r="AA12" i="2"/>
  <c r="AB12" i="2" s="1"/>
  <c r="AF12" i="2" s="1"/>
  <c r="Z12" i="2"/>
  <c r="T12" i="2"/>
  <c r="Q12" i="2"/>
  <c r="U12" i="2" s="1"/>
  <c r="O12" i="2"/>
  <c r="I12" i="2"/>
  <c r="F12" i="2"/>
  <c r="J12" i="2" s="1"/>
  <c r="D12" i="2"/>
  <c r="AE11" i="2"/>
  <c r="AB11" i="2"/>
  <c r="AF11" i="2" s="1"/>
  <c r="Z11" i="2"/>
  <c r="T11" i="2"/>
  <c r="Q11" i="2"/>
  <c r="U11" i="2" s="1"/>
  <c r="O11" i="2"/>
  <c r="I11" i="2"/>
  <c r="F11" i="2"/>
  <c r="J11" i="2" s="1"/>
  <c r="D11" i="2"/>
  <c r="AE10" i="2"/>
  <c r="AB10" i="2"/>
  <c r="AF10" i="2" s="1"/>
  <c r="Z10" i="2"/>
  <c r="T10" i="2"/>
  <c r="Q10" i="2"/>
  <c r="U10" i="2" s="1"/>
  <c r="O10" i="2"/>
  <c r="I10" i="2"/>
  <c r="F10" i="2"/>
  <c r="J10" i="2" s="1"/>
  <c r="D10" i="2"/>
  <c r="AE9" i="2"/>
  <c r="AB9" i="2"/>
  <c r="T9" i="2"/>
  <c r="Q9" i="2"/>
  <c r="U9" i="2" s="1"/>
  <c r="I9" i="2"/>
  <c r="F9" i="2"/>
  <c r="E88" i="1"/>
  <c r="E77" i="1"/>
  <c r="E70" i="1"/>
  <c r="E53" i="1"/>
  <c r="E28" i="1"/>
  <c r="E42" i="1"/>
  <c r="E86" i="1"/>
  <c r="E60" i="1"/>
  <c r="AB16" i="2" l="1"/>
  <c r="AV16" i="2"/>
  <c r="Z17" i="2"/>
  <c r="F16" i="2"/>
  <c r="J23" i="2" s="1"/>
  <c r="D17" i="2"/>
  <c r="O17" i="2"/>
  <c r="AQ24" i="2"/>
  <c r="AQ26" i="2" s="1"/>
  <c r="AF9" i="2"/>
  <c r="AB17" i="2"/>
  <c r="Q17" i="2"/>
  <c r="U17" i="2" s="1"/>
  <c r="J9" i="2"/>
  <c r="AX16" i="2" l="1"/>
  <c r="AV17" i="2"/>
  <c r="F17" i="2"/>
  <c r="J22" i="2" s="1"/>
  <c r="AQ25" i="2"/>
  <c r="AF24" i="2"/>
  <c r="AF26" i="2" s="1"/>
  <c r="AF22" i="2"/>
  <c r="AF17" i="2"/>
  <c r="U24" i="2"/>
  <c r="U26" i="2" s="1"/>
  <c r="U22" i="2"/>
  <c r="BB23" i="2" l="1"/>
  <c r="AX17" i="2"/>
  <c r="AF25" i="2"/>
  <c r="J17" i="2"/>
  <c r="J24" i="2"/>
  <c r="J26" i="2" s="1"/>
  <c r="U25" i="2"/>
  <c r="BB17" i="2" l="1"/>
  <c r="BB24" i="2"/>
  <c r="BB26" i="2" s="1"/>
  <c r="BB22" i="2"/>
  <c r="BB25" i="2" s="1"/>
  <c r="J25" i="2"/>
</calcChain>
</file>

<file path=xl/sharedStrings.xml><?xml version="1.0" encoding="utf-8"?>
<sst xmlns="http://schemas.openxmlformats.org/spreadsheetml/2006/main" count="1059" uniqueCount="535">
  <si>
    <t xml:space="preserve">Building Area Total </t>
  </si>
  <si>
    <t xml:space="preserve">Total Unused </t>
  </si>
  <si>
    <t xml:space="preserve">Unused Classroom </t>
  </si>
  <si>
    <t xml:space="preserve">Total Utility </t>
  </si>
  <si>
    <t xml:space="preserve">Building </t>
  </si>
  <si>
    <t xml:space="preserve">Storage </t>
  </si>
  <si>
    <t>STG</t>
  </si>
  <si>
    <t xml:space="preserve">Utilities </t>
  </si>
  <si>
    <t>E.</t>
  </si>
  <si>
    <t xml:space="preserve">Total Building Support </t>
  </si>
  <si>
    <t xml:space="preserve">Administrative </t>
  </si>
  <si>
    <t xml:space="preserve">Restroom (Girls) </t>
  </si>
  <si>
    <t xml:space="preserve">Restroom (Boys) </t>
  </si>
  <si>
    <t xml:space="preserve">Building Support </t>
  </si>
  <si>
    <t xml:space="preserve">Total Administrative </t>
  </si>
  <si>
    <t xml:space="preserve">Main Office </t>
  </si>
  <si>
    <t xml:space="preserve">D. </t>
  </si>
  <si>
    <t>Total Special Education</t>
  </si>
  <si>
    <t xml:space="preserve">Special Education Classrooms </t>
  </si>
  <si>
    <t xml:space="preserve">B. </t>
  </si>
  <si>
    <t xml:space="preserve">Kindergarden </t>
  </si>
  <si>
    <t>First Grade</t>
  </si>
  <si>
    <t xml:space="preserve">Second Grade </t>
  </si>
  <si>
    <t xml:space="preserve">Third Grade </t>
  </si>
  <si>
    <t xml:space="preserve">Fourth Grade </t>
  </si>
  <si>
    <t xml:space="preserve">Fith Grade </t>
  </si>
  <si>
    <t xml:space="preserve">Classrooms </t>
  </si>
  <si>
    <t xml:space="preserve">A. </t>
  </si>
  <si>
    <t>Programming Author</t>
  </si>
  <si>
    <t xml:space="preserve">Teacher </t>
  </si>
  <si>
    <t>Comments</t>
  </si>
  <si>
    <t>Proposed Program SF.</t>
  </si>
  <si>
    <t>Existing Program SF.</t>
  </si>
  <si>
    <t>Current  SF. (1999)Per Rm.</t>
  </si>
  <si>
    <t>Current  SF. (1972)Per Rm. Room</t>
  </si>
  <si>
    <t>Required SF. Per room</t>
  </si>
  <si>
    <t>Sq. Ft. per unit per CEFPI</t>
  </si>
  <si>
    <t>Current Utilization (Student Periods)</t>
  </si>
  <si>
    <t>Available Capacity (Student Periods)</t>
  </si>
  <si>
    <t>Total  Proposed Capacity</t>
  </si>
  <si>
    <t>Total Existing Capacity</t>
  </si>
  <si>
    <t>Unit Capacity</t>
  </si>
  <si>
    <t>Proposed Qty</t>
  </si>
  <si>
    <t>Existing Qty</t>
  </si>
  <si>
    <t>Program Areas</t>
  </si>
  <si>
    <t>Outline of Spaces</t>
  </si>
  <si>
    <t>Littlefield, Shelby</t>
  </si>
  <si>
    <t>Swanson, Tanya</t>
  </si>
  <si>
    <t>Wholeben, Ryleigh</t>
  </si>
  <si>
    <t xml:space="preserve">J102 </t>
  </si>
  <si>
    <t xml:space="preserve">J104 </t>
  </si>
  <si>
    <t xml:space="preserve">J105 </t>
  </si>
  <si>
    <t>Chase, Christina</t>
  </si>
  <si>
    <t>Kronenwetter, Katie</t>
  </si>
  <si>
    <t>Morrison, Jennifer</t>
  </si>
  <si>
    <t>Bunk, Heather</t>
  </si>
  <si>
    <t>Calimeri, Tamar</t>
  </si>
  <si>
    <t>Campbell, Trina L</t>
  </si>
  <si>
    <t>Marino, Christina L</t>
  </si>
  <si>
    <t>Nagel, Gwendolyn</t>
  </si>
  <si>
    <t>Hunt, Kevin</t>
  </si>
  <si>
    <t>Loutzenhiser, Susan</t>
  </si>
  <si>
    <t>Mandeville, Jennifer</t>
  </si>
  <si>
    <t>Head, Tammy</t>
  </si>
  <si>
    <t>Thompson, Rhonda</t>
  </si>
  <si>
    <t xml:space="preserve">L103 </t>
  </si>
  <si>
    <t xml:space="preserve">L105 </t>
  </si>
  <si>
    <t xml:space="preserve">L104 </t>
  </si>
  <si>
    <t xml:space="preserve">L108 </t>
  </si>
  <si>
    <t xml:space="preserve">K105 </t>
  </si>
  <si>
    <t xml:space="preserve">L107 </t>
  </si>
  <si>
    <t xml:space="preserve">K109 </t>
  </si>
  <si>
    <t xml:space="preserve">K107 </t>
  </si>
  <si>
    <t xml:space="preserve">K110 </t>
  </si>
  <si>
    <t xml:space="preserve">K108 </t>
  </si>
  <si>
    <t xml:space="preserve">K111 </t>
  </si>
  <si>
    <t xml:space="preserve">K113 </t>
  </si>
  <si>
    <t xml:space="preserve">K112 </t>
  </si>
  <si>
    <t xml:space="preserve">Total Classrooms </t>
  </si>
  <si>
    <t>School Counselor</t>
  </si>
  <si>
    <t>Special Ed</t>
  </si>
  <si>
    <t>Reading Specialist</t>
  </si>
  <si>
    <t>Gifted Support</t>
  </si>
  <si>
    <t>Speech</t>
  </si>
  <si>
    <t>School Psychologist</t>
  </si>
  <si>
    <t>K102</t>
  </si>
  <si>
    <t>K103</t>
  </si>
  <si>
    <t>L102</t>
  </si>
  <si>
    <t>L101</t>
  </si>
  <si>
    <t>H113</t>
  </si>
  <si>
    <t>H114</t>
  </si>
  <si>
    <t>EMHS Office</t>
  </si>
  <si>
    <t>K101</t>
  </si>
  <si>
    <t xml:space="preserve">Spcial Education </t>
  </si>
  <si>
    <t>Steffens, Elizabeth</t>
  </si>
  <si>
    <t>Demorest, Chris</t>
  </si>
  <si>
    <t>Knapp, Kayla</t>
  </si>
  <si>
    <t>Philips, Lindsey</t>
  </si>
  <si>
    <t>DeWalt, Heidi</t>
  </si>
  <si>
    <t>Bachman, Fallon</t>
  </si>
  <si>
    <t>Hennesey</t>
  </si>
  <si>
    <t>Trask, Amber</t>
  </si>
  <si>
    <t>Phillips, Nicole</t>
  </si>
  <si>
    <t xml:space="preserve">Nurse's Office </t>
  </si>
  <si>
    <t xml:space="preserve">Multi-Purpose </t>
  </si>
  <si>
    <t>I105</t>
  </si>
  <si>
    <t>J103</t>
  </si>
  <si>
    <t>J101</t>
  </si>
  <si>
    <t xml:space="preserve">Adminstrative </t>
  </si>
  <si>
    <t>J101A</t>
  </si>
  <si>
    <t xml:space="preserve">Principle Office </t>
  </si>
  <si>
    <t xml:space="preserve">Kitchen/Serving </t>
  </si>
  <si>
    <t>PLY</t>
  </si>
  <si>
    <t xml:space="preserve">Playgound </t>
  </si>
  <si>
    <t xml:space="preserve">Janitor's Closet </t>
  </si>
  <si>
    <t>L106</t>
  </si>
  <si>
    <t>K114</t>
  </si>
  <si>
    <t xml:space="preserve">Unscheduled </t>
  </si>
  <si>
    <t>EES</t>
  </si>
  <si>
    <t>EMHS</t>
  </si>
  <si>
    <t>X</t>
  </si>
  <si>
    <t>Gym</t>
  </si>
  <si>
    <t xml:space="preserve">Beach, Darlene </t>
  </si>
  <si>
    <t>GYM</t>
  </si>
  <si>
    <t>KIT</t>
  </si>
  <si>
    <t>BBR</t>
  </si>
  <si>
    <t>GBR</t>
  </si>
  <si>
    <t>MUS</t>
  </si>
  <si>
    <t xml:space="preserve">Music </t>
  </si>
  <si>
    <t xml:space="preserve">Bielawski, Anna </t>
  </si>
  <si>
    <t>C.</t>
  </si>
  <si>
    <t xml:space="preserve">Specials </t>
  </si>
  <si>
    <t xml:space="preserve">Computer/Tech </t>
  </si>
  <si>
    <t>G108</t>
  </si>
  <si>
    <t>McElhaney, Jessica</t>
  </si>
  <si>
    <t>JC</t>
  </si>
  <si>
    <t>F102</t>
  </si>
  <si>
    <t xml:space="preserve">Band </t>
  </si>
  <si>
    <t xml:space="preserve">Napolian, Mark </t>
  </si>
  <si>
    <t>BND</t>
  </si>
  <si>
    <t xml:space="preserve">Art </t>
  </si>
  <si>
    <t xml:space="preserve">Pollard, Andrew </t>
  </si>
  <si>
    <t>LIB</t>
  </si>
  <si>
    <t xml:space="preserve">Library </t>
  </si>
  <si>
    <t xml:space="preserve">Walter, Jeanette </t>
  </si>
  <si>
    <t xml:space="preserve">Total Specials </t>
  </si>
  <si>
    <t xml:space="preserve">F. </t>
  </si>
  <si>
    <t xml:space="preserve">Einsenhower Elementary </t>
  </si>
  <si>
    <t>Totals</t>
  </si>
  <si>
    <t>Capacity</t>
  </si>
  <si>
    <t>Current Loading</t>
  </si>
  <si>
    <t>Grade</t>
  </si>
  <si>
    <t>Rooms Available</t>
  </si>
  <si>
    <t>Sections Available</t>
  </si>
  <si>
    <t>Unit Cap</t>
  </si>
  <si>
    <t>Total</t>
  </si>
  <si>
    <t>GL Enr</t>
  </si>
  <si>
    <t>Current Sections</t>
  </si>
  <si>
    <t>Avg. Section  Size</t>
  </si>
  <si>
    <t>% Utilized</t>
  </si>
  <si>
    <t>Spares</t>
  </si>
  <si>
    <t>A.</t>
  </si>
  <si>
    <t>Designed Total No. of Grades:</t>
  </si>
  <si>
    <t>B.</t>
  </si>
  <si>
    <t>Designed Sections per Grade Level:</t>
  </si>
  <si>
    <r>
      <t xml:space="preserve">Designed Total Sections: </t>
    </r>
    <r>
      <rPr>
        <i/>
        <sz val="11"/>
        <color theme="1"/>
        <rFont val="Calibri"/>
        <family val="2"/>
        <scheme val="minor"/>
      </rPr>
      <t>(A times B)</t>
    </r>
  </si>
  <si>
    <t>D.</t>
  </si>
  <si>
    <t>Designed Excess Capacity:</t>
  </si>
  <si>
    <t>F.</t>
  </si>
  <si>
    <r>
      <t>Designed Maximum Building Capacity:</t>
    </r>
    <r>
      <rPr>
        <i/>
        <sz val="11"/>
        <color theme="1"/>
        <rFont val="Calibri"/>
        <family val="2"/>
        <scheme val="minor"/>
      </rPr>
      <t xml:space="preserve"> (D plus E)</t>
    </r>
  </si>
  <si>
    <t>G.</t>
  </si>
  <si>
    <r>
      <t>Target Operating Efficiency:</t>
    </r>
    <r>
      <rPr>
        <i/>
        <sz val="11"/>
        <color theme="1"/>
        <rFont val="Calibri"/>
        <family val="2"/>
        <scheme val="minor"/>
      </rPr>
      <t xml:space="preserve"> (D divided by F)</t>
    </r>
  </si>
  <si>
    <t>H.</t>
  </si>
  <si>
    <r>
      <rPr>
        <sz val="11"/>
        <color theme="1"/>
        <rFont val="Calibri"/>
        <family val="2"/>
        <scheme val="minor"/>
      </rPr>
      <t>Actual Current Operating  Efficiency</t>
    </r>
    <r>
      <rPr>
        <i/>
        <sz val="10"/>
        <color theme="1"/>
        <rFont val="Calibri"/>
        <family val="2"/>
        <scheme val="minor"/>
      </rPr>
      <t>: (Current Enrollment divided by F)</t>
    </r>
  </si>
  <si>
    <t>Notes:</t>
  </si>
  <si>
    <t>1.</t>
  </si>
  <si>
    <t>2.</t>
  </si>
  <si>
    <t>3.</t>
  </si>
  <si>
    <t xml:space="preserve"> </t>
  </si>
  <si>
    <t>Elementary System Capacity  Existing Conditions</t>
  </si>
  <si>
    <t>Warren County School District | District-wide Capacity Review</t>
  </si>
  <si>
    <t xml:space="preserve">Sheffield Area Elementary School </t>
  </si>
  <si>
    <t>SAES</t>
  </si>
  <si>
    <t>SAMHS</t>
  </si>
  <si>
    <t>G113</t>
  </si>
  <si>
    <t xml:space="preserve">Tauni Lindsey </t>
  </si>
  <si>
    <t>G116</t>
  </si>
  <si>
    <t xml:space="preserve">Fifth Grade </t>
  </si>
  <si>
    <t>Heather Kaminski</t>
  </si>
  <si>
    <t>G118</t>
  </si>
  <si>
    <t xml:space="preserve">Molly Chapman </t>
  </si>
  <si>
    <t>G120</t>
  </si>
  <si>
    <t xml:space="preserve">Patrick Mulligan </t>
  </si>
  <si>
    <t>G122</t>
  </si>
  <si>
    <t xml:space="preserve">Tiffany Hornstrom </t>
  </si>
  <si>
    <t>G126</t>
  </si>
  <si>
    <t xml:space="preserve">Jennifer Check </t>
  </si>
  <si>
    <t>G128</t>
  </si>
  <si>
    <t xml:space="preserve">Emily Jones </t>
  </si>
  <si>
    <t>H139</t>
  </si>
  <si>
    <t xml:space="preserve">Kristine Conn </t>
  </si>
  <si>
    <t>H141</t>
  </si>
  <si>
    <t>Kelly Stoddard</t>
  </si>
  <si>
    <t>H144</t>
  </si>
  <si>
    <t xml:space="preserve">First Grade </t>
  </si>
  <si>
    <t xml:space="preserve">Tina Stanz </t>
  </si>
  <si>
    <t>H146</t>
  </si>
  <si>
    <t xml:space="preserve">Sarah Brown </t>
  </si>
  <si>
    <t>Raiven Payne</t>
  </si>
  <si>
    <t>H152</t>
  </si>
  <si>
    <t xml:space="preserve">Stephanie Lindberg </t>
  </si>
  <si>
    <t xml:space="preserve">Classroom Totals </t>
  </si>
  <si>
    <t>H109</t>
  </si>
  <si>
    <t xml:space="preserve">Special Education Classroom </t>
  </si>
  <si>
    <t xml:space="preserve">Cristin Lilley </t>
  </si>
  <si>
    <t>H151</t>
  </si>
  <si>
    <t>Tara Retterer</t>
  </si>
  <si>
    <t>G111</t>
  </si>
  <si>
    <t xml:space="preserve">Reading Specialist </t>
  </si>
  <si>
    <t xml:space="preserve">Anna Peterson </t>
  </si>
  <si>
    <t>H143</t>
  </si>
  <si>
    <t xml:space="preserve">Pam Durnell </t>
  </si>
  <si>
    <t xml:space="preserve">Speech Specialist </t>
  </si>
  <si>
    <t xml:space="preserve">Mallory Capasso </t>
  </si>
  <si>
    <t xml:space="preserve">C. </t>
  </si>
  <si>
    <t xml:space="preserve">Speicals </t>
  </si>
  <si>
    <t>A102</t>
  </si>
  <si>
    <t xml:space="preserve">Computer Lab </t>
  </si>
  <si>
    <t xml:space="preserve">Thomas Smoulder </t>
  </si>
  <si>
    <t>E127</t>
  </si>
  <si>
    <t xml:space="preserve">Abby Gabriel </t>
  </si>
  <si>
    <t>Heidi Colosimo</t>
  </si>
  <si>
    <t>ART</t>
  </si>
  <si>
    <t xml:space="preserve">Janelle Turk </t>
  </si>
  <si>
    <t xml:space="preserve">Gymnasium </t>
  </si>
  <si>
    <t xml:space="preserve">Ryan Caryn </t>
  </si>
  <si>
    <t xml:space="preserve">H149 </t>
  </si>
  <si>
    <t>NRS</t>
  </si>
  <si>
    <t xml:space="preserve">Nuse </t>
  </si>
  <si>
    <t xml:space="preserve">Cafeteria </t>
  </si>
  <si>
    <t xml:space="preserve">Kitchen </t>
  </si>
  <si>
    <t>G124</t>
  </si>
  <si>
    <t xml:space="preserve">Mechanical </t>
  </si>
  <si>
    <t>G125</t>
  </si>
  <si>
    <t xml:space="preserve">Data </t>
  </si>
  <si>
    <t>G152</t>
  </si>
  <si>
    <t>T1</t>
  </si>
  <si>
    <t xml:space="preserve">Youngsville Elementary School </t>
  </si>
  <si>
    <t>D144</t>
  </si>
  <si>
    <t>McCluskey, Barbara</t>
  </si>
  <si>
    <t>D145</t>
  </si>
  <si>
    <t>Mitchell, Melissa</t>
  </si>
  <si>
    <t>D146</t>
  </si>
  <si>
    <t xml:space="preserve">Renninger, Kristina </t>
  </si>
  <si>
    <t>E151</t>
  </si>
  <si>
    <t>DeSimone, Mary</t>
  </si>
  <si>
    <t>D147</t>
  </si>
  <si>
    <t>McCray, Tricia</t>
  </si>
  <si>
    <t>D149</t>
  </si>
  <si>
    <t>Nyquist, Lindsay</t>
  </si>
  <si>
    <t>E157</t>
  </si>
  <si>
    <t>Second Grade</t>
  </si>
  <si>
    <t>Curtis, Joanne</t>
  </si>
  <si>
    <t>E158</t>
  </si>
  <si>
    <t>Mechling, Vicki</t>
  </si>
  <si>
    <t>E156</t>
  </si>
  <si>
    <t>Victor, Melanie</t>
  </si>
  <si>
    <t>D244</t>
  </si>
  <si>
    <t>Bowen, Debora</t>
  </si>
  <si>
    <t>D245</t>
  </si>
  <si>
    <t>Czerwinski, Maureen</t>
  </si>
  <si>
    <t>D246</t>
  </si>
  <si>
    <t>Bingman, Suzanne</t>
  </si>
  <si>
    <t>D249</t>
  </si>
  <si>
    <t>Fitzgerald, Jaclyn</t>
  </si>
  <si>
    <t>D247</t>
  </si>
  <si>
    <t>Marcu, Amanda</t>
  </si>
  <si>
    <t>E254</t>
  </si>
  <si>
    <t>Crosby, Randi</t>
  </si>
  <si>
    <t>D243</t>
  </si>
  <si>
    <t>Peters, Janet</t>
  </si>
  <si>
    <t xml:space="preserve">E252 </t>
  </si>
  <si>
    <t>D'Urso, Tessa</t>
  </si>
  <si>
    <t>D126</t>
  </si>
  <si>
    <t>Klepfer, Kortnee</t>
  </si>
  <si>
    <t xml:space="preserve">D141 </t>
  </si>
  <si>
    <t>Layton, Joshua</t>
  </si>
  <si>
    <t xml:space="preserve">E155 </t>
  </si>
  <si>
    <t>Steffan, Cristy</t>
  </si>
  <si>
    <t>B122</t>
  </si>
  <si>
    <t>Stover, Joshua</t>
  </si>
  <si>
    <t xml:space="preserve">D143 </t>
  </si>
  <si>
    <t>Watson, Hannah</t>
  </si>
  <si>
    <t>B224</t>
  </si>
  <si>
    <t>Terensky, Jamie</t>
  </si>
  <si>
    <t>B226</t>
  </si>
  <si>
    <t xml:space="preserve">Weaver, Nicole </t>
  </si>
  <si>
    <t>D241</t>
  </si>
  <si>
    <t xml:space="preserve">Procter, Melissa </t>
  </si>
  <si>
    <t>E251</t>
  </si>
  <si>
    <t xml:space="preserve">Title </t>
  </si>
  <si>
    <t>Vignere, Colleen</t>
  </si>
  <si>
    <t xml:space="preserve">E253 </t>
  </si>
  <si>
    <t xml:space="preserve">Rooney, Chris </t>
  </si>
  <si>
    <t>E256</t>
  </si>
  <si>
    <t xml:space="preserve">Gifted Support </t>
  </si>
  <si>
    <t xml:space="preserve">Brown, Pam </t>
  </si>
  <si>
    <t>Specials</t>
  </si>
  <si>
    <t>B229</t>
  </si>
  <si>
    <t xml:space="preserve">Christina Briggs </t>
  </si>
  <si>
    <t xml:space="preserve">GYM </t>
  </si>
  <si>
    <t xml:space="preserve">Ronda Darling </t>
  </si>
  <si>
    <t>LCK</t>
  </si>
  <si>
    <t xml:space="preserve">Girl's Locker Room </t>
  </si>
  <si>
    <t xml:space="preserve">Boy's Locker Room </t>
  </si>
  <si>
    <t>Pence, Caren</t>
  </si>
  <si>
    <t>D142</t>
  </si>
  <si>
    <t xml:space="preserve">Walters, Healther </t>
  </si>
  <si>
    <t>E257</t>
  </si>
  <si>
    <t xml:space="preserve">Peterson, Cecelia </t>
  </si>
  <si>
    <t>D242</t>
  </si>
  <si>
    <t xml:space="preserve">Faculty Room </t>
  </si>
  <si>
    <t>Building</t>
  </si>
  <si>
    <t>A101</t>
  </si>
  <si>
    <t>C133</t>
  </si>
  <si>
    <t xml:space="preserve">CLM </t>
  </si>
  <si>
    <t xml:space="preserve">Calm Room </t>
  </si>
  <si>
    <t>EXR</t>
  </si>
  <si>
    <t xml:space="preserve">Exam Room </t>
  </si>
  <si>
    <t>B121</t>
  </si>
  <si>
    <t xml:space="preserve">Social Worker Office </t>
  </si>
  <si>
    <t>Bowers, Chelsea, Pruchnic, Paul</t>
  </si>
  <si>
    <t>B223</t>
  </si>
  <si>
    <t xml:space="preserve">School Psychologist </t>
  </si>
  <si>
    <t xml:space="preserve">Williams, Theresa </t>
  </si>
  <si>
    <t>B222</t>
  </si>
  <si>
    <t xml:space="preserve">School Counselor </t>
  </si>
  <si>
    <t xml:space="preserve">Bierbower, Laura </t>
  </si>
  <si>
    <t xml:space="preserve">Playground </t>
  </si>
  <si>
    <t>CFE</t>
  </si>
  <si>
    <t>Café A</t>
  </si>
  <si>
    <t>Café B</t>
  </si>
  <si>
    <t>MCH</t>
  </si>
  <si>
    <t xml:space="preserve">Mechanical Room </t>
  </si>
  <si>
    <t>ELE</t>
  </si>
  <si>
    <t xml:space="preserve">Elevator </t>
  </si>
  <si>
    <t xml:space="preserve">Elevator Euipment Room </t>
  </si>
  <si>
    <t>TELE</t>
  </si>
  <si>
    <t xml:space="preserve">Telephone/Electrical </t>
  </si>
  <si>
    <t>CUS</t>
  </si>
  <si>
    <t xml:space="preserve">Custodial </t>
  </si>
  <si>
    <t>Girl's Bathroom</t>
  </si>
  <si>
    <t xml:space="preserve">Boy's Bathroom </t>
  </si>
  <si>
    <t xml:space="preserve">Non-Scheduled </t>
  </si>
  <si>
    <t>D148</t>
  </si>
  <si>
    <t xml:space="preserve">OT/PT Room </t>
  </si>
  <si>
    <t xml:space="preserve">NOT LISTED AS SCHEDULED </t>
  </si>
  <si>
    <t>E152</t>
  </si>
  <si>
    <t xml:space="preserve">Sensory Room </t>
  </si>
  <si>
    <t>E153</t>
  </si>
  <si>
    <t>Leaded to IU5</t>
  </si>
  <si>
    <t>E154</t>
  </si>
  <si>
    <t>LOFF</t>
  </si>
  <si>
    <t>B221</t>
  </si>
  <si>
    <t xml:space="preserve">Technology Office </t>
  </si>
  <si>
    <t>B225</t>
  </si>
  <si>
    <t xml:space="preserve">Agency Use </t>
  </si>
  <si>
    <t>B227</t>
  </si>
  <si>
    <t>E258</t>
  </si>
  <si>
    <t xml:space="preserve">STEM Lab </t>
  </si>
  <si>
    <t>E255</t>
  </si>
  <si>
    <t>TECH</t>
  </si>
  <si>
    <t>C131</t>
  </si>
  <si>
    <t>B123</t>
  </si>
  <si>
    <t>B125</t>
  </si>
  <si>
    <t>B127</t>
  </si>
  <si>
    <t>B124</t>
  </si>
  <si>
    <t xml:space="preserve">Total Non-Scheduled </t>
  </si>
  <si>
    <t xml:space="preserve">Warren Area Elementary Center </t>
  </si>
  <si>
    <t xml:space="preserve">124  </t>
  </si>
  <si>
    <t>Cressley, Kasaundra</t>
  </si>
  <si>
    <t xml:space="preserve">126  </t>
  </si>
  <si>
    <t>Johnson, Jillian</t>
  </si>
  <si>
    <t xml:space="preserve">113  </t>
  </si>
  <si>
    <t>Merritt, Amanda</t>
  </si>
  <si>
    <t>Sienicki, Mary</t>
  </si>
  <si>
    <t xml:space="preserve">122  </t>
  </si>
  <si>
    <t>Taylor, Karly</t>
  </si>
  <si>
    <t xml:space="preserve">125  </t>
  </si>
  <si>
    <t>Taylor, Pamela</t>
  </si>
  <si>
    <t xml:space="preserve">123  </t>
  </si>
  <si>
    <t>Weaver, Mary Janet</t>
  </si>
  <si>
    <t xml:space="preserve">136  </t>
  </si>
  <si>
    <t>Benim, Julia</t>
  </si>
  <si>
    <t xml:space="preserve">135  </t>
  </si>
  <si>
    <t>Blair, Erica</t>
  </si>
  <si>
    <t xml:space="preserve">141  </t>
  </si>
  <si>
    <t>Greto, Karen</t>
  </si>
  <si>
    <t xml:space="preserve">142  </t>
  </si>
  <si>
    <t>Ickert, Rebecca</t>
  </si>
  <si>
    <t xml:space="preserve">145  </t>
  </si>
  <si>
    <t>Poindexter, Allison</t>
  </si>
  <si>
    <t xml:space="preserve">117  </t>
  </si>
  <si>
    <t>Strandburg, Alyssa</t>
  </si>
  <si>
    <t xml:space="preserve">223  </t>
  </si>
  <si>
    <t>Bryan, Mindy</t>
  </si>
  <si>
    <t xml:space="preserve">217  </t>
  </si>
  <si>
    <t>Gorgacz, Leah</t>
  </si>
  <si>
    <t xml:space="preserve">224  </t>
  </si>
  <si>
    <t>Keeports, Katie</t>
  </si>
  <si>
    <t xml:space="preserve">220  </t>
  </si>
  <si>
    <t>McClellan, Rachael</t>
  </si>
  <si>
    <t xml:space="preserve">222  </t>
  </si>
  <si>
    <t>Nickerson, Sara</t>
  </si>
  <si>
    <t xml:space="preserve">225  </t>
  </si>
  <si>
    <t>Scalise, Rayme</t>
  </si>
  <si>
    <t xml:space="preserve">213  </t>
  </si>
  <si>
    <t>Third Grade</t>
  </si>
  <si>
    <t>Arnold, Jessica</t>
  </si>
  <si>
    <t xml:space="preserve">243  </t>
  </si>
  <si>
    <t>Beach, Rachel</t>
  </si>
  <si>
    <t xml:space="preserve">219  </t>
  </si>
  <si>
    <t>Decker, Jessica</t>
  </si>
  <si>
    <t xml:space="preserve">240  </t>
  </si>
  <si>
    <t>Knapp, Derek</t>
  </si>
  <si>
    <t xml:space="preserve">245  </t>
  </si>
  <si>
    <t>Raffaele, lynn</t>
  </si>
  <si>
    <t xml:space="preserve">232  </t>
  </si>
  <si>
    <t>Slattery, Amanda</t>
  </si>
  <si>
    <t xml:space="preserve">234  </t>
  </si>
  <si>
    <t>Fourth Grade</t>
  </si>
  <si>
    <t>Curren, Megan</t>
  </si>
  <si>
    <t xml:space="preserve">241  </t>
  </si>
  <si>
    <t>Durnell, Martin</t>
  </si>
  <si>
    <t xml:space="preserve">236  </t>
  </si>
  <si>
    <t>McAndrew, Rebecca D</t>
  </si>
  <si>
    <t xml:space="preserve">235  </t>
  </si>
  <si>
    <t>Salvatore, Jinelle</t>
  </si>
  <si>
    <t xml:space="preserve">242  </t>
  </si>
  <si>
    <t>Wurst, Elishia</t>
  </si>
  <si>
    <t xml:space="preserve">143  </t>
  </si>
  <si>
    <t>Ash, Bethany l</t>
  </si>
  <si>
    <t xml:space="preserve">212A </t>
  </si>
  <si>
    <t>Hahn, Gabrielle</t>
  </si>
  <si>
    <t xml:space="preserve">116  </t>
  </si>
  <si>
    <t>Hartzfeld, Renee</t>
  </si>
  <si>
    <t xml:space="preserve">111  </t>
  </si>
  <si>
    <t>Knisley, Robert</t>
  </si>
  <si>
    <t xml:space="preserve">133  </t>
  </si>
  <si>
    <t>Knupp, Shona</t>
  </si>
  <si>
    <t xml:space="preserve">212B </t>
  </si>
  <si>
    <t>Reed, Emily</t>
  </si>
  <si>
    <t>Stoudnouer, Amanda</t>
  </si>
  <si>
    <t xml:space="preserve">233  </t>
  </si>
  <si>
    <t>Vona, Vanessa</t>
  </si>
  <si>
    <t>115A</t>
  </si>
  <si>
    <t xml:space="preserve">Speech </t>
  </si>
  <si>
    <t xml:space="preserve">Anderson, Robin </t>
  </si>
  <si>
    <t>114A</t>
  </si>
  <si>
    <t xml:space="preserve">Hetrick, Jessica </t>
  </si>
  <si>
    <t xml:space="preserve">Dingfelder, Emily </t>
  </si>
  <si>
    <t>115B</t>
  </si>
  <si>
    <t xml:space="preserve">Math Intervention </t>
  </si>
  <si>
    <t xml:space="preserve">Liptak, Emily </t>
  </si>
  <si>
    <t>140A</t>
  </si>
  <si>
    <t xml:space="preserve">Feaster, Melissa </t>
  </si>
  <si>
    <t>140B</t>
  </si>
  <si>
    <t>Hamler, Lisa</t>
  </si>
  <si>
    <t xml:space="preserve">Bosko, Kristen </t>
  </si>
  <si>
    <t>OT</t>
  </si>
  <si>
    <t>Leichtenburger, Cayla</t>
  </si>
  <si>
    <t>PT</t>
  </si>
  <si>
    <t>Dustin, Kevin</t>
  </si>
  <si>
    <t>Computer Lab</t>
  </si>
  <si>
    <t xml:space="preserve">McBriar, Amanda </t>
  </si>
  <si>
    <t xml:space="preserve">Neal, Parker </t>
  </si>
  <si>
    <t xml:space="preserve">Walters, Terry </t>
  </si>
  <si>
    <t xml:space="preserve">Hess, Kara </t>
  </si>
  <si>
    <t xml:space="preserve">Library  </t>
  </si>
  <si>
    <t xml:space="preserve">Demers, Laura </t>
  </si>
  <si>
    <t xml:space="preserve">Stage </t>
  </si>
  <si>
    <t xml:space="preserve">Scools Psychologist </t>
  </si>
  <si>
    <t xml:space="preserve">Phillips, Nicole </t>
  </si>
  <si>
    <t xml:space="preserve">Marino, Hannah </t>
  </si>
  <si>
    <t>151B</t>
  </si>
  <si>
    <t>School Social Worker</t>
  </si>
  <si>
    <t>Pell, Rebecca</t>
  </si>
  <si>
    <t xml:space="preserve">Special Education Supervisor  </t>
  </si>
  <si>
    <t>Sobkowski, Betsy</t>
  </si>
  <si>
    <t xml:space="preserve">Guidance Counsling </t>
  </si>
  <si>
    <t>NcNett, Melissa</t>
  </si>
  <si>
    <t>Everetts, Kristen</t>
  </si>
  <si>
    <t>OFF</t>
  </si>
  <si>
    <t>-</t>
  </si>
  <si>
    <t>102A</t>
  </si>
  <si>
    <t xml:space="preserve">Dean of Students </t>
  </si>
  <si>
    <t xml:space="preserve">Rozanski, Eric </t>
  </si>
  <si>
    <t xml:space="preserve">Prinicpal </t>
  </si>
  <si>
    <t xml:space="preserve">Hobbs, Jennifer </t>
  </si>
  <si>
    <t xml:space="preserve">Assistant Principal </t>
  </si>
  <si>
    <t xml:space="preserve">Harris, Kylie </t>
  </si>
  <si>
    <t xml:space="preserve">Teacher Dining </t>
  </si>
  <si>
    <t xml:space="preserve">STG </t>
  </si>
  <si>
    <t xml:space="preserve">Teacher Storage </t>
  </si>
  <si>
    <t>Custodial Break Room</t>
  </si>
  <si>
    <t>Conference Room</t>
  </si>
  <si>
    <t xml:space="preserve">(LISTED AS SPED) </t>
  </si>
  <si>
    <t>Kitchen</t>
  </si>
  <si>
    <t>151A</t>
  </si>
  <si>
    <t xml:space="preserve">Chapman, Nicole </t>
  </si>
  <si>
    <t>CSO</t>
  </si>
  <si>
    <t xml:space="preserve">Custodian Office </t>
  </si>
  <si>
    <t>JCL</t>
  </si>
  <si>
    <t xml:space="preserve">ELE </t>
  </si>
  <si>
    <t xml:space="preserve">Electrical </t>
  </si>
  <si>
    <t xml:space="preserve">Tutors Room </t>
  </si>
  <si>
    <t xml:space="preserve">Title Para Room </t>
  </si>
  <si>
    <t xml:space="preserve">Agency Room </t>
  </si>
  <si>
    <t>UNK</t>
  </si>
  <si>
    <t xml:space="preserve">Dean of Students Office </t>
  </si>
  <si>
    <t>132B</t>
  </si>
  <si>
    <t xml:space="preserve">Unknown </t>
  </si>
  <si>
    <t xml:space="preserve">Regular Classroom </t>
  </si>
  <si>
    <t>K</t>
  </si>
  <si>
    <t xml:space="preserve">Alspaugh, Heather </t>
  </si>
  <si>
    <t xml:space="preserve">K </t>
  </si>
  <si>
    <r>
      <t xml:space="preserve">Designed Operating Capacity: </t>
    </r>
    <r>
      <rPr>
        <i/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</rPr>
      <t>Σ Total Cap'y. K thru 4)</t>
    </r>
  </si>
  <si>
    <t>There is potentially more classroom capacity available in the Special Ed rooms.</t>
  </si>
  <si>
    <t>Eisenhower Elementary  K-5</t>
  </si>
  <si>
    <t>Sheffield Elementary K-5</t>
  </si>
  <si>
    <t>Youngsville Elementary K-5</t>
  </si>
  <si>
    <t>Warren Area Elementary Center K-4</t>
  </si>
  <si>
    <r>
      <t xml:space="preserve">Designed Operating Capacity: </t>
    </r>
    <r>
      <rPr>
        <i/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</rPr>
      <t>Σ Total Cap'y. K thru 5)</t>
    </r>
  </si>
  <si>
    <t>The excessive number of spares are really the Middle School.  Only 2 spares should be counted.</t>
  </si>
  <si>
    <t>Designed Operating Capacity: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</si>
</sst>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#,##0.0"/>
  </numFmts>
  <fonts count="2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36"/>
      <color theme="1"/>
      <name val="Haettenschweiler"/>
      <family val="2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/>
      <name val="Calibri"/>
      <family val="2"/>
    </font>
    <font>
      <i/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5FB8F"/>
        <bgColor indexed="64"/>
      </patternFill>
    </fill>
    <fill>
      <patternFill patternType="solid">
        <fgColor rgb="FFFFB7FF"/>
        <bgColor indexed="64"/>
      </patternFill>
    </fill>
    <fill>
      <patternFill patternType="solid">
        <fgColor rgb="FF66CCFF"/>
        <bgColor indexed="64"/>
      </patternFill>
    </fill>
    <fill>
      <gradientFill degree="90">
        <stop position="0">
          <color theme="0" tint="-0.25098422193060094"/>
        </stop>
        <stop position="0.5">
          <color theme="0"/>
        </stop>
        <stop position="1">
          <color theme="0" tint="-0.25098422193060094"/>
        </stop>
      </gradientFill>
    </fill>
    <fill>
      <patternFill patternType="solid">
        <fgColor rgb="FFA2FCB3"/>
        <bgColor indexed="64"/>
      </patternFill>
    </fill>
    <fill>
      <patternFill patternType="solid">
        <fgColor rgb="FFFFCDFF"/>
        <bgColor indexed="64"/>
      </patternFill>
    </fill>
    <fill>
      <patternFill patternType="solid">
        <fgColor rgb="FF9BDEFF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1" tint="0.499984740745262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auto="1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1" tint="0.499984740745262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</borders>
  <cellStyleXfs count="3">
    <xf numFmtId="0" fontId="0" fillId="0" borderId="0"/>
    <xf numFmtId="0" fontId="4" fillId="0" borderId="0"/>
    <xf numFmtId="9" fontId="8" fillId="0" borderId="0" applyFont="0" applyFill="0" applyBorder="0" applyAlignment="0" applyProtection="0"/>
  </cellStyleXfs>
  <cellXfs count="1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164" fontId="5" fillId="0" borderId="0" xfId="1" applyNumberFormat="1" applyFont="1" applyAlignment="1">
      <alignment horizontal="right"/>
    </xf>
    <xf numFmtId="0" fontId="6" fillId="0" borderId="0" xfId="1" applyFont="1"/>
    <xf numFmtId="0" fontId="6" fillId="0" borderId="0" xfId="1" applyFont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49" fontId="6" fillId="0" borderId="0" xfId="1" applyNumberFormat="1" applyFont="1" applyAlignment="1">
      <alignment horizontal="center" vertical="center"/>
    </xf>
    <xf numFmtId="49" fontId="6" fillId="0" borderId="0" xfId="1" applyNumberFormat="1" applyFont="1"/>
    <xf numFmtId="0" fontId="3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3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vertical="top"/>
    </xf>
    <xf numFmtId="0" fontId="13" fillId="0" borderId="0" xfId="0" applyFont="1"/>
    <xf numFmtId="0" fontId="10" fillId="3" borderId="0" xfId="0" applyFont="1" applyFill="1"/>
    <xf numFmtId="0" fontId="10" fillId="3" borderId="0" xfId="0" applyFont="1" applyFill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1" xfId="0" applyFont="1" applyFill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1" fillId="7" borderId="4" xfId="0" applyFont="1" applyFill="1" applyBorder="1" applyAlignment="1">
      <alignment horizontal="left" vertical="top"/>
    </xf>
    <xf numFmtId="0" fontId="1" fillId="7" borderId="5" xfId="0" applyFont="1" applyFill="1" applyBorder="1" applyAlignment="1">
      <alignment horizontal="center" vertical="top" wrapText="1"/>
    </xf>
    <xf numFmtId="0" fontId="15" fillId="7" borderId="5" xfId="0" applyFont="1" applyFill="1" applyBorder="1" applyAlignment="1">
      <alignment horizontal="center" vertical="top"/>
    </xf>
    <xf numFmtId="0" fontId="1" fillId="7" borderId="6" xfId="0" applyFont="1" applyFill="1" applyBorder="1" applyAlignment="1">
      <alignment horizontal="center" vertical="top"/>
    </xf>
    <xf numFmtId="0" fontId="1" fillId="7" borderId="7" xfId="0" applyFont="1" applyFill="1" applyBorder="1" applyAlignment="1">
      <alignment horizontal="center" vertical="top"/>
    </xf>
    <xf numFmtId="0" fontId="1" fillId="7" borderId="8" xfId="0" applyFont="1" applyFill="1" applyBorder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6" fillId="0" borderId="9" xfId="0" applyFont="1" applyBorder="1" applyAlignment="1">
      <alignment horizontal="center"/>
    </xf>
    <xf numFmtId="2" fontId="16" fillId="0" borderId="0" xfId="0" applyNumberFormat="1" applyFont="1" applyAlignment="1">
      <alignment horizontal="center"/>
    </xf>
    <xf numFmtId="9" fontId="16" fillId="0" borderId="0" xfId="2" applyFont="1" applyBorder="1" applyAlignment="1">
      <alignment horizontal="center"/>
    </xf>
    <xf numFmtId="0" fontId="17" fillId="0" borderId="0" xfId="0" applyFont="1"/>
    <xf numFmtId="2" fontId="18" fillId="0" borderId="0" xfId="0" applyNumberFormat="1" applyFont="1" applyAlignment="1">
      <alignment horizontal="center"/>
    </xf>
    <xf numFmtId="9" fontId="18" fillId="0" borderId="0" xfId="2" applyFont="1" applyFill="1" applyBorder="1" applyAlignment="1">
      <alignment horizontal="center"/>
    </xf>
    <xf numFmtId="0" fontId="16" fillId="8" borderId="0" xfId="0" applyFont="1" applyFill="1" applyAlignment="1">
      <alignment horizontal="left"/>
    </xf>
    <xf numFmtId="0" fontId="16" fillId="8" borderId="0" xfId="0" applyFont="1" applyFill="1" applyAlignment="1">
      <alignment horizontal="center"/>
    </xf>
    <xf numFmtId="0" fontId="16" fillId="8" borderId="9" xfId="0" applyFont="1" applyFill="1" applyBorder="1" applyAlignment="1">
      <alignment horizontal="center"/>
    </xf>
    <xf numFmtId="2" fontId="16" fillId="8" borderId="0" xfId="0" applyNumberFormat="1" applyFont="1" applyFill="1" applyAlignment="1">
      <alignment horizontal="center"/>
    </xf>
    <xf numFmtId="9" fontId="16" fillId="8" borderId="0" xfId="2" applyFont="1" applyFill="1" applyBorder="1" applyAlignment="1">
      <alignment horizontal="center"/>
    </xf>
    <xf numFmtId="0" fontId="16" fillId="9" borderId="0" xfId="0" applyFont="1" applyFill="1" applyAlignment="1">
      <alignment horizontal="left"/>
    </xf>
    <xf numFmtId="0" fontId="16" fillId="9" borderId="0" xfId="0" applyFont="1" applyFill="1" applyAlignment="1">
      <alignment horizontal="center"/>
    </xf>
    <xf numFmtId="0" fontId="16" fillId="9" borderId="9" xfId="0" applyFont="1" applyFill="1" applyBorder="1" applyAlignment="1">
      <alignment horizontal="center"/>
    </xf>
    <xf numFmtId="2" fontId="16" fillId="9" borderId="0" xfId="0" applyNumberFormat="1" applyFont="1" applyFill="1" applyAlignment="1">
      <alignment horizontal="center"/>
    </xf>
    <xf numFmtId="9" fontId="16" fillId="9" borderId="0" xfId="2" applyFont="1" applyFill="1" applyBorder="1" applyAlignment="1">
      <alignment horizontal="center"/>
    </xf>
    <xf numFmtId="0" fontId="16" fillId="10" borderId="0" xfId="0" applyFont="1" applyFill="1" applyAlignment="1">
      <alignment horizontal="left"/>
    </xf>
    <xf numFmtId="0" fontId="16" fillId="10" borderId="0" xfId="0" applyFont="1" applyFill="1" applyAlignment="1">
      <alignment horizontal="center"/>
    </xf>
    <xf numFmtId="0" fontId="16" fillId="10" borderId="9" xfId="0" applyFont="1" applyFill="1" applyBorder="1" applyAlignment="1">
      <alignment horizontal="center"/>
    </xf>
    <xf numFmtId="2" fontId="16" fillId="10" borderId="0" xfId="0" applyNumberFormat="1" applyFont="1" applyFill="1" applyAlignment="1">
      <alignment horizontal="center"/>
    </xf>
    <xf numFmtId="9" fontId="16" fillId="10" borderId="0" xfId="2" applyFont="1" applyFill="1" applyBorder="1" applyAlignment="1">
      <alignment horizontal="center"/>
    </xf>
    <xf numFmtId="9" fontId="16" fillId="0" borderId="0" xfId="2" applyFont="1" applyFill="1" applyBorder="1" applyAlignment="1">
      <alignment horizontal="center"/>
    </xf>
    <xf numFmtId="0" fontId="16" fillId="2" borderId="0" xfId="0" applyFont="1" applyFill="1" applyAlignment="1">
      <alignment horizontal="left"/>
    </xf>
    <xf numFmtId="0" fontId="16" fillId="2" borderId="0" xfId="0" applyFont="1" applyFill="1" applyAlignment="1">
      <alignment horizontal="center"/>
    </xf>
    <xf numFmtId="0" fontId="16" fillId="2" borderId="9" xfId="0" applyFont="1" applyFill="1" applyBorder="1" applyAlignment="1">
      <alignment horizontal="center"/>
    </xf>
    <xf numFmtId="2" fontId="16" fillId="2" borderId="0" xfId="0" applyNumberFormat="1" applyFont="1" applyFill="1" applyAlignment="1">
      <alignment horizontal="center"/>
    </xf>
    <xf numFmtId="9" fontId="16" fillId="2" borderId="0" xfId="2" applyFont="1" applyFill="1" applyBorder="1" applyAlignment="1">
      <alignment horizontal="center"/>
    </xf>
    <xf numFmtId="2" fontId="18" fillId="10" borderId="0" xfId="0" applyNumberFormat="1" applyFont="1" applyFill="1" applyAlignment="1">
      <alignment horizontal="center"/>
    </xf>
    <xf numFmtId="9" fontId="18" fillId="10" borderId="0" xfId="2" applyFont="1" applyFill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9" fontId="19" fillId="0" borderId="10" xfId="2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9" fontId="19" fillId="0" borderId="0" xfId="2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22" fillId="0" borderId="0" xfId="0" applyFont="1"/>
    <xf numFmtId="9" fontId="8" fillId="0" borderId="0" xfId="2" applyFont="1" applyAlignment="1">
      <alignment horizontal="center"/>
    </xf>
    <xf numFmtId="9" fontId="9" fillId="0" borderId="0" xfId="2" applyFont="1" applyFill="1" applyBorder="1" applyAlignment="1">
      <alignment horizontal="center"/>
    </xf>
    <xf numFmtId="0" fontId="0" fillId="0" borderId="0" xfId="0" quotePrefix="1"/>
    <xf numFmtId="49" fontId="0" fillId="0" borderId="0" xfId="0" applyNumberFormat="1"/>
    <xf numFmtId="9" fontId="9" fillId="0" borderId="0" xfId="2" applyFont="1" applyAlignment="1">
      <alignment horizontal="center"/>
    </xf>
    <xf numFmtId="0" fontId="9" fillId="0" borderId="0" xfId="0" quotePrefix="1" applyFont="1"/>
    <xf numFmtId="0" fontId="0" fillId="0" borderId="12" xfId="0" applyBorder="1"/>
    <xf numFmtId="0" fontId="6" fillId="0" borderId="0" xfId="1" applyFont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0" fontId="6" fillId="0" borderId="0" xfId="1" applyFont="1" applyAlignment="1">
      <alignment horizontal="left" vertical="center"/>
    </xf>
    <xf numFmtId="0" fontId="3" fillId="3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65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6" fillId="11" borderId="0" xfId="0" applyFont="1" applyFill="1" applyAlignment="1">
      <alignment horizontal="left"/>
    </xf>
    <xf numFmtId="0" fontId="16" fillId="11" borderId="0" xfId="0" applyFont="1" applyFill="1" applyAlignment="1">
      <alignment horizontal="center"/>
    </xf>
    <xf numFmtId="0" fontId="16" fillId="11" borderId="9" xfId="0" applyFont="1" applyFill="1" applyBorder="1" applyAlignment="1">
      <alignment horizontal="center"/>
    </xf>
    <xf numFmtId="2" fontId="16" fillId="11" borderId="0" xfId="0" applyNumberFormat="1" applyFont="1" applyFill="1" applyAlignment="1">
      <alignment horizontal="center"/>
    </xf>
    <xf numFmtId="9" fontId="16" fillId="11" borderId="0" xfId="2" applyFont="1" applyFill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0" fillId="0" borderId="0" xfId="0" applyFill="1" applyAlignment="1">
      <alignment horizontal="center"/>
    </xf>
    <xf numFmtId="0" fontId="14" fillId="4" borderId="0" xfId="0" applyFont="1" applyFill="1" applyAlignment="1">
      <alignment horizontal="left" vertical="center"/>
    </xf>
    <xf numFmtId="0" fontId="14" fillId="4" borderId="0" xfId="0" applyFont="1" applyFill="1" applyAlignment="1">
      <alignment vertical="center"/>
    </xf>
    <xf numFmtId="0" fontId="14" fillId="5" borderId="0" xfId="0" applyFont="1" applyFill="1" applyAlignment="1">
      <alignment horizontal="left" vertical="center"/>
    </xf>
    <xf numFmtId="0" fontId="14" fillId="5" borderId="0" xfId="0" applyFont="1" applyFill="1" applyAlignment="1">
      <alignment vertical="center"/>
    </xf>
    <xf numFmtId="0" fontId="14" fillId="6" borderId="0" xfId="0" applyFont="1" applyFill="1" applyAlignment="1">
      <alignment horizontal="left" vertical="center"/>
    </xf>
    <xf numFmtId="0" fontId="14" fillId="6" borderId="0" xfId="0" applyFont="1" applyFill="1" applyAlignment="1">
      <alignment vertical="center"/>
    </xf>
    <xf numFmtId="0" fontId="14" fillId="11" borderId="0" xfId="0" applyFont="1" applyFill="1" applyAlignment="1">
      <alignment horizontal="left" vertical="center"/>
    </xf>
    <xf numFmtId="0" fontId="14" fillId="11" borderId="0" xfId="0" applyFont="1" applyFill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3">
    <cellStyle name="Normal" xfId="0" builtinId="0"/>
    <cellStyle name="Normal 2" xfId="1" xr:uid="{97F3D110-2493-4F61-A771-0F85781C6A33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48</xdr:col>
      <xdr:colOff>363684</xdr:colOff>
      <xdr:row>0</xdr:row>
      <xdr:rowOff>207818</xdr:rowOff>
    </xdr:from>
    <xdr:to>
      <xdr:col>53</xdr:col>
      <xdr:colOff>17320</xdr:colOff>
      <xdr:row>2</xdr:row>
      <xdr:rowOff>554678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9AD9D33-9F2C-5644-B359-7029D450A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34820" y="207818"/>
          <a:ext cx="2684318" cy="16727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783982</xdr:colOff>
      <xdr:row>0</xdr:row>
      <xdr:rowOff>0</xdr:rowOff>
    </xdr:from>
    <xdr:ext cx="890831" cy="693390"/>
    <xdr:pic>
      <xdr:nvPicPr>
        <xdr:cNvPr id="2" name="Picture 1">
          <a:extLst>
            <a:ext uri="{FF2B5EF4-FFF2-40B4-BE49-F238E27FC236}">
              <a16:creationId xmlns:a16="http://schemas.microsoft.com/office/drawing/2014/main" id="{FE3A609A-455E-44A5-8311-FEBD9D3692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85332" y="0"/>
          <a:ext cx="890831" cy="69339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783982</xdr:colOff>
      <xdr:row>0</xdr:row>
      <xdr:rowOff>0</xdr:rowOff>
    </xdr:from>
    <xdr:ext cx="890831" cy="693390"/>
    <xdr:pic>
      <xdr:nvPicPr>
        <xdr:cNvPr id="2" name="Picture 1">
          <a:extLst>
            <a:ext uri="{FF2B5EF4-FFF2-40B4-BE49-F238E27FC236}">
              <a16:creationId xmlns:a16="http://schemas.microsoft.com/office/drawing/2014/main" id="{5C3062BA-C9CC-4441-AA8C-CE1C963192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3007" y="0"/>
          <a:ext cx="890831" cy="69339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1450732</xdr:colOff>
      <xdr:row>0</xdr:row>
      <xdr:rowOff>79375</xdr:rowOff>
    </xdr:from>
    <xdr:ext cx="890831" cy="697664"/>
    <xdr:pic>
      <xdr:nvPicPr>
        <xdr:cNvPr id="2" name="Picture 1">
          <a:extLst>
            <a:ext uri="{FF2B5EF4-FFF2-40B4-BE49-F238E27FC236}">
              <a16:creationId xmlns:a16="http://schemas.microsoft.com/office/drawing/2014/main" id="{B0883D87-74CD-4B24-BB77-C86FEA3B83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8207" y="79375"/>
          <a:ext cx="890831" cy="697664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57150</xdr:colOff>
      <xdr:row>0</xdr:row>
      <xdr:rowOff>0</xdr:rowOff>
    </xdr:from>
    <xdr:ext cx="760413" cy="591877"/>
    <xdr:pic>
      <xdr:nvPicPr>
        <xdr:cNvPr id="2" name="Picture 1">
          <a:extLst>
            <a:ext uri="{FF2B5EF4-FFF2-40B4-BE49-F238E27FC236}">
              <a16:creationId xmlns:a16="http://schemas.microsoft.com/office/drawing/2014/main" id="{670CAEF1-9CDD-45C3-A64E-2715697216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9600" y="0"/>
          <a:ext cx="760413" cy="59187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homasandwilliamsoncom.sharepoint.com/sites/T/Shared%20Documents/Projects/2022/22016%20-%20Mars%20SD%20Study/ARCHIVE%20PROJECT%20ITEMS/System%20Capacity%20Map%20-%20Element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~Existing"/>
      <sheetName val="B~Existing (2)"/>
      <sheetName val="B~Existing (3)"/>
      <sheetName val="B"/>
      <sheetName val="NA"/>
      <sheetName val="Enr vs Cap"/>
      <sheetName val="Existing 3-2-16"/>
      <sheetName val="Existing"/>
      <sheetName val="Option 1 3-15-16"/>
      <sheetName val="Tables for floor plans-Rev. G-3"/>
      <sheetName val="Tables for floor plans-Act.Cap."/>
      <sheetName val="Tables for floor plans-Option2a"/>
      <sheetName val="Option 1 with '23 enr 6.7.16"/>
      <sheetName val="Option 1a 6.7.16"/>
      <sheetName val="Option 1a with '23 enr 6.7.16"/>
      <sheetName val="COMPARISON for Report"/>
      <sheetName val="District Class Size Input"/>
      <sheetName val="MAE ROOM SCHEDULE "/>
      <sheetName val="PRIMARY CENTER ROOM SCHEDULE "/>
      <sheetName val="CENTENNIAL ROOM SCHEDULE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B2">
            <v>50</v>
          </cell>
        </row>
        <row r="5">
          <cell r="B5">
            <v>25</v>
          </cell>
        </row>
        <row r="6">
          <cell r="B6">
            <v>25</v>
          </cell>
        </row>
        <row r="7">
          <cell r="B7">
            <v>25</v>
          </cell>
        </row>
        <row r="9">
          <cell r="B9">
            <v>25</v>
          </cell>
        </row>
      </sheetData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0D792-4C75-475E-8EDF-0F81A59AC20E}">
  <sheetPr>
    <pageSetUpPr fitToPage="1"/>
  </sheetPr>
  <dimension ref="A1:BL72"/>
  <sheetViews>
    <sheetView showGridLines="0" tabSelected="1" topLeftCell="Y1" zoomScaleNormal="100" workbookViewId="0">
      <selection activeCell="BB17" sqref="BB17"/>
    </sheetView>
  </sheetViews>
  <sheetFormatPr defaultRowHeight="15" x14ac:dyDescent="0.25"/>
  <cols>
    <col min="1" max="1" width="2.7109375" customWidth="1"/>
    <col min="2" max="2" width="9.42578125" customWidth="1"/>
    <col min="3" max="4" width="9.85546875" customWidth="1"/>
    <col min="11" max="12" width="2.7109375" customWidth="1"/>
    <col min="22" max="23" width="2.7109375" customWidth="1"/>
    <col min="33" max="34" width="2.7109375" customWidth="1"/>
    <col min="44" max="44" width="2.7109375" customWidth="1"/>
    <col min="45" max="45" width="3.42578125" customWidth="1"/>
    <col min="54" max="54" width="7.5703125" bestFit="1" customWidth="1"/>
    <col min="55" max="55" width="2.7109375" customWidth="1"/>
  </cols>
  <sheetData>
    <row r="1" spans="1:64" ht="90" customHeight="1" x14ac:dyDescent="0.5">
      <c r="A1" s="40" t="s">
        <v>179</v>
      </c>
    </row>
    <row r="2" spans="1:64" ht="15" customHeight="1" x14ac:dyDescent="0.25">
      <c r="A2" s="41" t="s">
        <v>180</v>
      </c>
    </row>
    <row r="3" spans="1:64" ht="54" customHeight="1" x14ac:dyDescent="0.35">
      <c r="A3" s="42"/>
    </row>
    <row r="4" spans="1:64" ht="28.5" customHeight="1" x14ac:dyDescent="0.25"/>
    <row r="5" spans="1:64" x14ac:dyDescent="0.25">
      <c r="M5" s="121"/>
      <c r="N5" s="121"/>
      <c r="O5" s="121"/>
      <c r="P5" s="121"/>
      <c r="Q5" s="121"/>
      <c r="R5" s="121"/>
      <c r="S5" s="121"/>
      <c r="T5" s="121"/>
      <c r="U5" s="121"/>
    </row>
    <row r="6" spans="1:64" ht="18.75" x14ac:dyDescent="0.25">
      <c r="B6" s="122" t="s">
        <v>528</v>
      </c>
      <c r="C6" s="123"/>
      <c r="D6" s="123"/>
      <c r="E6" s="123"/>
      <c r="F6" s="123"/>
      <c r="G6" s="123"/>
      <c r="H6" s="123"/>
      <c r="I6" s="122"/>
      <c r="J6" s="123"/>
      <c r="M6" s="124" t="s">
        <v>529</v>
      </c>
      <c r="N6" s="125"/>
      <c r="O6" s="125"/>
      <c r="P6" s="125"/>
      <c r="Q6" s="125"/>
      <c r="R6" s="125"/>
      <c r="S6" s="125"/>
      <c r="T6" s="124"/>
      <c r="U6" s="125"/>
      <c r="X6" s="126" t="s">
        <v>530</v>
      </c>
      <c r="Y6" s="127"/>
      <c r="Z6" s="127"/>
      <c r="AA6" s="127"/>
      <c r="AB6" s="127"/>
      <c r="AC6" s="127"/>
      <c r="AD6" s="127"/>
      <c r="AE6" s="126"/>
      <c r="AF6" s="127"/>
      <c r="AI6" s="122" t="s">
        <v>531</v>
      </c>
      <c r="AJ6" s="123"/>
      <c r="AK6" s="123"/>
      <c r="AL6" s="123"/>
      <c r="AM6" s="123"/>
      <c r="AN6" s="123"/>
      <c r="AO6" s="123"/>
      <c r="AP6" s="122"/>
      <c r="AQ6" s="123"/>
      <c r="AT6" s="128" t="s">
        <v>148</v>
      </c>
      <c r="AU6" s="129"/>
      <c r="AV6" s="129"/>
      <c r="AW6" s="129"/>
      <c r="AX6" s="129"/>
      <c r="AY6" s="129"/>
      <c r="AZ6" s="129"/>
      <c r="BA6" s="128"/>
      <c r="BB6" s="129"/>
      <c r="BD6" s="119"/>
      <c r="BE6" s="120"/>
      <c r="BF6" s="120"/>
      <c r="BG6" s="120"/>
      <c r="BH6" s="120"/>
      <c r="BI6" s="120"/>
      <c r="BJ6" s="120"/>
      <c r="BK6" s="119"/>
      <c r="BL6" s="120"/>
    </row>
    <row r="7" spans="1:64" x14ac:dyDescent="0.25">
      <c r="B7" s="43" t="s">
        <v>149</v>
      </c>
      <c r="C7" s="44"/>
      <c r="D7" s="44"/>
      <c r="E7" s="44"/>
      <c r="F7" s="45"/>
      <c r="G7" s="46" t="s">
        <v>150</v>
      </c>
      <c r="H7" s="43"/>
      <c r="I7" s="43"/>
      <c r="J7" s="43"/>
      <c r="M7" s="43" t="s">
        <v>149</v>
      </c>
      <c r="N7" s="44"/>
      <c r="O7" s="44"/>
      <c r="P7" s="44"/>
      <c r="Q7" s="45"/>
      <c r="R7" s="46" t="s">
        <v>150</v>
      </c>
      <c r="S7" s="43"/>
      <c r="T7" s="43"/>
      <c r="U7" s="43"/>
      <c r="X7" s="43" t="s">
        <v>149</v>
      </c>
      <c r="Y7" s="44"/>
      <c r="Z7" s="44"/>
      <c r="AA7" s="44"/>
      <c r="AB7" s="45"/>
      <c r="AC7" s="46" t="s">
        <v>150</v>
      </c>
      <c r="AD7" s="43"/>
      <c r="AE7" s="43"/>
      <c r="AF7" s="43"/>
      <c r="AI7" s="43" t="s">
        <v>149</v>
      </c>
      <c r="AJ7" s="44"/>
      <c r="AK7" s="44"/>
      <c r="AL7" s="44"/>
      <c r="AM7" s="45"/>
      <c r="AN7" s="46" t="s">
        <v>150</v>
      </c>
      <c r="AO7" s="43"/>
      <c r="AP7" s="43"/>
      <c r="AQ7" s="43"/>
      <c r="AT7" s="43" t="s">
        <v>149</v>
      </c>
      <c r="AU7" s="44"/>
      <c r="AV7" s="44"/>
      <c r="AW7" s="44"/>
      <c r="AX7" s="45"/>
      <c r="AY7" s="46" t="s">
        <v>150</v>
      </c>
      <c r="AZ7" s="43"/>
      <c r="BA7" s="43"/>
      <c r="BB7" s="43"/>
      <c r="BD7" s="47"/>
      <c r="BE7" s="48"/>
      <c r="BF7" s="48"/>
      <c r="BG7" s="48"/>
      <c r="BH7" s="48"/>
      <c r="BI7" s="47"/>
      <c r="BJ7" s="47"/>
      <c r="BK7" s="47"/>
      <c r="BL7" s="47"/>
    </row>
    <row r="8" spans="1:64" ht="22.5" x14ac:dyDescent="0.25">
      <c r="B8" s="49" t="s">
        <v>151</v>
      </c>
      <c r="C8" s="50" t="s">
        <v>152</v>
      </c>
      <c r="D8" s="50" t="s">
        <v>153</v>
      </c>
      <c r="E8" s="51" t="s">
        <v>154</v>
      </c>
      <c r="F8" s="52" t="s">
        <v>155</v>
      </c>
      <c r="G8" s="53" t="s">
        <v>156</v>
      </c>
      <c r="H8" s="50" t="s">
        <v>157</v>
      </c>
      <c r="I8" s="50" t="s">
        <v>158</v>
      </c>
      <c r="J8" s="54" t="s">
        <v>159</v>
      </c>
      <c r="M8" s="49" t="s">
        <v>151</v>
      </c>
      <c r="N8" s="50" t="s">
        <v>152</v>
      </c>
      <c r="O8" s="50" t="s">
        <v>153</v>
      </c>
      <c r="P8" s="51" t="s">
        <v>154</v>
      </c>
      <c r="Q8" s="52" t="s">
        <v>155</v>
      </c>
      <c r="R8" s="53" t="s">
        <v>156</v>
      </c>
      <c r="S8" s="50" t="s">
        <v>157</v>
      </c>
      <c r="T8" s="50" t="s">
        <v>158</v>
      </c>
      <c r="U8" s="54" t="s">
        <v>159</v>
      </c>
      <c r="X8" s="49" t="s">
        <v>151</v>
      </c>
      <c r="Y8" s="50" t="s">
        <v>152</v>
      </c>
      <c r="Z8" s="50" t="s">
        <v>153</v>
      </c>
      <c r="AA8" s="51" t="s">
        <v>154</v>
      </c>
      <c r="AB8" s="52" t="s">
        <v>155</v>
      </c>
      <c r="AC8" s="53" t="s">
        <v>156</v>
      </c>
      <c r="AD8" s="50" t="s">
        <v>157</v>
      </c>
      <c r="AE8" s="50" t="s">
        <v>158</v>
      </c>
      <c r="AF8" s="54" t="s">
        <v>159</v>
      </c>
      <c r="AI8" s="49" t="s">
        <v>151</v>
      </c>
      <c r="AJ8" s="50" t="s">
        <v>152</v>
      </c>
      <c r="AK8" s="50" t="s">
        <v>153</v>
      </c>
      <c r="AL8" s="51" t="s">
        <v>154</v>
      </c>
      <c r="AM8" s="52" t="s">
        <v>155</v>
      </c>
      <c r="AN8" s="53" t="s">
        <v>156</v>
      </c>
      <c r="AO8" s="50" t="s">
        <v>157</v>
      </c>
      <c r="AP8" s="50" t="s">
        <v>158</v>
      </c>
      <c r="AQ8" s="54" t="s">
        <v>159</v>
      </c>
      <c r="AT8" s="49" t="s">
        <v>151</v>
      </c>
      <c r="AU8" s="50" t="s">
        <v>152</v>
      </c>
      <c r="AV8" s="50" t="s">
        <v>153</v>
      </c>
      <c r="AW8" s="51" t="s">
        <v>154</v>
      </c>
      <c r="AX8" s="52" t="s">
        <v>155</v>
      </c>
      <c r="AY8" s="53" t="s">
        <v>156</v>
      </c>
      <c r="AZ8" s="50" t="s">
        <v>157</v>
      </c>
      <c r="BA8" s="50" t="s">
        <v>158</v>
      </c>
      <c r="BB8" s="54" t="s">
        <v>159</v>
      </c>
      <c r="BD8" s="55"/>
      <c r="BE8" s="56"/>
      <c r="BF8" s="56"/>
      <c r="BG8" s="57"/>
      <c r="BH8" s="58"/>
      <c r="BI8" s="58"/>
      <c r="BJ8" s="56"/>
      <c r="BK8" s="56"/>
      <c r="BL8" s="58"/>
    </row>
    <row r="9" spans="1:64" x14ac:dyDescent="0.25">
      <c r="B9" s="59" t="s">
        <v>523</v>
      </c>
      <c r="C9" s="60">
        <v>3</v>
      </c>
      <c r="D9" s="60">
        <f>1*C9</f>
        <v>3</v>
      </c>
      <c r="E9" s="60">
        <v>20</v>
      </c>
      <c r="F9" s="60">
        <f>C9*E9</f>
        <v>60</v>
      </c>
      <c r="G9" s="61">
        <v>62</v>
      </c>
      <c r="H9" s="60">
        <v>3</v>
      </c>
      <c r="I9" s="62">
        <f>IFERROR(G9/H9,0)</f>
        <v>20.666666666666668</v>
      </c>
      <c r="J9" s="63">
        <f>IFERROR(G9/F9,0)</f>
        <v>1.0333333333333334</v>
      </c>
      <c r="K9" s="64"/>
      <c r="L9" s="64"/>
      <c r="M9" s="59" t="s">
        <v>525</v>
      </c>
      <c r="N9" s="60">
        <v>2</v>
      </c>
      <c r="O9" s="60">
        <f>1*N9</f>
        <v>2</v>
      </c>
      <c r="P9" s="60">
        <v>20</v>
      </c>
      <c r="Q9" s="60">
        <f>N9*P9</f>
        <v>40</v>
      </c>
      <c r="R9" s="61">
        <v>29</v>
      </c>
      <c r="S9" s="60">
        <v>2</v>
      </c>
      <c r="T9" s="62">
        <f>IFERROR(R9/S9,0)</f>
        <v>14.5</v>
      </c>
      <c r="U9" s="63">
        <f>IFERROR(R9/Q9,0)</f>
        <v>0.72499999999999998</v>
      </c>
      <c r="V9" s="64"/>
      <c r="W9" s="64"/>
      <c r="X9" s="59" t="s">
        <v>523</v>
      </c>
      <c r="Y9" s="60">
        <v>3</v>
      </c>
      <c r="Z9" s="60">
        <f>1*Y9</f>
        <v>3</v>
      </c>
      <c r="AA9" s="60">
        <v>20</v>
      </c>
      <c r="AB9" s="60">
        <f>Y9*AA9</f>
        <v>60</v>
      </c>
      <c r="AC9" s="61">
        <v>42</v>
      </c>
      <c r="AD9" s="60">
        <v>3</v>
      </c>
      <c r="AE9" s="62">
        <f>IFERROR(AC9/AD9,0)</f>
        <v>14</v>
      </c>
      <c r="AF9" s="63">
        <f>IFERROR(AC9/AB9,0)</f>
        <v>0.7</v>
      </c>
      <c r="AG9" s="64"/>
      <c r="AH9" s="64"/>
      <c r="AI9" s="59" t="s">
        <v>523</v>
      </c>
      <c r="AJ9" s="60">
        <v>7</v>
      </c>
      <c r="AK9" s="60">
        <f>1*AJ9</f>
        <v>7</v>
      </c>
      <c r="AL9" s="60">
        <v>20</v>
      </c>
      <c r="AM9" s="60">
        <f>AJ9*AL9</f>
        <v>140</v>
      </c>
      <c r="AN9" s="61">
        <v>120</v>
      </c>
      <c r="AO9" s="60">
        <v>7</v>
      </c>
      <c r="AP9" s="62">
        <f>IFERROR(AN9/AO9,0)</f>
        <v>17.142857142857142</v>
      </c>
      <c r="AQ9" s="63">
        <f>IFERROR(AN9/AM9,0)</f>
        <v>0.8571428571428571</v>
      </c>
      <c r="AT9" s="59" t="s">
        <v>523</v>
      </c>
      <c r="AU9" s="60">
        <f t="shared" ref="AU9:AV16" si="0">C9+N9+Y9+AJ9</f>
        <v>15</v>
      </c>
      <c r="AV9" s="60">
        <f t="shared" si="0"/>
        <v>15</v>
      </c>
      <c r="AW9" s="60">
        <v>20</v>
      </c>
      <c r="AX9" s="60">
        <f>AU9*AW9</f>
        <v>300</v>
      </c>
      <c r="AY9" s="61">
        <f t="shared" ref="AY9:AZ16" si="1">G9+R9+AC9+AN9</f>
        <v>253</v>
      </c>
      <c r="AZ9" s="60">
        <f t="shared" si="1"/>
        <v>15</v>
      </c>
      <c r="BA9" s="62">
        <f>IFERROR(AY9/AZ9,0)</f>
        <v>16.866666666666667</v>
      </c>
      <c r="BB9" s="63">
        <f>IFERROR(AY9/AX9,0)</f>
        <v>0.84333333333333338</v>
      </c>
      <c r="BD9" s="59"/>
      <c r="BE9" s="60"/>
      <c r="BF9" s="60"/>
      <c r="BG9" s="60"/>
      <c r="BH9" s="60"/>
      <c r="BI9" s="60"/>
      <c r="BJ9" s="60"/>
      <c r="BK9" s="65"/>
      <c r="BL9" s="66"/>
    </row>
    <row r="10" spans="1:64" x14ac:dyDescent="0.25">
      <c r="B10" s="67">
        <v>1</v>
      </c>
      <c r="C10" s="68">
        <v>3</v>
      </c>
      <c r="D10" s="68">
        <f>C10</f>
        <v>3</v>
      </c>
      <c r="E10" s="68">
        <v>22</v>
      </c>
      <c r="F10" s="68">
        <f>C10*E10</f>
        <v>66</v>
      </c>
      <c r="G10" s="69">
        <v>46</v>
      </c>
      <c r="H10" s="68">
        <v>3</v>
      </c>
      <c r="I10" s="70">
        <f t="shared" ref="I10:I15" si="2">IFERROR(G10/H10,0)</f>
        <v>15.333333333333334</v>
      </c>
      <c r="J10" s="71">
        <f t="shared" ref="J10:J15" si="3">IFERROR(G10/F10,0)</f>
        <v>0.69696969696969702</v>
      </c>
      <c r="K10" s="64"/>
      <c r="L10" s="64"/>
      <c r="M10" s="72">
        <v>1</v>
      </c>
      <c r="N10" s="73">
        <v>2</v>
      </c>
      <c r="O10" s="73">
        <f>N10</f>
        <v>2</v>
      </c>
      <c r="P10" s="73">
        <v>22</v>
      </c>
      <c r="Q10" s="73">
        <f t="shared" ref="Q10:Q15" si="4">N10*P10</f>
        <v>44</v>
      </c>
      <c r="R10" s="74">
        <v>64</v>
      </c>
      <c r="S10" s="73">
        <v>3</v>
      </c>
      <c r="T10" s="75">
        <f t="shared" ref="T10:T15" si="5">IFERROR(R10/S10,0)</f>
        <v>21.333333333333332</v>
      </c>
      <c r="U10" s="76">
        <f t="shared" ref="U10:U15" si="6">IFERROR(R10/Q10,0)</f>
        <v>1.4545454545454546</v>
      </c>
      <c r="V10" s="64"/>
      <c r="W10" s="64"/>
      <c r="X10" s="77">
        <v>1</v>
      </c>
      <c r="Y10" s="78">
        <v>3</v>
      </c>
      <c r="Z10" s="78">
        <f>Y10</f>
        <v>3</v>
      </c>
      <c r="AA10" s="78">
        <v>22</v>
      </c>
      <c r="AB10" s="78">
        <f t="shared" ref="AB10:AB15" si="7">Y10*AA10</f>
        <v>66</v>
      </c>
      <c r="AC10" s="79">
        <v>50</v>
      </c>
      <c r="AD10" s="78">
        <v>3</v>
      </c>
      <c r="AE10" s="80">
        <f t="shared" ref="AE10:AE15" si="8">IFERROR(AC10/AD10,0)</f>
        <v>16.666666666666668</v>
      </c>
      <c r="AF10" s="81">
        <f t="shared" ref="AF10:AF15" si="9">IFERROR(AC10/AB10,0)</f>
        <v>0.75757575757575757</v>
      </c>
      <c r="AG10" s="64"/>
      <c r="AH10" s="64"/>
      <c r="AI10" s="67">
        <v>1</v>
      </c>
      <c r="AJ10" s="68">
        <v>7</v>
      </c>
      <c r="AK10" s="68">
        <v>7</v>
      </c>
      <c r="AL10" s="68">
        <v>22</v>
      </c>
      <c r="AM10" s="68">
        <f>AJ10*AL10</f>
        <v>154</v>
      </c>
      <c r="AN10" s="69">
        <v>148</v>
      </c>
      <c r="AO10" s="68">
        <v>7</v>
      </c>
      <c r="AP10" s="70">
        <f t="shared" ref="AP10:AP15" si="10">IFERROR(AN10/AO10,0)</f>
        <v>21.142857142857142</v>
      </c>
      <c r="AQ10" s="71">
        <f t="shared" ref="AQ10:AQ15" si="11">IFERROR(AN10/AM10,0)</f>
        <v>0.96103896103896103</v>
      </c>
      <c r="AT10" s="114">
        <v>1</v>
      </c>
      <c r="AU10" s="115">
        <f t="shared" si="0"/>
        <v>15</v>
      </c>
      <c r="AV10" s="115">
        <f t="shared" si="0"/>
        <v>15</v>
      </c>
      <c r="AW10" s="115">
        <v>22</v>
      </c>
      <c r="AX10" s="115">
        <f>AU10*AW10</f>
        <v>330</v>
      </c>
      <c r="AY10" s="116">
        <f t="shared" si="1"/>
        <v>308</v>
      </c>
      <c r="AZ10" s="115">
        <f t="shared" si="1"/>
        <v>16</v>
      </c>
      <c r="BA10" s="117">
        <f t="shared" ref="BA10:BA15" si="12">IFERROR(AY10/AZ10,0)</f>
        <v>19.25</v>
      </c>
      <c r="BB10" s="118">
        <f t="shared" ref="BB10:BB15" si="13">IFERROR(AY10/AX10,0)</f>
        <v>0.93333333333333335</v>
      </c>
      <c r="BD10" s="59"/>
      <c r="BE10" s="60"/>
      <c r="BF10" s="60"/>
      <c r="BG10" s="60"/>
      <c r="BH10" s="60"/>
      <c r="BI10" s="60"/>
      <c r="BJ10" s="60"/>
      <c r="BK10" s="65"/>
      <c r="BL10" s="66"/>
    </row>
    <row r="11" spans="1:64" x14ac:dyDescent="0.25">
      <c r="B11" s="59">
        <v>2</v>
      </c>
      <c r="C11" s="60">
        <v>3</v>
      </c>
      <c r="D11" s="60">
        <f t="shared" ref="D11:D15" si="14">C11</f>
        <v>3</v>
      </c>
      <c r="E11" s="60">
        <v>22</v>
      </c>
      <c r="F11" s="60">
        <f t="shared" ref="F11:F15" si="15">C11*E11</f>
        <v>66</v>
      </c>
      <c r="G11" s="61">
        <v>44</v>
      </c>
      <c r="H11" s="60">
        <v>3</v>
      </c>
      <c r="I11" s="62">
        <f t="shared" si="2"/>
        <v>14.666666666666666</v>
      </c>
      <c r="J11" s="63">
        <f t="shared" si="3"/>
        <v>0.66666666666666663</v>
      </c>
      <c r="K11" s="64"/>
      <c r="L11" s="64"/>
      <c r="M11" s="83">
        <v>2</v>
      </c>
      <c r="N11" s="84">
        <v>2</v>
      </c>
      <c r="O11" s="84">
        <f t="shared" ref="O11:O15" si="16">N11</f>
        <v>2</v>
      </c>
      <c r="P11" s="84">
        <v>22</v>
      </c>
      <c r="Q11" s="84">
        <f t="shared" si="4"/>
        <v>44</v>
      </c>
      <c r="R11" s="85">
        <v>28</v>
      </c>
      <c r="S11" s="84">
        <v>2</v>
      </c>
      <c r="T11" s="86">
        <f t="shared" si="5"/>
        <v>14</v>
      </c>
      <c r="U11" s="87">
        <f t="shared" si="6"/>
        <v>0.63636363636363635</v>
      </c>
      <c r="V11" s="64"/>
      <c r="W11" s="64"/>
      <c r="X11" s="59">
        <v>2</v>
      </c>
      <c r="Y11" s="60">
        <v>3</v>
      </c>
      <c r="Z11" s="60">
        <f t="shared" ref="Z11:Z15" si="17">Y11</f>
        <v>3</v>
      </c>
      <c r="AA11" s="60">
        <v>22</v>
      </c>
      <c r="AB11" s="60">
        <f t="shared" si="7"/>
        <v>66</v>
      </c>
      <c r="AC11" s="61">
        <v>51</v>
      </c>
      <c r="AD11" s="60">
        <v>3</v>
      </c>
      <c r="AE11" s="62">
        <f t="shared" si="8"/>
        <v>17</v>
      </c>
      <c r="AF11" s="82">
        <f t="shared" si="9"/>
        <v>0.77272727272727271</v>
      </c>
      <c r="AG11" s="64"/>
      <c r="AH11" s="64"/>
      <c r="AI11" s="59">
        <v>2</v>
      </c>
      <c r="AJ11" s="60">
        <v>6</v>
      </c>
      <c r="AK11" s="60">
        <f t="shared" ref="AK11:AK15" si="18">AJ11</f>
        <v>6</v>
      </c>
      <c r="AL11" s="60">
        <v>22</v>
      </c>
      <c r="AM11" s="60">
        <f t="shared" ref="AM11:AM15" si="19">AJ11*AL11</f>
        <v>132</v>
      </c>
      <c r="AN11" s="61">
        <v>131</v>
      </c>
      <c r="AO11" s="60">
        <v>6</v>
      </c>
      <c r="AP11" s="62">
        <f t="shared" si="10"/>
        <v>21.833333333333332</v>
      </c>
      <c r="AQ11" s="63">
        <f t="shared" si="11"/>
        <v>0.99242424242424243</v>
      </c>
      <c r="AT11" s="59">
        <v>2</v>
      </c>
      <c r="AU11" s="60">
        <f t="shared" si="0"/>
        <v>14</v>
      </c>
      <c r="AV11" s="60">
        <f t="shared" si="0"/>
        <v>14</v>
      </c>
      <c r="AW11" s="60">
        <v>22</v>
      </c>
      <c r="AX11" s="60">
        <f t="shared" ref="AX11:AX15" si="20">AU11*AW11</f>
        <v>308</v>
      </c>
      <c r="AY11" s="61">
        <f t="shared" si="1"/>
        <v>254</v>
      </c>
      <c r="AZ11" s="60">
        <f t="shared" si="1"/>
        <v>14</v>
      </c>
      <c r="BA11" s="62">
        <f t="shared" si="12"/>
        <v>18.142857142857142</v>
      </c>
      <c r="BB11" s="63">
        <f t="shared" si="13"/>
        <v>0.82467532467532467</v>
      </c>
      <c r="BD11" s="59"/>
      <c r="BE11" s="60"/>
      <c r="BF11" s="60"/>
      <c r="BG11" s="60"/>
      <c r="BH11" s="60"/>
      <c r="BI11" s="60"/>
      <c r="BJ11" s="60"/>
      <c r="BK11" s="62"/>
      <c r="BL11" s="82"/>
    </row>
    <row r="12" spans="1:64" x14ac:dyDescent="0.25">
      <c r="B12" s="67">
        <v>3</v>
      </c>
      <c r="C12" s="68">
        <v>2</v>
      </c>
      <c r="D12" s="68">
        <f t="shared" si="14"/>
        <v>2</v>
      </c>
      <c r="E12" s="68">
        <v>25</v>
      </c>
      <c r="F12" s="68">
        <f t="shared" si="15"/>
        <v>50</v>
      </c>
      <c r="G12" s="69">
        <v>49</v>
      </c>
      <c r="H12" s="68">
        <v>2</v>
      </c>
      <c r="I12" s="70">
        <f t="shared" si="2"/>
        <v>24.5</v>
      </c>
      <c r="J12" s="71">
        <f t="shared" si="3"/>
        <v>0.98</v>
      </c>
      <c r="K12" s="64"/>
      <c r="L12" s="64"/>
      <c r="M12" s="72">
        <v>3</v>
      </c>
      <c r="N12" s="73">
        <v>2</v>
      </c>
      <c r="O12" s="73">
        <f t="shared" si="16"/>
        <v>2</v>
      </c>
      <c r="P12" s="73">
        <v>25</v>
      </c>
      <c r="Q12" s="73">
        <f t="shared" si="4"/>
        <v>50</v>
      </c>
      <c r="R12" s="74">
        <v>28</v>
      </c>
      <c r="S12" s="73">
        <v>2</v>
      </c>
      <c r="T12" s="75">
        <f t="shared" si="5"/>
        <v>14</v>
      </c>
      <c r="U12" s="76">
        <f t="shared" si="6"/>
        <v>0.56000000000000005</v>
      </c>
      <c r="V12" s="64"/>
      <c r="W12" s="64"/>
      <c r="X12" s="77">
        <v>3</v>
      </c>
      <c r="Y12" s="78">
        <v>2</v>
      </c>
      <c r="Z12" s="78">
        <f t="shared" si="17"/>
        <v>2</v>
      </c>
      <c r="AA12" s="78">
        <f>'[1]District Class Size Input'!$B5</f>
        <v>25</v>
      </c>
      <c r="AB12" s="78">
        <f t="shared" si="7"/>
        <v>50</v>
      </c>
      <c r="AC12" s="79">
        <v>43</v>
      </c>
      <c r="AD12" s="78">
        <v>2</v>
      </c>
      <c r="AE12" s="80">
        <f t="shared" si="8"/>
        <v>21.5</v>
      </c>
      <c r="AF12" s="81">
        <f t="shared" si="9"/>
        <v>0.86</v>
      </c>
      <c r="AG12" s="64"/>
      <c r="AH12" s="64"/>
      <c r="AI12" s="67">
        <v>3</v>
      </c>
      <c r="AJ12" s="68">
        <v>6</v>
      </c>
      <c r="AK12" s="68">
        <v>6</v>
      </c>
      <c r="AL12" s="68">
        <v>25</v>
      </c>
      <c r="AM12" s="68">
        <f t="shared" si="19"/>
        <v>150</v>
      </c>
      <c r="AN12" s="69">
        <v>149</v>
      </c>
      <c r="AO12" s="68">
        <v>6</v>
      </c>
      <c r="AP12" s="70">
        <f t="shared" si="10"/>
        <v>24.833333333333332</v>
      </c>
      <c r="AQ12" s="71">
        <f t="shared" si="11"/>
        <v>0.99333333333333329</v>
      </c>
      <c r="AT12" s="114">
        <v>3</v>
      </c>
      <c r="AU12" s="115">
        <f t="shared" si="0"/>
        <v>12</v>
      </c>
      <c r="AV12" s="115">
        <f t="shared" si="0"/>
        <v>12</v>
      </c>
      <c r="AW12" s="115">
        <v>25</v>
      </c>
      <c r="AX12" s="115">
        <f t="shared" si="20"/>
        <v>300</v>
      </c>
      <c r="AY12" s="116">
        <f t="shared" si="1"/>
        <v>269</v>
      </c>
      <c r="AZ12" s="115">
        <f t="shared" si="1"/>
        <v>12</v>
      </c>
      <c r="BA12" s="117">
        <f t="shared" si="12"/>
        <v>22.416666666666668</v>
      </c>
      <c r="BB12" s="118">
        <f t="shared" si="13"/>
        <v>0.89666666666666661</v>
      </c>
      <c r="BD12" s="59"/>
      <c r="BE12" s="60"/>
      <c r="BF12" s="60"/>
      <c r="BG12" s="60"/>
      <c r="BH12" s="60"/>
      <c r="BI12" s="60"/>
      <c r="BJ12" s="60"/>
      <c r="BK12" s="62"/>
      <c r="BL12" s="82"/>
    </row>
    <row r="13" spans="1:64" x14ac:dyDescent="0.25">
      <c r="B13" s="59">
        <v>4</v>
      </c>
      <c r="C13" s="60">
        <v>3</v>
      </c>
      <c r="D13" s="60">
        <f t="shared" si="14"/>
        <v>3</v>
      </c>
      <c r="E13" s="60">
        <v>25</v>
      </c>
      <c r="F13" s="60">
        <f t="shared" si="15"/>
        <v>75</v>
      </c>
      <c r="G13" s="61">
        <v>64</v>
      </c>
      <c r="H13" s="60">
        <v>3</v>
      </c>
      <c r="I13" s="62">
        <f t="shared" si="2"/>
        <v>21.333333333333332</v>
      </c>
      <c r="J13" s="63">
        <f t="shared" si="3"/>
        <v>0.85333333333333339</v>
      </c>
      <c r="K13" s="64"/>
      <c r="L13" s="64"/>
      <c r="M13" s="59">
        <v>4</v>
      </c>
      <c r="N13" s="60">
        <v>2</v>
      </c>
      <c r="O13" s="60">
        <f t="shared" si="16"/>
        <v>2</v>
      </c>
      <c r="P13" s="60">
        <v>25</v>
      </c>
      <c r="Q13" s="60">
        <f t="shared" si="4"/>
        <v>50</v>
      </c>
      <c r="R13" s="61">
        <v>44</v>
      </c>
      <c r="S13" s="60">
        <v>2</v>
      </c>
      <c r="T13" s="62">
        <f t="shared" si="5"/>
        <v>22</v>
      </c>
      <c r="U13" s="82">
        <f t="shared" si="6"/>
        <v>0.88</v>
      </c>
      <c r="V13" s="64"/>
      <c r="W13" s="64"/>
      <c r="X13" s="59">
        <v>4</v>
      </c>
      <c r="Y13" s="60">
        <v>3</v>
      </c>
      <c r="Z13" s="60">
        <f t="shared" si="17"/>
        <v>3</v>
      </c>
      <c r="AA13" s="60">
        <f>'[1]District Class Size Input'!$B6</f>
        <v>25</v>
      </c>
      <c r="AB13" s="60">
        <f t="shared" si="7"/>
        <v>75</v>
      </c>
      <c r="AC13" s="61">
        <v>55</v>
      </c>
      <c r="AD13" s="60">
        <v>3</v>
      </c>
      <c r="AE13" s="62">
        <f t="shared" si="8"/>
        <v>18.333333333333332</v>
      </c>
      <c r="AF13" s="82">
        <f t="shared" si="9"/>
        <v>0.73333333333333328</v>
      </c>
      <c r="AG13" s="64"/>
      <c r="AH13" s="64"/>
      <c r="AI13" s="59">
        <v>4</v>
      </c>
      <c r="AJ13" s="60">
        <v>5</v>
      </c>
      <c r="AK13" s="60">
        <f t="shared" si="18"/>
        <v>5</v>
      </c>
      <c r="AL13" s="60">
        <v>25</v>
      </c>
      <c r="AM13" s="60">
        <f t="shared" si="19"/>
        <v>125</v>
      </c>
      <c r="AN13" s="61">
        <v>126</v>
      </c>
      <c r="AO13" s="60">
        <v>5</v>
      </c>
      <c r="AP13" s="62">
        <f t="shared" si="10"/>
        <v>25.2</v>
      </c>
      <c r="AQ13" s="63">
        <f t="shared" si="11"/>
        <v>1.008</v>
      </c>
      <c r="AT13" s="59">
        <v>4</v>
      </c>
      <c r="AU13" s="60">
        <f t="shared" si="0"/>
        <v>13</v>
      </c>
      <c r="AV13" s="60">
        <f t="shared" si="0"/>
        <v>13</v>
      </c>
      <c r="AW13" s="60">
        <v>25</v>
      </c>
      <c r="AX13" s="60">
        <f t="shared" si="20"/>
        <v>325</v>
      </c>
      <c r="AY13" s="61">
        <f t="shared" si="1"/>
        <v>289</v>
      </c>
      <c r="AZ13" s="60">
        <f t="shared" si="1"/>
        <v>13</v>
      </c>
      <c r="BA13" s="62">
        <f t="shared" si="12"/>
        <v>22.23076923076923</v>
      </c>
      <c r="BB13" s="63">
        <f t="shared" si="13"/>
        <v>0.88923076923076927</v>
      </c>
      <c r="BD13" s="59"/>
      <c r="BE13" s="60"/>
      <c r="BF13" s="60"/>
      <c r="BG13" s="60"/>
      <c r="BH13" s="60"/>
      <c r="BI13" s="60"/>
      <c r="BJ13" s="60"/>
      <c r="BK13" s="62"/>
      <c r="BL13" s="82"/>
    </row>
    <row r="14" spans="1:64" x14ac:dyDescent="0.25">
      <c r="B14" s="67">
        <v>5</v>
      </c>
      <c r="C14" s="68">
        <v>2</v>
      </c>
      <c r="D14" s="68">
        <f t="shared" si="14"/>
        <v>2</v>
      </c>
      <c r="E14" s="68">
        <v>25</v>
      </c>
      <c r="F14" s="68">
        <f t="shared" si="15"/>
        <v>50</v>
      </c>
      <c r="G14" s="69">
        <v>48</v>
      </c>
      <c r="H14" s="68">
        <v>2</v>
      </c>
      <c r="I14" s="70">
        <f t="shared" si="2"/>
        <v>24</v>
      </c>
      <c r="J14" s="71">
        <f t="shared" si="3"/>
        <v>0.96</v>
      </c>
      <c r="M14" s="72">
        <v>5</v>
      </c>
      <c r="N14" s="73">
        <v>2</v>
      </c>
      <c r="O14" s="73">
        <f t="shared" si="16"/>
        <v>2</v>
      </c>
      <c r="P14" s="73">
        <v>25</v>
      </c>
      <c r="Q14" s="73">
        <f t="shared" si="4"/>
        <v>50</v>
      </c>
      <c r="R14" s="74">
        <v>35</v>
      </c>
      <c r="S14" s="73">
        <v>2</v>
      </c>
      <c r="T14" s="75">
        <f t="shared" si="5"/>
        <v>17.5</v>
      </c>
      <c r="U14" s="76">
        <f t="shared" si="6"/>
        <v>0.7</v>
      </c>
      <c r="X14" s="77">
        <v>5</v>
      </c>
      <c r="Y14" s="78">
        <v>2</v>
      </c>
      <c r="Z14" s="78">
        <f t="shared" si="17"/>
        <v>2</v>
      </c>
      <c r="AA14" s="78">
        <f>'[1]District Class Size Input'!$B7</f>
        <v>25</v>
      </c>
      <c r="AB14" s="78">
        <f t="shared" si="7"/>
        <v>50</v>
      </c>
      <c r="AC14" s="79">
        <v>54</v>
      </c>
      <c r="AD14" s="78">
        <v>2</v>
      </c>
      <c r="AE14" s="80">
        <f t="shared" si="8"/>
        <v>27</v>
      </c>
      <c r="AF14" s="81">
        <f t="shared" si="9"/>
        <v>1.08</v>
      </c>
      <c r="AI14" s="67">
        <v>5</v>
      </c>
      <c r="AJ14" s="68">
        <v>0</v>
      </c>
      <c r="AK14" s="68">
        <f t="shared" si="18"/>
        <v>0</v>
      </c>
      <c r="AL14" s="68">
        <f>'[1]District Class Size Input'!$B37</f>
        <v>0</v>
      </c>
      <c r="AM14" s="68">
        <f t="shared" si="19"/>
        <v>0</v>
      </c>
      <c r="AN14" s="69">
        <v>0</v>
      </c>
      <c r="AO14" s="68">
        <v>0</v>
      </c>
      <c r="AP14" s="70">
        <f t="shared" si="10"/>
        <v>0</v>
      </c>
      <c r="AQ14" s="71">
        <f t="shared" si="11"/>
        <v>0</v>
      </c>
      <c r="AT14" s="114">
        <v>5</v>
      </c>
      <c r="AU14" s="115">
        <f t="shared" si="0"/>
        <v>6</v>
      </c>
      <c r="AV14" s="115">
        <f t="shared" si="0"/>
        <v>6</v>
      </c>
      <c r="AW14" s="115">
        <v>25</v>
      </c>
      <c r="AX14" s="115">
        <f t="shared" si="20"/>
        <v>150</v>
      </c>
      <c r="AY14" s="116">
        <f t="shared" si="1"/>
        <v>137</v>
      </c>
      <c r="AZ14" s="115">
        <f t="shared" si="1"/>
        <v>6</v>
      </c>
      <c r="BA14" s="117">
        <f t="shared" si="12"/>
        <v>22.833333333333332</v>
      </c>
      <c r="BB14" s="118">
        <f t="shared" si="13"/>
        <v>0.91333333333333333</v>
      </c>
      <c r="BD14" s="59"/>
      <c r="BE14" s="60"/>
      <c r="BF14" s="60"/>
      <c r="BG14" s="60"/>
      <c r="BH14" s="60"/>
      <c r="BI14" s="60"/>
      <c r="BJ14" s="60"/>
      <c r="BK14" s="62"/>
      <c r="BL14" s="82"/>
    </row>
    <row r="15" spans="1:64" x14ac:dyDescent="0.25">
      <c r="B15" s="59">
        <v>6</v>
      </c>
      <c r="C15" s="60">
        <v>0</v>
      </c>
      <c r="D15" s="60">
        <f t="shared" si="14"/>
        <v>0</v>
      </c>
      <c r="E15" s="60">
        <v>0</v>
      </c>
      <c r="F15" s="60">
        <f t="shared" si="15"/>
        <v>0</v>
      </c>
      <c r="G15" s="61">
        <v>0</v>
      </c>
      <c r="H15" s="60">
        <v>0</v>
      </c>
      <c r="I15" s="62">
        <f t="shared" si="2"/>
        <v>0</v>
      </c>
      <c r="J15" s="63">
        <f t="shared" si="3"/>
        <v>0</v>
      </c>
      <c r="M15" s="59">
        <v>6</v>
      </c>
      <c r="N15" s="60">
        <v>0</v>
      </c>
      <c r="O15" s="60">
        <f t="shared" si="16"/>
        <v>0</v>
      </c>
      <c r="P15" s="60">
        <v>0</v>
      </c>
      <c r="Q15" s="60">
        <f t="shared" si="4"/>
        <v>0</v>
      </c>
      <c r="R15" s="61">
        <v>0</v>
      </c>
      <c r="S15" s="60">
        <v>0</v>
      </c>
      <c r="T15" s="62">
        <f t="shared" si="5"/>
        <v>0</v>
      </c>
      <c r="U15" s="82">
        <f t="shared" si="6"/>
        <v>0</v>
      </c>
      <c r="X15" s="59">
        <v>6</v>
      </c>
      <c r="Y15" s="60">
        <v>0</v>
      </c>
      <c r="Z15" s="60">
        <f t="shared" si="17"/>
        <v>0</v>
      </c>
      <c r="AA15" s="60">
        <v>0</v>
      </c>
      <c r="AB15" s="60">
        <f t="shared" si="7"/>
        <v>0</v>
      </c>
      <c r="AC15" s="61">
        <v>0</v>
      </c>
      <c r="AD15" s="60">
        <v>0</v>
      </c>
      <c r="AE15" s="62">
        <f t="shared" si="8"/>
        <v>0</v>
      </c>
      <c r="AF15" s="82">
        <f t="shared" si="9"/>
        <v>0</v>
      </c>
      <c r="AI15" s="59">
        <v>6</v>
      </c>
      <c r="AJ15" s="60">
        <v>0</v>
      </c>
      <c r="AK15" s="60">
        <f t="shared" si="18"/>
        <v>0</v>
      </c>
      <c r="AL15" s="60">
        <f>'[1]District Class Size Input'!$B38</f>
        <v>0</v>
      </c>
      <c r="AM15" s="60">
        <f t="shared" si="19"/>
        <v>0</v>
      </c>
      <c r="AN15" s="61">
        <v>0</v>
      </c>
      <c r="AO15" s="60">
        <v>0</v>
      </c>
      <c r="AP15" s="62">
        <f t="shared" si="10"/>
        <v>0</v>
      </c>
      <c r="AQ15" s="63">
        <f t="shared" si="11"/>
        <v>0</v>
      </c>
      <c r="AT15" s="59">
        <v>6</v>
      </c>
      <c r="AU15" s="60">
        <f t="shared" si="0"/>
        <v>0</v>
      </c>
      <c r="AV15" s="60">
        <f t="shared" si="0"/>
        <v>0</v>
      </c>
      <c r="AW15" s="60">
        <f>'[1]District Class Size Input'!$B38</f>
        <v>0</v>
      </c>
      <c r="AX15" s="60">
        <f t="shared" si="20"/>
        <v>0</v>
      </c>
      <c r="AY15" s="61">
        <f t="shared" si="1"/>
        <v>0</v>
      </c>
      <c r="AZ15" s="60">
        <f t="shared" si="1"/>
        <v>0</v>
      </c>
      <c r="BA15" s="62">
        <f t="shared" si="12"/>
        <v>0</v>
      </c>
      <c r="BB15" s="63">
        <f t="shared" si="13"/>
        <v>0</v>
      </c>
      <c r="BD15" s="59"/>
      <c r="BE15" s="60"/>
      <c r="BF15" s="60"/>
      <c r="BG15" s="60"/>
      <c r="BH15" s="60"/>
      <c r="BI15" s="60"/>
      <c r="BJ15" s="60"/>
      <c r="BK15" s="62"/>
      <c r="BL15" s="82"/>
    </row>
    <row r="16" spans="1:64" x14ac:dyDescent="0.25">
      <c r="B16" s="67" t="s">
        <v>160</v>
      </c>
      <c r="C16" s="68">
        <v>2</v>
      </c>
      <c r="D16" s="68">
        <f>C16</f>
        <v>2</v>
      </c>
      <c r="E16" s="68">
        <f>'[1]District Class Size Input'!$B$9</f>
        <v>25</v>
      </c>
      <c r="F16" s="68">
        <f>D16*E16</f>
        <v>50</v>
      </c>
      <c r="G16" s="69"/>
      <c r="H16" s="68">
        <v>2</v>
      </c>
      <c r="I16" s="70"/>
      <c r="J16" s="71"/>
      <c r="M16" s="72" t="s">
        <v>160</v>
      </c>
      <c r="N16" s="73">
        <v>0</v>
      </c>
      <c r="O16" s="73">
        <v>1</v>
      </c>
      <c r="P16" s="73">
        <f>'[1]District Class Size Input'!$B$9</f>
        <v>25</v>
      </c>
      <c r="Q16" s="73">
        <f>O16*P16</f>
        <v>25</v>
      </c>
      <c r="R16" s="74"/>
      <c r="S16" s="73">
        <v>0</v>
      </c>
      <c r="T16" s="75"/>
      <c r="U16" s="76"/>
      <c r="X16" s="77" t="s">
        <v>160</v>
      </c>
      <c r="Y16" s="78">
        <v>2</v>
      </c>
      <c r="Z16" s="78">
        <f>Y16</f>
        <v>2</v>
      </c>
      <c r="AA16" s="78">
        <f>'[1]District Class Size Input'!$B$9</f>
        <v>25</v>
      </c>
      <c r="AB16" s="78">
        <f>Z16*AA16</f>
        <v>50</v>
      </c>
      <c r="AC16" s="79"/>
      <c r="AD16" s="78">
        <v>2</v>
      </c>
      <c r="AE16" s="88"/>
      <c r="AF16" s="89"/>
      <c r="AI16" s="67" t="s">
        <v>160</v>
      </c>
      <c r="AJ16" s="68"/>
      <c r="AK16" s="68">
        <v>2</v>
      </c>
      <c r="AL16" s="68">
        <f>'[1]District Class Size Input'!$B$9</f>
        <v>25</v>
      </c>
      <c r="AM16" s="68">
        <f>AK16*AL16</f>
        <v>50</v>
      </c>
      <c r="AN16" s="69"/>
      <c r="AO16" s="68">
        <v>2</v>
      </c>
      <c r="AP16" s="70"/>
      <c r="AQ16" s="71"/>
      <c r="AT16" s="114" t="s">
        <v>160</v>
      </c>
      <c r="AU16" s="115">
        <f t="shared" si="0"/>
        <v>4</v>
      </c>
      <c r="AV16" s="115">
        <f t="shared" si="0"/>
        <v>7</v>
      </c>
      <c r="AW16" s="115">
        <f>'[1]District Class Size Input'!$B$9</f>
        <v>25</v>
      </c>
      <c r="AX16" s="115">
        <f>AV16*AW16</f>
        <v>175</v>
      </c>
      <c r="AY16" s="116">
        <f t="shared" si="1"/>
        <v>0</v>
      </c>
      <c r="AZ16" s="115">
        <f>H16+S16+AD16+AO16</f>
        <v>6</v>
      </c>
      <c r="BA16" s="117"/>
      <c r="BB16" s="118"/>
      <c r="BD16" s="59"/>
      <c r="BE16" s="60"/>
      <c r="BF16" s="60"/>
      <c r="BG16" s="60"/>
      <c r="BH16" s="60"/>
      <c r="BI16" s="60"/>
      <c r="BJ16" s="60"/>
      <c r="BK16" s="62"/>
      <c r="BL16" s="82"/>
    </row>
    <row r="17" spans="1:64" x14ac:dyDescent="0.25">
      <c r="B17" s="90"/>
      <c r="C17" s="91"/>
      <c r="D17" s="91">
        <f>SUM(D9:D16)</f>
        <v>18</v>
      </c>
      <c r="E17" s="90"/>
      <c r="F17" s="91">
        <f>SUM(F9:F16)</f>
        <v>417</v>
      </c>
      <c r="G17" s="92">
        <f>SUM(G9:G15)</f>
        <v>313</v>
      </c>
      <c r="H17" s="91">
        <f>SUM(H9:H16)</f>
        <v>18</v>
      </c>
      <c r="I17" s="91"/>
      <c r="J17" s="93">
        <f>G17/F17</f>
        <v>0.75059952038369304</v>
      </c>
      <c r="M17" s="90"/>
      <c r="N17" s="91"/>
      <c r="O17" s="91">
        <f>SUM(O9:O16)</f>
        <v>13</v>
      </c>
      <c r="P17" s="90"/>
      <c r="Q17" s="91">
        <f>SUM(Q9:Q16)</f>
        <v>303</v>
      </c>
      <c r="R17" s="92">
        <f>SUM(R9:R15)</f>
        <v>228</v>
      </c>
      <c r="S17" s="91">
        <f>SUM(S9:S16)</f>
        <v>13</v>
      </c>
      <c r="T17" s="91"/>
      <c r="U17" s="93">
        <f>R17/Q17</f>
        <v>0.75247524752475248</v>
      </c>
      <c r="X17" s="90"/>
      <c r="Y17" s="91"/>
      <c r="Z17" s="91">
        <f>SUM(Z9:Z16)</f>
        <v>18</v>
      </c>
      <c r="AA17" s="90"/>
      <c r="AB17" s="91">
        <f>SUM(AB9:AB16)</f>
        <v>417</v>
      </c>
      <c r="AC17" s="92">
        <f>SUM(AC9:AC15)</f>
        <v>295</v>
      </c>
      <c r="AD17" s="91">
        <f>SUM(AD9:AD16)</f>
        <v>18</v>
      </c>
      <c r="AE17" s="91"/>
      <c r="AF17" s="93">
        <f>AC17/AB17</f>
        <v>0.70743405275779381</v>
      </c>
      <c r="AI17" s="90"/>
      <c r="AJ17" s="91"/>
      <c r="AK17" s="91">
        <f>SUM(AK9:AK16)</f>
        <v>33</v>
      </c>
      <c r="AL17" s="90"/>
      <c r="AM17" s="91">
        <f>SUM(AM9:AM16)</f>
        <v>751</v>
      </c>
      <c r="AN17" s="92">
        <f>SUM(AN9:AN15)</f>
        <v>674</v>
      </c>
      <c r="AO17" s="91">
        <f>SUM(AO9:AO16)</f>
        <v>33</v>
      </c>
      <c r="AP17" s="91"/>
      <c r="AQ17" s="93">
        <f>AN17/AM17</f>
        <v>0.89747003994673769</v>
      </c>
      <c r="AT17" s="90"/>
      <c r="AU17" s="91"/>
      <c r="AV17" s="91">
        <f>SUM(AV9:AV16)</f>
        <v>82</v>
      </c>
      <c r="AW17" s="90"/>
      <c r="AX17" s="91">
        <f>SUM(AX9:AX16)</f>
        <v>1888</v>
      </c>
      <c r="AY17" s="92">
        <f>SUM(AY9:AY15)</f>
        <v>1510</v>
      </c>
      <c r="AZ17" s="91">
        <f>SUM(AZ9:AZ16)</f>
        <v>82</v>
      </c>
      <c r="BA17" s="91"/>
      <c r="BB17" s="93">
        <f>AY17/AX17</f>
        <v>0.79978813559322037</v>
      </c>
      <c r="BD17" s="94"/>
      <c r="BE17" s="95"/>
      <c r="BF17" s="95"/>
      <c r="BG17" s="94"/>
      <c r="BH17" s="95"/>
      <c r="BI17" s="95"/>
      <c r="BJ17" s="95"/>
      <c r="BK17" s="95"/>
      <c r="BL17" s="96"/>
    </row>
    <row r="19" spans="1:64" x14ac:dyDescent="0.25">
      <c r="A19" t="s">
        <v>161</v>
      </c>
      <c r="B19" t="s">
        <v>162</v>
      </c>
      <c r="J19" s="26">
        <v>6</v>
      </c>
      <c r="L19" t="s">
        <v>161</v>
      </c>
      <c r="M19" t="s">
        <v>162</v>
      </c>
      <c r="U19" s="26">
        <v>6</v>
      </c>
      <c r="W19" t="s">
        <v>161</v>
      </c>
      <c r="X19" t="s">
        <v>162</v>
      </c>
      <c r="AF19" s="26">
        <v>6</v>
      </c>
      <c r="AH19" t="s">
        <v>161</v>
      </c>
      <c r="AI19" t="s">
        <v>162</v>
      </c>
      <c r="AQ19" s="26">
        <v>5</v>
      </c>
      <c r="AT19" t="s">
        <v>162</v>
      </c>
      <c r="BB19" s="26">
        <v>2</v>
      </c>
      <c r="BC19" s="97"/>
      <c r="BD19" s="97"/>
      <c r="BL19" s="98"/>
    </row>
    <row r="20" spans="1:64" x14ac:dyDescent="0.25">
      <c r="A20" t="s">
        <v>163</v>
      </c>
      <c r="B20" t="s">
        <v>164</v>
      </c>
      <c r="J20" s="26">
        <v>3</v>
      </c>
      <c r="L20" t="s">
        <v>163</v>
      </c>
      <c r="M20" t="s">
        <v>164</v>
      </c>
      <c r="U20" s="26">
        <v>2</v>
      </c>
      <c r="W20" t="s">
        <v>163</v>
      </c>
      <c r="X20" t="s">
        <v>164</v>
      </c>
      <c r="AF20" s="26">
        <v>3</v>
      </c>
      <c r="AH20" t="s">
        <v>163</v>
      </c>
      <c r="AI20" t="s">
        <v>164</v>
      </c>
      <c r="AQ20" s="26">
        <v>6</v>
      </c>
      <c r="AT20" t="s">
        <v>164</v>
      </c>
      <c r="BB20" s="26">
        <v>16</v>
      </c>
      <c r="BC20" s="97"/>
      <c r="BD20" s="97"/>
      <c r="BL20" s="98"/>
    </row>
    <row r="21" spans="1:64" x14ac:dyDescent="0.25">
      <c r="A21" t="s">
        <v>130</v>
      </c>
      <c r="B21" t="s">
        <v>165</v>
      </c>
      <c r="J21" s="26">
        <f>J19*J20</f>
        <v>18</v>
      </c>
      <c r="L21" t="s">
        <v>130</v>
      </c>
      <c r="M21" t="s">
        <v>165</v>
      </c>
      <c r="U21" s="26">
        <f>U19*U20</f>
        <v>12</v>
      </c>
      <c r="W21" t="s">
        <v>130</v>
      </c>
      <c r="X21" t="s">
        <v>165</v>
      </c>
      <c r="AF21" s="26">
        <f>AF19*AF20</f>
        <v>18</v>
      </c>
      <c r="AH21" t="s">
        <v>130</v>
      </c>
      <c r="AI21" t="s">
        <v>165</v>
      </c>
      <c r="AQ21" s="26">
        <f>AQ19*AQ20</f>
        <v>30</v>
      </c>
      <c r="AT21" t="s">
        <v>165</v>
      </c>
      <c r="BB21" s="26">
        <f>BB19*BB20</f>
        <v>32</v>
      </c>
      <c r="BC21" s="97"/>
      <c r="BD21" s="97"/>
      <c r="BL21" s="26"/>
    </row>
    <row r="22" spans="1:64" x14ac:dyDescent="0.25">
      <c r="A22" t="s">
        <v>166</v>
      </c>
      <c r="B22" t="s">
        <v>532</v>
      </c>
      <c r="J22" s="26">
        <f>F17-F16</f>
        <v>367</v>
      </c>
      <c r="L22" t="s">
        <v>166</v>
      </c>
      <c r="M22" t="s">
        <v>532</v>
      </c>
      <c r="U22" s="26">
        <f>Q17-Q16</f>
        <v>278</v>
      </c>
      <c r="W22" t="s">
        <v>166</v>
      </c>
      <c r="X22" t="s">
        <v>532</v>
      </c>
      <c r="AF22" s="26">
        <f>AB17-AB16</f>
        <v>367</v>
      </c>
      <c r="AH22" t="s">
        <v>166</v>
      </c>
      <c r="AI22" t="s">
        <v>526</v>
      </c>
      <c r="AQ22" s="26">
        <f>AM17-AM16</f>
        <v>701</v>
      </c>
      <c r="AT22" t="s">
        <v>534</v>
      </c>
      <c r="BB22" s="26">
        <f>AX17-AX16</f>
        <v>1713</v>
      </c>
      <c r="BC22" s="97"/>
      <c r="BD22" s="97"/>
      <c r="BL22" s="98"/>
    </row>
    <row r="23" spans="1:64" x14ac:dyDescent="0.25">
      <c r="A23" t="s">
        <v>8</v>
      </c>
      <c r="B23" t="s">
        <v>167</v>
      </c>
      <c r="J23" s="26">
        <f>F16</f>
        <v>50</v>
      </c>
      <c r="L23" t="s">
        <v>8</v>
      </c>
      <c r="M23" t="s">
        <v>167</v>
      </c>
      <c r="U23" s="26">
        <f>Q16</f>
        <v>25</v>
      </c>
      <c r="W23" t="s">
        <v>8</v>
      </c>
      <c r="X23" t="s">
        <v>167</v>
      </c>
      <c r="AF23" s="26">
        <f>AB16</f>
        <v>50</v>
      </c>
      <c r="AH23" t="s">
        <v>8</v>
      </c>
      <c r="AI23" t="s">
        <v>167</v>
      </c>
      <c r="AQ23" s="26">
        <f>AM16</f>
        <v>50</v>
      </c>
      <c r="AT23" t="s">
        <v>167</v>
      </c>
      <c r="BB23" s="26">
        <f>AX16</f>
        <v>175</v>
      </c>
      <c r="BC23" s="97"/>
      <c r="BD23" s="97"/>
      <c r="BL23" s="98"/>
    </row>
    <row r="24" spans="1:64" x14ac:dyDescent="0.25">
      <c r="A24" t="s">
        <v>168</v>
      </c>
      <c r="B24" t="s">
        <v>169</v>
      </c>
      <c r="E24" s="99"/>
      <c r="J24" s="26">
        <f>F17</f>
        <v>417</v>
      </c>
      <c r="L24" t="s">
        <v>168</v>
      </c>
      <c r="M24" t="s">
        <v>169</v>
      </c>
      <c r="P24" s="99"/>
      <c r="U24" s="26">
        <f>Q17</f>
        <v>303</v>
      </c>
      <c r="W24" t="s">
        <v>168</v>
      </c>
      <c r="X24" t="s">
        <v>169</v>
      </c>
      <c r="AA24" s="99"/>
      <c r="AF24" s="26">
        <f>AB17</f>
        <v>417</v>
      </c>
      <c r="AH24" t="s">
        <v>168</v>
      </c>
      <c r="AI24" t="s">
        <v>169</v>
      </c>
      <c r="AL24" s="99"/>
      <c r="AQ24" s="26">
        <f>AM17</f>
        <v>751</v>
      </c>
      <c r="AT24" t="s">
        <v>169</v>
      </c>
      <c r="AW24" s="99"/>
      <c r="BB24" s="26">
        <f>AX17</f>
        <v>1888</v>
      </c>
      <c r="BC24" s="97"/>
      <c r="BD24" s="97"/>
      <c r="BG24" s="99"/>
      <c r="BL24" s="98"/>
    </row>
    <row r="25" spans="1:64" x14ac:dyDescent="0.25">
      <c r="A25" t="s">
        <v>170</v>
      </c>
      <c r="B25" t="s">
        <v>171</v>
      </c>
      <c r="J25" s="100">
        <f>J22/J24</f>
        <v>0.88009592326139086</v>
      </c>
      <c r="L25" t="s">
        <v>170</v>
      </c>
      <c r="M25" t="s">
        <v>171</v>
      </c>
      <c r="U25" s="100">
        <f>U22/U24</f>
        <v>0.91749174917491749</v>
      </c>
      <c r="W25" t="s">
        <v>170</v>
      </c>
      <c r="X25" t="s">
        <v>171</v>
      </c>
      <c r="AF25" s="100">
        <f>AF22/AF24</f>
        <v>0.88009592326139086</v>
      </c>
      <c r="AH25" t="s">
        <v>170</v>
      </c>
      <c r="AI25" t="s">
        <v>171</v>
      </c>
      <c r="AQ25" s="100">
        <f>AQ22/AQ24</f>
        <v>0.93342210386151803</v>
      </c>
      <c r="AT25" t="s">
        <v>171</v>
      </c>
      <c r="BB25" s="100">
        <f>BB22/BB24</f>
        <v>0.90730932203389836</v>
      </c>
      <c r="BC25" s="97"/>
      <c r="BD25" s="97"/>
      <c r="BL25" s="101"/>
    </row>
    <row r="26" spans="1:64" x14ac:dyDescent="0.25">
      <c r="A26" t="s">
        <v>172</v>
      </c>
      <c r="B26" t="s">
        <v>173</v>
      </c>
      <c r="J26" s="100">
        <f>G17/J24</f>
        <v>0.75059952038369304</v>
      </c>
      <c r="L26" t="s">
        <v>172</v>
      </c>
      <c r="M26" t="s">
        <v>173</v>
      </c>
      <c r="U26" s="100">
        <f>R17/U24</f>
        <v>0.75247524752475248</v>
      </c>
      <c r="W26" t="s">
        <v>172</v>
      </c>
      <c r="X26" t="s">
        <v>173</v>
      </c>
      <c r="AF26" s="100">
        <f>AC17/AF24</f>
        <v>0.70743405275779381</v>
      </c>
      <c r="AH26" t="s">
        <v>172</v>
      </c>
      <c r="AI26" t="s">
        <v>173</v>
      </c>
      <c r="AQ26" s="100">
        <f>AN17/AQ24</f>
        <v>0.89747003994673769</v>
      </c>
      <c r="AT26" t="s">
        <v>173</v>
      </c>
      <c r="BB26" s="100">
        <f>AY17/BB24</f>
        <v>0.79978813559322037</v>
      </c>
      <c r="BC26" s="97"/>
      <c r="BL26" s="101"/>
    </row>
    <row r="27" spans="1:64" x14ac:dyDescent="0.25">
      <c r="A27" s="97"/>
      <c r="L27" s="97"/>
      <c r="W27" s="97"/>
      <c r="AR27" s="97"/>
      <c r="BC27" s="97"/>
    </row>
    <row r="28" spans="1:64" x14ac:dyDescent="0.25">
      <c r="B28" s="97" t="s">
        <v>174</v>
      </c>
      <c r="M28" s="97" t="s">
        <v>174</v>
      </c>
      <c r="X28" s="97" t="s">
        <v>174</v>
      </c>
      <c r="AI28" s="97" t="s">
        <v>174</v>
      </c>
      <c r="AS28" s="97"/>
      <c r="BD28" s="97"/>
    </row>
    <row r="29" spans="1:64" x14ac:dyDescent="0.25">
      <c r="A29" s="102" t="s">
        <v>175</v>
      </c>
      <c r="L29" s="102" t="s">
        <v>175</v>
      </c>
      <c r="W29" s="102" t="s">
        <v>175</v>
      </c>
      <c r="X29" t="s">
        <v>533</v>
      </c>
      <c r="AH29" s="102" t="s">
        <v>175</v>
      </c>
      <c r="AI29" t="s">
        <v>527</v>
      </c>
      <c r="AR29" s="102"/>
      <c r="BC29" s="102"/>
    </row>
    <row r="30" spans="1:64" x14ac:dyDescent="0.25">
      <c r="A30" s="102" t="s">
        <v>176</v>
      </c>
      <c r="L30" s="102" t="s">
        <v>176</v>
      </c>
      <c r="W30" s="102" t="s">
        <v>176</v>
      </c>
      <c r="AH30" s="102" t="s">
        <v>176</v>
      </c>
      <c r="AR30" s="102"/>
      <c r="BC30" s="102"/>
    </row>
    <row r="31" spans="1:64" x14ac:dyDescent="0.25">
      <c r="A31" s="102" t="s">
        <v>177</v>
      </c>
      <c r="L31" s="102" t="s">
        <v>177</v>
      </c>
      <c r="W31" s="102" t="s">
        <v>177</v>
      </c>
      <c r="AH31" s="102" t="s">
        <v>177</v>
      </c>
    </row>
    <row r="32" spans="1:64" x14ac:dyDescent="0.25">
      <c r="L32" s="102"/>
      <c r="W32" s="102"/>
      <c r="AH32" s="102"/>
    </row>
    <row r="33" spans="12:53" x14ac:dyDescent="0.25">
      <c r="L33" s="103"/>
    </row>
    <row r="39" spans="12:53" ht="15" customHeight="1" x14ac:dyDescent="0.25">
      <c r="M39" s="119"/>
      <c r="N39" s="120"/>
      <c r="O39" s="120"/>
      <c r="P39" s="120"/>
      <c r="Q39" s="120"/>
      <c r="R39" s="120"/>
      <c r="S39" s="120"/>
      <c r="T39" s="119"/>
      <c r="U39" s="119"/>
      <c r="X39" s="119"/>
      <c r="Y39" s="120"/>
      <c r="Z39" s="120"/>
      <c r="AA39" s="120"/>
      <c r="AB39" s="120"/>
      <c r="AC39" s="120"/>
      <c r="AD39" s="120"/>
      <c r="AE39" s="120"/>
      <c r="AF39" s="120"/>
      <c r="AH39" s="119"/>
      <c r="AI39" s="119"/>
      <c r="AJ39" s="119"/>
      <c r="AK39" s="119"/>
      <c r="AL39" s="119"/>
      <c r="AM39" s="119"/>
      <c r="AN39" s="119"/>
      <c r="AO39" s="119"/>
      <c r="AP39" s="120"/>
      <c r="AS39" s="119"/>
      <c r="AT39" s="120"/>
      <c r="AU39" s="120"/>
      <c r="AV39" s="120"/>
      <c r="AW39" s="120"/>
      <c r="AX39" s="120"/>
      <c r="AY39" s="120"/>
      <c r="AZ39" s="120"/>
      <c r="BA39" s="120"/>
    </row>
    <row r="40" spans="12:53" x14ac:dyDescent="0.25">
      <c r="M40" s="47"/>
      <c r="N40" s="48"/>
      <c r="O40" s="48"/>
      <c r="P40" s="48"/>
      <c r="Q40" s="48"/>
      <c r="R40" s="47"/>
      <c r="S40" s="47"/>
      <c r="T40" s="47"/>
      <c r="U40" s="47"/>
      <c r="X40" s="47"/>
      <c r="Y40" s="48"/>
      <c r="Z40" s="48"/>
      <c r="AA40" s="48"/>
      <c r="AB40" s="48"/>
      <c r="AC40" s="47"/>
      <c r="AD40" s="47"/>
      <c r="AE40" s="47"/>
      <c r="AF40" s="47"/>
      <c r="AH40" s="47"/>
      <c r="AI40" s="48"/>
      <c r="AJ40" s="48"/>
      <c r="AK40" s="48"/>
      <c r="AL40" s="48"/>
      <c r="AM40" s="47"/>
      <c r="AN40" s="47"/>
      <c r="AO40" s="47"/>
      <c r="AP40" s="47"/>
      <c r="AS40" s="47"/>
      <c r="AT40" s="48"/>
      <c r="AU40" s="48"/>
      <c r="AV40" s="48"/>
      <c r="AW40" s="48"/>
      <c r="AX40" s="47"/>
      <c r="AY40" s="47"/>
      <c r="AZ40" s="47"/>
      <c r="BA40" s="47"/>
    </row>
    <row r="41" spans="12:53" x14ac:dyDescent="0.25">
      <c r="M41" s="55"/>
      <c r="N41" s="56"/>
      <c r="O41" s="56"/>
      <c r="P41" s="57"/>
      <c r="Q41" s="58"/>
      <c r="R41" s="58"/>
      <c r="S41" s="56"/>
      <c r="T41" s="56"/>
      <c r="U41" s="58"/>
      <c r="X41" s="55"/>
      <c r="Y41" s="56"/>
      <c r="Z41" s="56"/>
      <c r="AA41" s="57"/>
      <c r="AB41" s="58"/>
      <c r="AC41" s="58"/>
      <c r="AD41" s="56"/>
      <c r="AE41" s="56"/>
      <c r="AF41" s="58"/>
      <c r="AH41" s="55"/>
      <c r="AI41" s="56"/>
      <c r="AJ41" s="56"/>
      <c r="AK41" s="57"/>
      <c r="AL41" s="58"/>
      <c r="AM41" s="58"/>
      <c r="AN41" s="56"/>
      <c r="AO41" s="56"/>
      <c r="AP41" s="58"/>
      <c r="AS41" s="55"/>
      <c r="AT41" s="56"/>
      <c r="AU41" s="56"/>
      <c r="AV41" s="57"/>
      <c r="AW41" s="58"/>
      <c r="AX41" s="58"/>
      <c r="AY41" s="56"/>
      <c r="AZ41" s="56"/>
      <c r="BA41" s="58"/>
    </row>
    <row r="42" spans="12:53" x14ac:dyDescent="0.25">
      <c r="M42" s="59"/>
      <c r="N42" s="60"/>
      <c r="O42" s="60"/>
      <c r="P42" s="60"/>
      <c r="Q42" s="60"/>
      <c r="R42" s="60"/>
      <c r="S42" s="60"/>
      <c r="T42" s="62"/>
      <c r="U42" s="82"/>
      <c r="X42" s="59"/>
      <c r="Y42" s="60"/>
      <c r="Z42" s="60"/>
      <c r="AA42" s="60"/>
      <c r="AB42" s="60"/>
      <c r="AC42" s="60"/>
      <c r="AD42" s="60"/>
      <c r="AE42" s="65"/>
      <c r="AF42" s="82"/>
      <c r="AH42" s="59"/>
      <c r="AI42" s="60"/>
      <c r="AJ42" s="60"/>
      <c r="AK42" s="60"/>
      <c r="AL42" s="60"/>
      <c r="AM42" s="60"/>
      <c r="AN42" s="60"/>
      <c r="AO42" s="62"/>
      <c r="AP42" s="82"/>
      <c r="AS42" s="59"/>
      <c r="AT42" s="60"/>
      <c r="AU42" s="60"/>
      <c r="AV42" s="60"/>
      <c r="AW42" s="60"/>
      <c r="AX42" s="60"/>
      <c r="AY42" s="60"/>
      <c r="AZ42" s="62"/>
      <c r="BA42" s="82"/>
    </row>
    <row r="43" spans="12:53" x14ac:dyDescent="0.25">
      <c r="M43" s="59"/>
      <c r="N43" s="60"/>
      <c r="O43" s="60"/>
      <c r="P43" s="60"/>
      <c r="Q43" s="60"/>
      <c r="R43" s="60"/>
      <c r="S43" s="60"/>
      <c r="T43" s="62"/>
      <c r="U43" s="82"/>
      <c r="X43" s="59"/>
      <c r="Y43" s="60"/>
      <c r="Z43" s="60"/>
      <c r="AA43" s="60"/>
      <c r="AB43" s="60"/>
      <c r="AC43" s="60"/>
      <c r="AD43" s="60"/>
      <c r="AE43" s="62"/>
      <c r="AF43" s="82"/>
      <c r="AH43" s="59"/>
      <c r="AI43" s="60"/>
      <c r="AJ43" s="60"/>
      <c r="AK43" s="60"/>
      <c r="AL43" s="60"/>
      <c r="AM43" s="60"/>
      <c r="AN43" s="60"/>
      <c r="AO43" s="65"/>
      <c r="AP43" s="66"/>
      <c r="AS43" s="59"/>
      <c r="AT43" s="60"/>
      <c r="AU43" s="60"/>
      <c r="AV43" s="60"/>
      <c r="AW43" s="60"/>
      <c r="AX43" s="60"/>
      <c r="AY43" s="60"/>
      <c r="AZ43" s="62"/>
      <c r="BA43" s="82"/>
    </row>
    <row r="44" spans="12:53" x14ac:dyDescent="0.25">
      <c r="M44" s="59"/>
      <c r="N44" s="60"/>
      <c r="O44" s="60"/>
      <c r="P44" s="60"/>
      <c r="Q44" s="60"/>
      <c r="R44" s="60"/>
      <c r="S44" s="60"/>
      <c r="T44" s="62"/>
      <c r="U44" s="82"/>
      <c r="X44" s="59"/>
      <c r="Y44" s="60"/>
      <c r="Z44" s="60"/>
      <c r="AA44" s="60"/>
      <c r="AB44" s="60"/>
      <c r="AC44" s="60"/>
      <c r="AD44" s="60"/>
      <c r="AE44" s="62"/>
      <c r="AF44" s="82"/>
      <c r="AH44" s="59"/>
      <c r="AI44" s="60"/>
      <c r="AJ44" s="60"/>
      <c r="AK44" s="60"/>
      <c r="AL44" s="60"/>
      <c r="AM44" s="60"/>
      <c r="AN44" s="60"/>
      <c r="AO44" s="62"/>
      <c r="AP44" s="82"/>
      <c r="AS44" s="59"/>
      <c r="AT44" s="60"/>
      <c r="AU44" s="60"/>
      <c r="AV44" s="60"/>
      <c r="AW44" s="60"/>
      <c r="AX44" s="60"/>
      <c r="AY44" s="60"/>
      <c r="AZ44" s="65"/>
      <c r="BA44" s="82"/>
    </row>
    <row r="45" spans="12:53" x14ac:dyDescent="0.25">
      <c r="M45" s="59"/>
      <c r="N45" s="60"/>
      <c r="O45" s="60"/>
      <c r="P45" s="60"/>
      <c r="Q45" s="60"/>
      <c r="R45" s="60"/>
      <c r="S45" s="60"/>
      <c r="T45" s="62"/>
      <c r="U45" s="82"/>
      <c r="X45" s="59"/>
      <c r="Y45" s="60"/>
      <c r="Z45" s="60"/>
      <c r="AA45" s="60"/>
      <c r="AB45" s="60"/>
      <c r="AC45" s="60"/>
      <c r="AD45" s="60"/>
      <c r="AE45" s="62"/>
      <c r="AF45" s="82"/>
      <c r="AH45" s="59"/>
      <c r="AI45" s="60"/>
      <c r="AJ45" s="60"/>
      <c r="AK45" s="60"/>
      <c r="AL45" s="60"/>
      <c r="AM45" s="60"/>
      <c r="AN45" s="60"/>
      <c r="AO45" s="62"/>
      <c r="AP45" s="82"/>
      <c r="AS45" s="59"/>
      <c r="AT45" s="60"/>
      <c r="AU45" s="60"/>
      <c r="AV45" s="60"/>
      <c r="AW45" s="60"/>
      <c r="AX45" s="60"/>
      <c r="AY45" s="60"/>
      <c r="AZ45" s="62"/>
      <c r="BA45" s="82"/>
    </row>
    <row r="46" spans="12:53" x14ac:dyDescent="0.25">
      <c r="M46" s="59"/>
      <c r="N46" s="60"/>
      <c r="O46" s="60"/>
      <c r="P46" s="60"/>
      <c r="Q46" s="60"/>
      <c r="R46" s="60"/>
      <c r="S46" s="60"/>
      <c r="T46" s="62"/>
      <c r="U46" s="82"/>
      <c r="X46" s="59"/>
      <c r="Y46" s="60"/>
      <c r="Z46" s="60"/>
      <c r="AA46" s="60"/>
      <c r="AB46" s="60"/>
      <c r="AC46" s="60"/>
      <c r="AD46" s="60"/>
      <c r="AE46" s="62"/>
      <c r="AF46" s="82"/>
      <c r="AH46" s="59"/>
      <c r="AI46" s="60"/>
      <c r="AJ46" s="60"/>
      <c r="AK46" s="60"/>
      <c r="AL46" s="60"/>
      <c r="AM46" s="60"/>
      <c r="AN46" s="60"/>
      <c r="AO46" s="62"/>
      <c r="AP46" s="82"/>
      <c r="AS46" s="59"/>
      <c r="AT46" s="60"/>
      <c r="AU46" s="60"/>
      <c r="AV46" s="60"/>
      <c r="AW46" s="60"/>
      <c r="AX46" s="60"/>
      <c r="AY46" s="60"/>
      <c r="AZ46" s="62"/>
      <c r="BA46" s="82"/>
    </row>
    <row r="47" spans="12:53" x14ac:dyDescent="0.25">
      <c r="M47" s="59"/>
      <c r="N47" s="60"/>
      <c r="O47" s="60"/>
      <c r="P47" s="60"/>
      <c r="Q47" s="60"/>
      <c r="R47" s="60"/>
      <c r="S47" s="60"/>
      <c r="T47" s="62"/>
      <c r="U47" s="82"/>
      <c r="X47" s="59"/>
      <c r="Y47" s="60"/>
      <c r="Z47" s="60"/>
      <c r="AA47" s="60"/>
      <c r="AB47" s="60"/>
      <c r="AC47" s="60"/>
      <c r="AD47" s="60"/>
      <c r="AE47" s="62"/>
      <c r="AF47" s="82"/>
      <c r="AH47" s="59"/>
      <c r="AI47" s="60"/>
      <c r="AJ47" s="60"/>
      <c r="AK47" s="60"/>
      <c r="AL47" s="60"/>
      <c r="AM47" s="60"/>
      <c r="AN47" s="60"/>
      <c r="AO47" s="62"/>
      <c r="AP47" s="82"/>
      <c r="AS47" s="59"/>
      <c r="AT47" s="60"/>
      <c r="AU47" s="60"/>
      <c r="AV47" s="60"/>
      <c r="AW47" s="60"/>
      <c r="AX47" s="60"/>
      <c r="AY47" s="60"/>
      <c r="AZ47" s="62"/>
      <c r="BA47" s="82"/>
    </row>
    <row r="48" spans="12:53" x14ac:dyDescent="0.25">
      <c r="M48" s="59"/>
      <c r="N48" s="60"/>
      <c r="O48" s="60"/>
      <c r="P48" s="60"/>
      <c r="Q48" s="60"/>
      <c r="R48" s="60"/>
      <c r="S48" s="60"/>
      <c r="T48" s="62"/>
      <c r="U48" s="82"/>
      <c r="X48" s="59"/>
      <c r="Y48" s="60"/>
      <c r="Z48" s="60"/>
      <c r="AA48" s="60"/>
      <c r="AB48" s="60"/>
      <c r="AC48" s="60"/>
      <c r="AD48" s="60"/>
      <c r="AE48" s="62"/>
      <c r="AF48" s="82"/>
      <c r="AH48" s="59"/>
      <c r="AI48" s="60"/>
      <c r="AJ48" s="60"/>
      <c r="AK48" s="60"/>
      <c r="AL48" s="60"/>
      <c r="AM48" s="60"/>
      <c r="AN48" s="60"/>
      <c r="AO48" s="62"/>
      <c r="AP48" s="82"/>
      <c r="AS48" s="59"/>
      <c r="AT48" s="60"/>
      <c r="AU48" s="60"/>
      <c r="AV48" s="60"/>
      <c r="AW48" s="60"/>
      <c r="AX48" s="60"/>
      <c r="AY48" s="60"/>
      <c r="AZ48" s="62"/>
      <c r="BA48" s="82"/>
    </row>
    <row r="49" spans="1:55" x14ac:dyDescent="0.25">
      <c r="M49" s="59"/>
      <c r="N49" s="60"/>
      <c r="O49" s="60"/>
      <c r="P49" s="60"/>
      <c r="Q49" s="60"/>
      <c r="R49" s="60"/>
      <c r="S49" s="60"/>
      <c r="T49" s="62"/>
      <c r="U49" s="82"/>
      <c r="X49" s="59"/>
      <c r="Y49" s="60"/>
      <c r="Z49" s="60"/>
      <c r="AA49" s="60"/>
      <c r="AB49" s="60"/>
      <c r="AC49" s="60"/>
      <c r="AD49" s="60"/>
      <c r="AE49" s="62"/>
      <c r="AF49" s="82"/>
      <c r="AH49" s="59"/>
      <c r="AI49" s="60"/>
      <c r="AJ49" s="60"/>
      <c r="AK49" s="60"/>
      <c r="AL49" s="60"/>
      <c r="AM49" s="60"/>
      <c r="AN49" s="60"/>
      <c r="AO49" s="62"/>
      <c r="AP49" s="82"/>
      <c r="AS49" s="59"/>
      <c r="AT49" s="60"/>
      <c r="AU49" s="60"/>
      <c r="AV49" s="60"/>
      <c r="AW49" s="60"/>
      <c r="AX49" s="60"/>
      <c r="AY49" s="60"/>
      <c r="AZ49" s="62"/>
      <c r="BA49" s="82"/>
    </row>
    <row r="50" spans="1:55" x14ac:dyDescent="0.25">
      <c r="M50" s="94"/>
      <c r="N50" s="95"/>
      <c r="O50" s="95"/>
      <c r="P50" s="94"/>
      <c r="Q50" s="95"/>
      <c r="R50" s="95"/>
      <c r="S50" s="95"/>
      <c r="T50" s="95"/>
      <c r="U50" s="96"/>
      <c r="X50" s="94"/>
      <c r="Y50" s="95"/>
      <c r="Z50" s="95"/>
      <c r="AA50" s="94"/>
      <c r="AB50" s="95"/>
      <c r="AC50" s="95"/>
      <c r="AD50" s="95"/>
      <c r="AE50" s="95"/>
      <c r="AF50" s="96"/>
      <c r="AH50" s="94"/>
      <c r="AI50" s="95"/>
      <c r="AJ50" s="95"/>
      <c r="AK50" s="94"/>
      <c r="AL50" s="95"/>
      <c r="AM50" s="95"/>
      <c r="AN50" s="95"/>
      <c r="AO50" s="95"/>
      <c r="AP50" s="96"/>
      <c r="AS50" s="94"/>
      <c r="AT50" s="95"/>
      <c r="AU50" s="95"/>
      <c r="AV50" s="94"/>
      <c r="AW50" s="95"/>
      <c r="AX50" s="95"/>
      <c r="AY50" s="95"/>
      <c r="AZ50" s="95"/>
      <c r="BA50" s="96"/>
    </row>
    <row r="52" spans="1:55" x14ac:dyDescent="0.25">
      <c r="A52" s="97"/>
      <c r="L52" s="97"/>
      <c r="M52" s="97"/>
      <c r="U52" s="98"/>
      <c r="W52" s="97"/>
      <c r="X52" s="97"/>
      <c r="AF52" s="98"/>
      <c r="AH52" s="97"/>
      <c r="AP52" s="98"/>
      <c r="AQ52" s="97"/>
      <c r="AR52" s="97"/>
      <c r="AS52" s="97"/>
      <c r="BA52" s="98"/>
      <c r="BB52" s="97"/>
    </row>
    <row r="53" spans="1:55" x14ac:dyDescent="0.25">
      <c r="A53" s="97"/>
      <c r="L53" s="97"/>
      <c r="M53" s="97"/>
      <c r="U53" s="98"/>
      <c r="W53" s="97"/>
      <c r="X53" s="97"/>
      <c r="AF53" s="98"/>
      <c r="AH53" s="97"/>
      <c r="AP53" s="98"/>
      <c r="AQ53" s="97"/>
      <c r="AR53" s="97"/>
      <c r="AS53" s="97"/>
      <c r="BA53" s="98"/>
      <c r="BB53" s="97"/>
    </row>
    <row r="54" spans="1:55" x14ac:dyDescent="0.25">
      <c r="A54" s="97"/>
      <c r="L54" s="97"/>
      <c r="M54" s="97"/>
      <c r="U54" s="26"/>
      <c r="W54" s="97"/>
      <c r="X54" s="97"/>
      <c r="AF54" s="26"/>
      <c r="AH54" s="97"/>
      <c r="AP54" s="26"/>
      <c r="AQ54" s="97"/>
      <c r="AR54" s="97"/>
      <c r="AS54" s="97"/>
      <c r="BA54" s="26"/>
      <c r="BB54" s="97"/>
    </row>
    <row r="55" spans="1:55" x14ac:dyDescent="0.25">
      <c r="A55" s="97"/>
      <c r="L55" s="97"/>
      <c r="M55" s="97"/>
      <c r="U55" s="98"/>
      <c r="W55" s="97"/>
      <c r="X55" s="97"/>
      <c r="AF55" s="98"/>
      <c r="AH55" s="97"/>
      <c r="AP55" s="98"/>
      <c r="AQ55" s="97"/>
      <c r="AR55" s="97"/>
      <c r="AS55" s="97"/>
      <c r="BA55" s="98"/>
      <c r="BB55" s="97"/>
    </row>
    <row r="56" spans="1:55" x14ac:dyDescent="0.25">
      <c r="A56" s="97"/>
      <c r="L56" s="97"/>
      <c r="M56" s="97"/>
      <c r="U56" s="98"/>
      <c r="W56" s="97"/>
      <c r="X56" s="97"/>
      <c r="AF56" s="98"/>
      <c r="AH56" s="97"/>
      <c r="AP56" s="98"/>
      <c r="AQ56" s="97"/>
      <c r="AR56" s="97"/>
      <c r="AS56" s="97"/>
      <c r="BA56" s="98"/>
      <c r="BB56" s="97"/>
    </row>
    <row r="57" spans="1:55" x14ac:dyDescent="0.25">
      <c r="A57" s="97"/>
      <c r="L57" s="97"/>
      <c r="M57" s="97"/>
      <c r="P57" s="99"/>
      <c r="U57" s="98"/>
      <c r="W57" s="97"/>
      <c r="X57" s="97"/>
      <c r="AA57" s="99"/>
      <c r="AF57" s="98"/>
      <c r="AH57" s="97"/>
      <c r="AK57" s="99"/>
      <c r="AP57" s="98"/>
      <c r="AQ57" s="97"/>
      <c r="AR57" s="97"/>
      <c r="AS57" s="97"/>
      <c r="AV57" s="99"/>
      <c r="BA57" s="98"/>
      <c r="BB57" s="97"/>
    </row>
    <row r="58" spans="1:55" x14ac:dyDescent="0.25">
      <c r="A58" s="97"/>
      <c r="L58" s="97"/>
      <c r="M58" s="97"/>
      <c r="U58" s="104"/>
      <c r="W58" s="97"/>
      <c r="X58" s="97"/>
      <c r="AF58" s="104"/>
      <c r="AH58" s="97"/>
      <c r="AP58" s="104"/>
      <c r="AQ58" s="97"/>
      <c r="AR58" s="97"/>
      <c r="AS58" s="97"/>
      <c r="BA58" s="104"/>
      <c r="BB58" s="97"/>
    </row>
    <row r="59" spans="1:55" x14ac:dyDescent="0.25">
      <c r="A59" s="97"/>
      <c r="L59" s="97"/>
      <c r="U59" s="104"/>
      <c r="W59" s="97"/>
      <c r="AF59" s="104"/>
      <c r="AP59" s="104"/>
      <c r="AQ59" s="97"/>
      <c r="AR59" s="97"/>
      <c r="BA59" s="104"/>
      <c r="BB59" s="97"/>
    </row>
    <row r="60" spans="1:55" x14ac:dyDescent="0.25">
      <c r="A60" s="97"/>
      <c r="L60" s="97"/>
      <c r="W60" s="97"/>
      <c r="AP60" s="104"/>
      <c r="AQ60" s="97"/>
      <c r="AR60" s="97"/>
      <c r="BB60" s="97"/>
      <c r="BC60" s="97"/>
    </row>
    <row r="61" spans="1:55" x14ac:dyDescent="0.25">
      <c r="B61" s="97"/>
      <c r="M61" s="97"/>
    </row>
    <row r="62" spans="1:55" x14ac:dyDescent="0.25">
      <c r="A62" s="102"/>
      <c r="L62" s="102"/>
    </row>
    <row r="63" spans="1:55" x14ac:dyDescent="0.25">
      <c r="A63" s="105"/>
      <c r="L63" s="105"/>
      <c r="AU63" t="s">
        <v>178</v>
      </c>
    </row>
    <row r="64" spans="1:55" x14ac:dyDescent="0.25">
      <c r="A64" s="103"/>
    </row>
    <row r="65" spans="38:38" x14ac:dyDescent="0.25">
      <c r="AL65" t="s">
        <v>178</v>
      </c>
    </row>
    <row r="72" spans="38:38" s="106" customFormat="1" x14ac:dyDescent="0.25"/>
  </sheetData>
  <mergeCells count="19">
    <mergeCell ref="AO39:AP39"/>
    <mergeCell ref="AS39:BA39"/>
    <mergeCell ref="AI6:AO6"/>
    <mergeCell ref="AP6:AQ6"/>
    <mergeCell ref="M39:S39"/>
    <mergeCell ref="T39:U39"/>
    <mergeCell ref="X39:AF39"/>
    <mergeCell ref="AH39:AN39"/>
    <mergeCell ref="AE6:AF6"/>
    <mergeCell ref="X6:AD6"/>
    <mergeCell ref="AT6:AZ6"/>
    <mergeCell ref="BA6:BB6"/>
    <mergeCell ref="BD6:BJ6"/>
    <mergeCell ref="BK6:BL6"/>
    <mergeCell ref="M5:U5"/>
    <mergeCell ref="B6:H6"/>
    <mergeCell ref="I6:J6"/>
    <mergeCell ref="M6:S6"/>
    <mergeCell ref="T6:U6"/>
  </mergeCells>
  <pageMargins left="0.7" right="0.7" top="0.75" bottom="0.75" header="0.3" footer="0.3"/>
  <pageSetup paperSize="3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168E2-0375-4E00-B902-087A87795124}">
  <dimension ref="A1:AC88"/>
  <sheetViews>
    <sheetView zoomScale="145" zoomScaleNormal="145" workbookViewId="0">
      <selection activeCell="B2" sqref="B2"/>
    </sheetView>
  </sheetViews>
  <sheetFormatPr defaultColWidth="9.140625" defaultRowHeight="11.25" x14ac:dyDescent="0.2"/>
  <cols>
    <col min="1" max="1" width="11.85546875" style="1" customWidth="1"/>
    <col min="2" max="2" width="20.7109375" style="1" bestFit="1" customWidth="1"/>
    <col min="3" max="3" width="5" style="2" customWidth="1"/>
    <col min="4" max="4" width="4.85546875" style="2" bestFit="1" customWidth="1"/>
    <col min="5" max="5" width="6" style="2" bestFit="1" customWidth="1"/>
    <col min="6" max="6" width="7.28515625" style="2" bestFit="1" customWidth="1"/>
    <col min="7" max="9" width="6.5703125" style="2" hidden="1" customWidth="1"/>
    <col min="10" max="10" width="7.140625" style="2" hidden="1" customWidth="1"/>
    <col min="11" max="11" width="7.85546875" style="2" hidden="1" customWidth="1"/>
    <col min="12" max="12" width="7.5703125" style="2" hidden="1" customWidth="1"/>
    <col min="13" max="13" width="7.140625" style="2" hidden="1" customWidth="1"/>
    <col min="14" max="14" width="7.7109375" style="2" hidden="1" customWidth="1"/>
    <col min="15" max="15" width="6.28515625" style="2" hidden="1" customWidth="1"/>
    <col min="16" max="16" width="6.5703125" style="2" hidden="1" customWidth="1"/>
    <col min="17" max="17" width="7.28515625" style="2" hidden="1" customWidth="1"/>
    <col min="18" max="18" width="8.140625" style="2" hidden="1" customWidth="1"/>
    <col min="19" max="19" width="19.5703125" style="2" bestFit="1" customWidth="1"/>
    <col min="20" max="20" width="15" style="1" bestFit="1" customWidth="1"/>
    <col min="21" max="16384" width="9.140625" style="1"/>
  </cols>
  <sheetData>
    <row r="1" spans="1:29" x14ac:dyDescent="0.2">
      <c r="A1" s="1" t="s">
        <v>45</v>
      </c>
      <c r="B1" s="24"/>
      <c r="C1" s="23"/>
      <c r="D1" s="23"/>
      <c r="E1" s="23"/>
      <c r="F1" s="23"/>
      <c r="G1" s="18"/>
      <c r="H1" s="18"/>
      <c r="I1" s="18"/>
      <c r="J1" s="18"/>
      <c r="K1" s="18"/>
      <c r="L1" s="18"/>
      <c r="M1" s="18"/>
      <c r="N1" s="18"/>
      <c r="O1" s="18"/>
      <c r="P1" s="19"/>
      <c r="Q1" s="19"/>
      <c r="S1" s="18"/>
      <c r="T1" s="17"/>
      <c r="U1" s="16"/>
      <c r="V1" s="16"/>
      <c r="W1" s="16"/>
      <c r="X1" s="17"/>
      <c r="Y1" s="16"/>
    </row>
    <row r="2" spans="1:29" x14ac:dyDescent="0.2">
      <c r="A2" s="1" t="s">
        <v>147</v>
      </c>
      <c r="E2" s="22"/>
      <c r="F2" s="22"/>
      <c r="G2" s="18"/>
      <c r="H2" s="18"/>
      <c r="I2" s="18"/>
      <c r="J2" s="18"/>
      <c r="K2" s="18"/>
      <c r="L2" s="18"/>
      <c r="M2" s="18"/>
      <c r="N2" s="18"/>
      <c r="O2" s="18"/>
      <c r="P2" s="19"/>
      <c r="Q2" s="19"/>
      <c r="S2" s="18"/>
      <c r="T2" s="17"/>
      <c r="U2" s="16"/>
      <c r="V2" s="16"/>
      <c r="W2" s="16"/>
      <c r="X2" s="17"/>
      <c r="Y2" s="16"/>
      <c r="Z2" s="16"/>
    </row>
    <row r="3" spans="1:29" x14ac:dyDescent="0.2">
      <c r="A3" s="21"/>
      <c r="E3" s="20"/>
      <c r="F3" s="20"/>
      <c r="G3" s="18"/>
      <c r="H3" s="18"/>
      <c r="I3" s="18"/>
      <c r="J3" s="18"/>
      <c r="K3" s="18"/>
      <c r="L3" s="18"/>
      <c r="M3" s="18"/>
      <c r="N3" s="18"/>
      <c r="O3" s="18"/>
      <c r="P3" s="19"/>
      <c r="Q3" s="19"/>
      <c r="S3" s="18"/>
      <c r="T3" s="17"/>
      <c r="U3" s="16"/>
      <c r="V3" s="16"/>
      <c r="W3" s="16"/>
      <c r="X3" s="17"/>
      <c r="Y3" s="16"/>
      <c r="Z3" s="16"/>
      <c r="AA3" s="16"/>
      <c r="AB3" s="16"/>
      <c r="AC3" s="16"/>
    </row>
    <row r="6" spans="1:29" ht="45" x14ac:dyDescent="0.2">
      <c r="A6" s="130" t="s">
        <v>44</v>
      </c>
      <c r="B6" s="131"/>
      <c r="C6" s="25" t="s">
        <v>118</v>
      </c>
      <c r="D6" s="25" t="s">
        <v>119</v>
      </c>
      <c r="E6" s="14" t="s">
        <v>43</v>
      </c>
      <c r="F6" s="14" t="s">
        <v>42</v>
      </c>
      <c r="G6" s="14" t="s">
        <v>41</v>
      </c>
      <c r="H6" s="14" t="s">
        <v>40</v>
      </c>
      <c r="I6" s="14" t="s">
        <v>39</v>
      </c>
      <c r="J6" s="14" t="s">
        <v>38</v>
      </c>
      <c r="K6" s="14" t="s">
        <v>37</v>
      </c>
      <c r="L6" s="14" t="s">
        <v>36</v>
      </c>
      <c r="M6" s="14" t="s">
        <v>35</v>
      </c>
      <c r="N6" s="14" t="s">
        <v>34</v>
      </c>
      <c r="O6" s="14" t="s">
        <v>33</v>
      </c>
      <c r="P6" s="14" t="s">
        <v>32</v>
      </c>
      <c r="Q6" s="14" t="s">
        <v>31</v>
      </c>
      <c r="R6" s="15" t="s">
        <v>30</v>
      </c>
      <c r="S6" s="14" t="s">
        <v>29</v>
      </c>
      <c r="T6" s="13" t="s">
        <v>28</v>
      </c>
    </row>
    <row r="7" spans="1:29" x14ac:dyDescent="0.2">
      <c r="F7" s="10"/>
    </row>
    <row r="8" spans="1:29" x14ac:dyDescent="0.2"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29" x14ac:dyDescent="0.2">
      <c r="A9" s="7" t="s">
        <v>27</v>
      </c>
      <c r="B9" s="12" t="s">
        <v>26</v>
      </c>
      <c r="C9" s="6"/>
      <c r="D9" s="6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29" x14ac:dyDescent="0.2">
      <c r="A10" s="27"/>
      <c r="B10" s="28"/>
      <c r="C10" s="38"/>
      <c r="D10" s="38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30"/>
      <c r="S10" s="30"/>
      <c r="T10" s="27"/>
    </row>
    <row r="11" spans="1:29" x14ac:dyDescent="0.2">
      <c r="A11" s="33" t="s">
        <v>49</v>
      </c>
      <c r="B11" s="27" t="s">
        <v>20</v>
      </c>
      <c r="C11" s="30" t="s">
        <v>120</v>
      </c>
      <c r="D11" s="30"/>
      <c r="E11" s="29">
        <v>1</v>
      </c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30"/>
      <c r="S11" s="33" t="s">
        <v>46</v>
      </c>
      <c r="T11" s="27"/>
    </row>
    <row r="12" spans="1:29" x14ac:dyDescent="0.2">
      <c r="A12" s="33" t="s">
        <v>50</v>
      </c>
      <c r="B12" s="27" t="s">
        <v>20</v>
      </c>
      <c r="C12" s="30" t="s">
        <v>120</v>
      </c>
      <c r="D12" s="30"/>
      <c r="E12" s="29">
        <v>1</v>
      </c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30"/>
      <c r="S12" s="33" t="s">
        <v>47</v>
      </c>
      <c r="T12" s="27"/>
    </row>
    <row r="13" spans="1:29" x14ac:dyDescent="0.2">
      <c r="A13" s="33" t="s">
        <v>51</v>
      </c>
      <c r="B13" s="27" t="s">
        <v>20</v>
      </c>
      <c r="C13" s="30" t="s">
        <v>120</v>
      </c>
      <c r="D13" s="30"/>
      <c r="E13" s="29">
        <v>1</v>
      </c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30"/>
      <c r="S13" s="33" t="s">
        <v>48</v>
      </c>
      <c r="T13" s="27"/>
    </row>
    <row r="14" spans="1:29" x14ac:dyDescent="0.2">
      <c r="A14" s="33" t="s">
        <v>65</v>
      </c>
      <c r="B14" s="34" t="s">
        <v>21</v>
      </c>
      <c r="C14" s="30" t="s">
        <v>120</v>
      </c>
      <c r="D14" s="30"/>
      <c r="E14" s="29">
        <v>1</v>
      </c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30"/>
      <c r="S14" s="33" t="s">
        <v>52</v>
      </c>
      <c r="T14" s="27"/>
    </row>
    <row r="15" spans="1:29" x14ac:dyDescent="0.2">
      <c r="A15" s="33" t="s">
        <v>66</v>
      </c>
      <c r="B15" s="34" t="s">
        <v>21</v>
      </c>
      <c r="C15" s="30" t="s">
        <v>120</v>
      </c>
      <c r="D15" s="30"/>
      <c r="E15" s="29">
        <v>1</v>
      </c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30"/>
      <c r="S15" s="33" t="s">
        <v>53</v>
      </c>
      <c r="T15" s="27"/>
    </row>
    <row r="16" spans="1:29" x14ac:dyDescent="0.2">
      <c r="A16" s="33" t="s">
        <v>67</v>
      </c>
      <c r="B16" s="34" t="s">
        <v>21</v>
      </c>
      <c r="C16" s="30" t="s">
        <v>120</v>
      </c>
      <c r="D16" s="30"/>
      <c r="E16" s="29">
        <v>1</v>
      </c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30"/>
      <c r="S16" s="33" t="s">
        <v>54</v>
      </c>
      <c r="T16" s="27"/>
    </row>
    <row r="17" spans="1:20" x14ac:dyDescent="0.2">
      <c r="A17" s="33" t="s">
        <v>68</v>
      </c>
      <c r="B17" s="34" t="s">
        <v>22</v>
      </c>
      <c r="C17" s="30" t="s">
        <v>120</v>
      </c>
      <c r="D17" s="30"/>
      <c r="E17" s="29">
        <v>1</v>
      </c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30"/>
      <c r="S17" s="33" t="s">
        <v>55</v>
      </c>
      <c r="T17" s="27"/>
    </row>
    <row r="18" spans="1:20" x14ac:dyDescent="0.2">
      <c r="A18" s="33" t="s">
        <v>69</v>
      </c>
      <c r="B18" s="34" t="s">
        <v>22</v>
      </c>
      <c r="C18" s="30" t="s">
        <v>120</v>
      </c>
      <c r="D18" s="30"/>
      <c r="E18" s="29">
        <v>1</v>
      </c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30"/>
      <c r="S18" s="33" t="s">
        <v>56</v>
      </c>
      <c r="T18" s="27"/>
    </row>
    <row r="19" spans="1:20" x14ac:dyDescent="0.2">
      <c r="A19" s="33" t="s">
        <v>70</v>
      </c>
      <c r="B19" s="34" t="s">
        <v>22</v>
      </c>
      <c r="C19" s="30" t="s">
        <v>120</v>
      </c>
      <c r="D19" s="30"/>
      <c r="E19" s="29">
        <v>1</v>
      </c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30"/>
      <c r="S19" s="33" t="s">
        <v>57</v>
      </c>
      <c r="T19" s="27"/>
    </row>
    <row r="20" spans="1:20" x14ac:dyDescent="0.2">
      <c r="A20" s="33" t="s">
        <v>71</v>
      </c>
      <c r="B20" s="34" t="s">
        <v>23</v>
      </c>
      <c r="C20" s="30" t="s">
        <v>120</v>
      </c>
      <c r="D20" s="30"/>
      <c r="E20" s="29">
        <v>1</v>
      </c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30"/>
      <c r="S20" s="33" t="s">
        <v>58</v>
      </c>
      <c r="T20" s="27"/>
    </row>
    <row r="21" spans="1:20" x14ac:dyDescent="0.2">
      <c r="A21" s="33" t="s">
        <v>72</v>
      </c>
      <c r="B21" s="34" t="s">
        <v>23</v>
      </c>
      <c r="C21" s="30" t="s">
        <v>120</v>
      </c>
      <c r="D21" s="30"/>
      <c r="E21" s="29">
        <v>1</v>
      </c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30"/>
      <c r="S21" s="33" t="s">
        <v>59</v>
      </c>
      <c r="T21" s="27"/>
    </row>
    <row r="22" spans="1:20" x14ac:dyDescent="0.2">
      <c r="A22" s="33" t="s">
        <v>73</v>
      </c>
      <c r="B22" s="34" t="s">
        <v>24</v>
      </c>
      <c r="C22" s="30" t="s">
        <v>120</v>
      </c>
      <c r="D22" s="30"/>
      <c r="E22" s="29">
        <v>1</v>
      </c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30"/>
      <c r="S22" s="33" t="s">
        <v>60</v>
      </c>
      <c r="T22" s="27"/>
    </row>
    <row r="23" spans="1:20" x14ac:dyDescent="0.2">
      <c r="A23" s="33" t="s">
        <v>74</v>
      </c>
      <c r="B23" s="34" t="s">
        <v>24</v>
      </c>
      <c r="C23" s="30" t="s">
        <v>120</v>
      </c>
      <c r="D23" s="30"/>
      <c r="E23" s="29">
        <v>1</v>
      </c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30"/>
      <c r="S23" s="33" t="s">
        <v>61</v>
      </c>
      <c r="T23" s="27"/>
    </row>
    <row r="24" spans="1:20" x14ac:dyDescent="0.2">
      <c r="A24" s="33" t="s">
        <v>75</v>
      </c>
      <c r="B24" s="34" t="s">
        <v>24</v>
      </c>
      <c r="C24" s="30" t="s">
        <v>120</v>
      </c>
      <c r="D24" s="30"/>
      <c r="E24" s="29">
        <v>1</v>
      </c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30"/>
      <c r="S24" s="33" t="s">
        <v>62</v>
      </c>
      <c r="T24" s="27"/>
    </row>
    <row r="25" spans="1:20" x14ac:dyDescent="0.2">
      <c r="A25" s="33" t="s">
        <v>76</v>
      </c>
      <c r="B25" s="34" t="s">
        <v>25</v>
      </c>
      <c r="C25" s="30" t="s">
        <v>120</v>
      </c>
      <c r="D25" s="30"/>
      <c r="E25" s="29">
        <v>1</v>
      </c>
      <c r="F25" s="31"/>
      <c r="G25" s="31"/>
      <c r="H25" s="31"/>
      <c r="I25" s="31"/>
      <c r="J25" s="31"/>
      <c r="K25" s="31"/>
      <c r="L25" s="29"/>
      <c r="M25" s="29"/>
      <c r="N25" s="29"/>
      <c r="O25" s="29"/>
      <c r="P25" s="31"/>
      <c r="Q25" s="31"/>
      <c r="R25" s="30"/>
      <c r="S25" s="33" t="s">
        <v>63</v>
      </c>
      <c r="T25" s="27"/>
    </row>
    <row r="26" spans="1:20" x14ac:dyDescent="0.2">
      <c r="A26" s="33" t="s">
        <v>77</v>
      </c>
      <c r="B26" s="34" t="s">
        <v>25</v>
      </c>
      <c r="C26" s="30" t="s">
        <v>120</v>
      </c>
      <c r="D26" s="30"/>
      <c r="E26" s="29">
        <v>1</v>
      </c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30"/>
      <c r="S26" s="33" t="s">
        <v>64</v>
      </c>
      <c r="T26" s="27"/>
    </row>
    <row r="27" spans="1:20" x14ac:dyDescent="0.2">
      <c r="A27" s="27"/>
      <c r="B27" s="34"/>
      <c r="C27" s="30"/>
      <c r="D27" s="30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30"/>
      <c r="S27" s="33"/>
      <c r="T27" s="27"/>
    </row>
    <row r="28" spans="1:20" x14ac:dyDescent="0.2">
      <c r="A28" s="27"/>
      <c r="B28" s="35" t="s">
        <v>78</v>
      </c>
      <c r="C28" s="38"/>
      <c r="D28" s="38"/>
      <c r="E28" s="31">
        <f>SUM(E11:E26)</f>
        <v>16</v>
      </c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30"/>
      <c r="S28" s="33"/>
      <c r="T28" s="27"/>
    </row>
    <row r="29" spans="1:20" x14ac:dyDescent="0.2">
      <c r="A29" s="27"/>
      <c r="B29" s="33"/>
      <c r="C29" s="30"/>
      <c r="D29" s="30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30"/>
      <c r="S29" s="33"/>
      <c r="T29" s="27"/>
    </row>
    <row r="30" spans="1:20" x14ac:dyDescent="0.2">
      <c r="A30" s="28" t="s">
        <v>19</v>
      </c>
      <c r="B30" s="32" t="s">
        <v>18</v>
      </c>
      <c r="C30" s="38"/>
      <c r="D30" s="38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30"/>
      <c r="S30" s="30"/>
      <c r="T30" s="27"/>
    </row>
    <row r="31" spans="1:20" x14ac:dyDescent="0.2">
      <c r="A31" s="2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20" x14ac:dyDescent="0.2">
      <c r="A32" s="2" t="s">
        <v>92</v>
      </c>
      <c r="B32" s="1" t="s">
        <v>93</v>
      </c>
      <c r="C32" s="2" t="s">
        <v>120</v>
      </c>
      <c r="E32" s="5">
        <v>1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S32" s="36" t="s">
        <v>94</v>
      </c>
    </row>
    <row r="33" spans="1:19" x14ac:dyDescent="0.2">
      <c r="A33" s="36" t="s">
        <v>85</v>
      </c>
      <c r="B33" s="9" t="s">
        <v>79</v>
      </c>
      <c r="C33" s="2" t="s">
        <v>120</v>
      </c>
      <c r="E33" s="5">
        <v>1</v>
      </c>
      <c r="G33" s="3"/>
      <c r="H33" s="3"/>
      <c r="I33" s="3"/>
      <c r="J33" s="3"/>
      <c r="K33" s="3"/>
      <c r="L33" s="5"/>
      <c r="M33" s="5"/>
      <c r="N33" s="5"/>
      <c r="O33" s="5"/>
      <c r="P33" s="3"/>
      <c r="Q33" s="3"/>
      <c r="S33" s="36" t="s">
        <v>95</v>
      </c>
    </row>
    <row r="34" spans="1:19" x14ac:dyDescent="0.2">
      <c r="A34" s="36" t="s">
        <v>86</v>
      </c>
      <c r="B34" s="9" t="s">
        <v>80</v>
      </c>
      <c r="C34" s="2" t="s">
        <v>120</v>
      </c>
      <c r="E34" s="5">
        <v>1</v>
      </c>
      <c r="G34" s="3"/>
      <c r="H34" s="3"/>
      <c r="I34" s="3"/>
      <c r="J34" s="3"/>
      <c r="K34" s="3"/>
      <c r="L34" s="5"/>
      <c r="M34" s="5"/>
      <c r="N34" s="5"/>
      <c r="O34" s="5"/>
      <c r="P34" s="3"/>
      <c r="Q34" s="3"/>
      <c r="S34" s="36" t="s">
        <v>96</v>
      </c>
    </row>
    <row r="35" spans="1:19" x14ac:dyDescent="0.2">
      <c r="A35" s="36" t="s">
        <v>87</v>
      </c>
      <c r="B35" s="9" t="s">
        <v>81</v>
      </c>
      <c r="C35" s="2" t="s">
        <v>120</v>
      </c>
      <c r="E35" s="5">
        <v>1</v>
      </c>
      <c r="G35" s="3"/>
      <c r="H35" s="3"/>
      <c r="I35" s="3"/>
      <c r="J35" s="3"/>
      <c r="K35" s="3"/>
      <c r="L35" s="5"/>
      <c r="M35" s="5"/>
      <c r="N35" s="5"/>
      <c r="O35" s="5"/>
      <c r="P35" s="3"/>
      <c r="Q35" s="3"/>
      <c r="S35" s="36" t="s">
        <v>97</v>
      </c>
    </row>
    <row r="36" spans="1:19" x14ac:dyDescent="0.2">
      <c r="A36" s="36" t="s">
        <v>88</v>
      </c>
      <c r="B36" s="9" t="s">
        <v>81</v>
      </c>
      <c r="C36" s="2" t="s">
        <v>120</v>
      </c>
      <c r="E36" s="5">
        <v>1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S36" s="36" t="s">
        <v>98</v>
      </c>
    </row>
    <row r="37" spans="1:19" x14ac:dyDescent="0.2">
      <c r="A37" s="36" t="s">
        <v>89</v>
      </c>
      <c r="B37" s="9" t="s">
        <v>82</v>
      </c>
      <c r="C37" s="2" t="s">
        <v>120</v>
      </c>
      <c r="E37" s="5">
        <v>1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S37" s="36" t="s">
        <v>99</v>
      </c>
    </row>
    <row r="38" spans="1:19" x14ac:dyDescent="0.2">
      <c r="A38" s="36" t="s">
        <v>90</v>
      </c>
      <c r="B38" s="9" t="s">
        <v>80</v>
      </c>
      <c r="C38" s="2" t="s">
        <v>120</v>
      </c>
      <c r="E38" s="5">
        <v>1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S38" s="36" t="s">
        <v>100</v>
      </c>
    </row>
    <row r="39" spans="1:19" x14ac:dyDescent="0.2">
      <c r="A39" s="36" t="s">
        <v>91</v>
      </c>
      <c r="B39" s="9" t="s">
        <v>83</v>
      </c>
      <c r="D39" s="2" t="s">
        <v>120</v>
      </c>
      <c r="E39" s="5">
        <v>1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S39" s="36" t="s">
        <v>101</v>
      </c>
    </row>
    <row r="40" spans="1:19" x14ac:dyDescent="0.2">
      <c r="A40" s="36" t="s">
        <v>91</v>
      </c>
      <c r="B40" s="9" t="s">
        <v>84</v>
      </c>
      <c r="D40" s="2" t="s">
        <v>120</v>
      </c>
      <c r="E40" s="5">
        <v>1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S40" s="36" t="s">
        <v>102</v>
      </c>
    </row>
    <row r="41" spans="1:19" ht="15" x14ac:dyDescent="0.25">
      <c r="A41" s="2"/>
      <c r="E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S41" s="26"/>
    </row>
    <row r="42" spans="1:19" x14ac:dyDescent="0.2">
      <c r="A42" s="2"/>
      <c r="B42" s="8" t="s">
        <v>17</v>
      </c>
      <c r="C42" s="6"/>
      <c r="D42" s="6"/>
      <c r="E42" s="3">
        <f>SUM(E32:E40)</f>
        <v>9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S42" s="1"/>
    </row>
    <row r="43" spans="1:19" x14ac:dyDescent="0.2"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1:19" x14ac:dyDescent="0.2">
      <c r="A44" s="7" t="s">
        <v>130</v>
      </c>
      <c r="B44" s="7" t="s">
        <v>131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1:19" x14ac:dyDescent="0.2">
      <c r="A45" s="37" t="s">
        <v>123</v>
      </c>
      <c r="B45" s="1" t="s">
        <v>121</v>
      </c>
      <c r="D45" s="2" t="s">
        <v>120</v>
      </c>
      <c r="E45" s="5">
        <v>1</v>
      </c>
      <c r="F45" s="1"/>
      <c r="G45" s="3"/>
      <c r="H45" s="3"/>
      <c r="I45" s="3"/>
      <c r="J45" s="3"/>
      <c r="K45" s="3"/>
      <c r="L45" s="5"/>
      <c r="M45" s="5"/>
      <c r="N45" s="5"/>
      <c r="O45" s="3"/>
      <c r="P45" s="3"/>
      <c r="Q45" s="3"/>
      <c r="R45" s="6"/>
      <c r="S45" s="2" t="s">
        <v>122</v>
      </c>
    </row>
    <row r="46" spans="1:19" x14ac:dyDescent="0.2">
      <c r="A46" s="36" t="s">
        <v>112</v>
      </c>
      <c r="B46" s="1" t="s">
        <v>113</v>
      </c>
      <c r="C46" s="2" t="s">
        <v>120</v>
      </c>
      <c r="E46" s="5">
        <v>1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3"/>
      <c r="Q46" s="3"/>
      <c r="S46" s="2" t="s">
        <v>4</v>
      </c>
    </row>
    <row r="47" spans="1:19" x14ac:dyDescent="0.2">
      <c r="A47" s="36" t="s">
        <v>127</v>
      </c>
      <c r="B47" s="1" t="s">
        <v>128</v>
      </c>
      <c r="D47" s="2" t="s">
        <v>120</v>
      </c>
      <c r="E47" s="5">
        <v>1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3"/>
      <c r="Q47" s="3"/>
      <c r="S47" s="2" t="s">
        <v>129</v>
      </c>
    </row>
    <row r="48" spans="1:19" x14ac:dyDescent="0.2">
      <c r="A48" s="36" t="s">
        <v>133</v>
      </c>
      <c r="B48" s="1" t="s">
        <v>132</v>
      </c>
      <c r="E48" s="5">
        <v>1</v>
      </c>
      <c r="F48" s="5"/>
      <c r="G48" s="5"/>
      <c r="H48" s="5"/>
      <c r="I48" s="5"/>
      <c r="J48" s="5"/>
      <c r="K48" s="5"/>
      <c r="L48" s="5"/>
      <c r="M48" s="5"/>
      <c r="N48" s="5"/>
      <c r="O48" s="5"/>
      <c r="P48" s="3"/>
      <c r="Q48" s="3"/>
      <c r="S48" s="36" t="s">
        <v>134</v>
      </c>
    </row>
    <row r="49" spans="1:19" x14ac:dyDescent="0.2">
      <c r="A49" s="36" t="s">
        <v>139</v>
      </c>
      <c r="B49" s="1" t="s">
        <v>137</v>
      </c>
      <c r="D49" s="2" t="s">
        <v>120</v>
      </c>
      <c r="E49" s="5">
        <v>1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3"/>
      <c r="Q49" s="3"/>
      <c r="S49" s="36" t="s">
        <v>138</v>
      </c>
    </row>
    <row r="50" spans="1:19" x14ac:dyDescent="0.2">
      <c r="A50" s="36" t="s">
        <v>136</v>
      </c>
      <c r="B50" s="1" t="s">
        <v>140</v>
      </c>
      <c r="D50" s="2" t="s">
        <v>120</v>
      </c>
      <c r="E50" s="5">
        <v>1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S50" s="2" t="s">
        <v>141</v>
      </c>
    </row>
    <row r="51" spans="1:19" x14ac:dyDescent="0.2">
      <c r="A51" s="36" t="s">
        <v>142</v>
      </c>
      <c r="B51" s="1" t="s">
        <v>143</v>
      </c>
      <c r="D51" s="2" t="s">
        <v>120</v>
      </c>
      <c r="E51" s="5">
        <v>1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S51" s="2" t="s">
        <v>144</v>
      </c>
    </row>
    <row r="52" spans="1:19" x14ac:dyDescent="0.2">
      <c r="A52" s="36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</row>
    <row r="53" spans="1:19" x14ac:dyDescent="0.2">
      <c r="A53" s="36"/>
      <c r="B53" s="8" t="s">
        <v>145</v>
      </c>
      <c r="E53" s="5">
        <f>SUM(E45:E51)</f>
        <v>7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</row>
    <row r="54" spans="1:19" x14ac:dyDescent="0.2">
      <c r="A54" s="36"/>
      <c r="B54" s="8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1:19" x14ac:dyDescent="0.2">
      <c r="A55" s="7" t="s">
        <v>16</v>
      </c>
      <c r="B55" s="7" t="s">
        <v>10</v>
      </c>
      <c r="C55" s="6"/>
      <c r="D55" s="6"/>
      <c r="E55" s="3"/>
      <c r="F55" s="3"/>
      <c r="G55" s="3"/>
      <c r="H55" s="3"/>
      <c r="I55" s="3"/>
      <c r="J55" s="3"/>
      <c r="K55" s="3"/>
      <c r="L55" s="5"/>
      <c r="M55" s="5"/>
      <c r="N55" s="5"/>
      <c r="O55" s="3"/>
      <c r="P55" s="3"/>
      <c r="Q55" s="3"/>
      <c r="R55" s="6"/>
      <c r="S55" s="6"/>
    </row>
    <row r="56" spans="1:19" x14ac:dyDescent="0.2">
      <c r="A56" s="7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3"/>
      <c r="Q56" s="3"/>
    </row>
    <row r="57" spans="1:19" x14ac:dyDescent="0.2">
      <c r="A57" s="36" t="s">
        <v>107</v>
      </c>
      <c r="B57" s="1" t="s">
        <v>15</v>
      </c>
      <c r="C57" s="2" t="s">
        <v>120</v>
      </c>
      <c r="E57" s="5">
        <v>1</v>
      </c>
      <c r="F57" s="3"/>
      <c r="G57" s="3"/>
      <c r="H57" s="3"/>
      <c r="I57" s="3"/>
      <c r="J57" s="3"/>
      <c r="K57" s="3"/>
      <c r="L57" s="5"/>
      <c r="M57" s="5"/>
      <c r="N57" s="5"/>
      <c r="O57" s="5"/>
      <c r="P57" s="3"/>
      <c r="Q57" s="3"/>
      <c r="S57" s="2" t="s">
        <v>108</v>
      </c>
    </row>
    <row r="58" spans="1:19" x14ac:dyDescent="0.2">
      <c r="A58" s="36" t="s">
        <v>109</v>
      </c>
      <c r="B58" s="1" t="s">
        <v>110</v>
      </c>
      <c r="C58" s="2" t="s">
        <v>120</v>
      </c>
      <c r="E58" s="5">
        <v>1</v>
      </c>
      <c r="F58" s="5"/>
      <c r="G58" s="3"/>
      <c r="H58" s="3"/>
      <c r="I58" s="3"/>
      <c r="J58" s="3"/>
      <c r="K58" s="3"/>
      <c r="L58" s="5"/>
      <c r="M58" s="5"/>
      <c r="N58" s="5"/>
      <c r="O58" s="3"/>
      <c r="P58" s="3"/>
      <c r="Q58" s="3"/>
      <c r="R58" s="6"/>
      <c r="S58" s="2" t="s">
        <v>108</v>
      </c>
    </row>
    <row r="59" spans="1:19" x14ac:dyDescent="0.2">
      <c r="E59" s="5"/>
      <c r="F59" s="5"/>
      <c r="G59" s="3"/>
      <c r="H59" s="3"/>
      <c r="I59" s="3"/>
      <c r="J59" s="3"/>
      <c r="K59" s="3"/>
      <c r="L59" s="5"/>
      <c r="M59" s="5"/>
      <c r="N59" s="5"/>
      <c r="O59" s="3"/>
      <c r="P59" s="3"/>
      <c r="Q59" s="3"/>
      <c r="R59" s="6"/>
      <c r="S59" s="6"/>
    </row>
    <row r="60" spans="1:19" x14ac:dyDescent="0.2">
      <c r="B60" s="8" t="s">
        <v>14</v>
      </c>
      <c r="C60" s="6"/>
      <c r="D60" s="6"/>
      <c r="E60" s="3">
        <f>SUM(E56:E58)</f>
        <v>2</v>
      </c>
      <c r="F60" s="3"/>
      <c r="G60" s="3"/>
      <c r="H60" s="3"/>
      <c r="I60" s="3"/>
      <c r="J60" s="3"/>
      <c r="K60" s="3"/>
      <c r="L60" s="5"/>
      <c r="M60" s="5"/>
      <c r="N60" s="5"/>
      <c r="O60" s="5"/>
      <c r="P60" s="3"/>
      <c r="Q60" s="3"/>
    </row>
    <row r="61" spans="1:19" x14ac:dyDescent="0.2"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3"/>
      <c r="Q61" s="3"/>
    </row>
    <row r="62" spans="1:19" x14ac:dyDescent="0.2">
      <c r="A62" s="7" t="s">
        <v>8</v>
      </c>
      <c r="B62" s="7" t="s">
        <v>13</v>
      </c>
      <c r="C62" s="6"/>
      <c r="D62" s="6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</row>
    <row r="63" spans="1:19" x14ac:dyDescent="0.2">
      <c r="A63" s="7"/>
      <c r="E63" s="5"/>
      <c r="F63" s="1"/>
      <c r="G63" s="3"/>
      <c r="H63" s="3"/>
      <c r="I63" s="3"/>
      <c r="J63" s="3"/>
      <c r="K63" s="3"/>
      <c r="L63" s="5"/>
      <c r="M63" s="5"/>
      <c r="N63" s="5"/>
      <c r="O63" s="3"/>
      <c r="P63" s="3"/>
      <c r="Q63" s="3"/>
      <c r="R63" s="6"/>
    </row>
    <row r="64" spans="1:19" x14ac:dyDescent="0.2">
      <c r="A64" s="36" t="s">
        <v>124</v>
      </c>
      <c r="B64" s="1" t="s">
        <v>111</v>
      </c>
      <c r="C64" s="2" t="s">
        <v>120</v>
      </c>
      <c r="E64" s="5">
        <v>1</v>
      </c>
      <c r="F64" s="3"/>
      <c r="G64" s="3"/>
      <c r="H64" s="3"/>
      <c r="I64" s="3"/>
      <c r="J64" s="3"/>
      <c r="K64" s="3"/>
      <c r="L64" s="5"/>
      <c r="M64" s="5"/>
      <c r="N64" s="5"/>
      <c r="O64" s="5"/>
      <c r="P64" s="3"/>
      <c r="Q64" s="3"/>
      <c r="S64" s="2" t="s">
        <v>10</v>
      </c>
    </row>
    <row r="65" spans="1:19" x14ac:dyDescent="0.2">
      <c r="A65" s="36" t="s">
        <v>125</v>
      </c>
      <c r="B65" s="1" t="s">
        <v>12</v>
      </c>
      <c r="C65" s="2" t="s">
        <v>120</v>
      </c>
      <c r="E65" s="5">
        <v>3</v>
      </c>
      <c r="F65" s="3"/>
      <c r="G65" s="3"/>
      <c r="H65" s="3"/>
      <c r="I65" s="3"/>
      <c r="J65" s="3"/>
      <c r="K65" s="3"/>
      <c r="L65" s="5"/>
      <c r="M65" s="5"/>
      <c r="N65" s="5"/>
      <c r="O65" s="5"/>
      <c r="P65" s="3"/>
      <c r="Q65" s="3"/>
      <c r="S65" s="2" t="s">
        <v>10</v>
      </c>
    </row>
    <row r="66" spans="1:19" x14ac:dyDescent="0.2">
      <c r="A66" s="36" t="s">
        <v>126</v>
      </c>
      <c r="B66" s="1" t="s">
        <v>11</v>
      </c>
      <c r="C66" s="2" t="s">
        <v>120</v>
      </c>
      <c r="E66" s="5">
        <v>3</v>
      </c>
      <c r="F66" s="5"/>
      <c r="G66" s="5"/>
      <c r="H66" s="5"/>
      <c r="I66" s="5"/>
      <c r="J66" s="5"/>
      <c r="K66" s="5"/>
      <c r="L66" s="5"/>
      <c r="M66" s="5"/>
      <c r="N66" s="5"/>
      <c r="O66" s="5"/>
      <c r="P66" s="3"/>
      <c r="Q66" s="3"/>
      <c r="S66" s="2" t="s">
        <v>10</v>
      </c>
    </row>
    <row r="67" spans="1:19" x14ac:dyDescent="0.2">
      <c r="A67" s="36" t="s">
        <v>106</v>
      </c>
      <c r="B67" s="1" t="s">
        <v>103</v>
      </c>
      <c r="C67" s="2" t="s">
        <v>120</v>
      </c>
      <c r="E67" s="5">
        <v>1</v>
      </c>
      <c r="F67" s="5"/>
      <c r="G67" s="5"/>
      <c r="H67" s="5"/>
      <c r="I67" s="5"/>
      <c r="J67" s="5"/>
      <c r="K67" s="5"/>
      <c r="L67" s="5"/>
      <c r="M67" s="5"/>
      <c r="N67" s="5"/>
      <c r="O67" s="5"/>
      <c r="P67" s="3"/>
      <c r="Q67" s="3"/>
    </row>
    <row r="68" spans="1:19" x14ac:dyDescent="0.2">
      <c r="A68" s="36" t="s">
        <v>105</v>
      </c>
      <c r="B68" s="1" t="s">
        <v>104</v>
      </c>
      <c r="C68" s="2" t="s">
        <v>120</v>
      </c>
      <c r="E68" s="5">
        <v>1</v>
      </c>
      <c r="F68" s="5"/>
      <c r="G68" s="5"/>
      <c r="H68" s="5"/>
      <c r="I68" s="5"/>
      <c r="J68" s="5"/>
      <c r="K68" s="5"/>
      <c r="L68" s="5"/>
      <c r="M68" s="5"/>
      <c r="N68" s="5"/>
      <c r="O68" s="5"/>
      <c r="P68" s="3"/>
      <c r="Q68" s="3"/>
    </row>
    <row r="69" spans="1:19" x14ac:dyDescent="0.2"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3"/>
      <c r="Q69" s="3"/>
    </row>
    <row r="70" spans="1:19" x14ac:dyDescent="0.2">
      <c r="B70" s="8" t="s">
        <v>9</v>
      </c>
      <c r="C70" s="6"/>
      <c r="D70" s="6"/>
      <c r="E70" s="3">
        <f>SUM(E64:E68)</f>
        <v>9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</row>
    <row r="71" spans="1:19" x14ac:dyDescent="0.2"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</row>
    <row r="72" spans="1:19" x14ac:dyDescent="0.2">
      <c r="A72" s="7" t="s">
        <v>8</v>
      </c>
      <c r="B72" s="7" t="s">
        <v>7</v>
      </c>
      <c r="C72" s="6"/>
      <c r="D72" s="6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</row>
    <row r="73" spans="1:19" x14ac:dyDescent="0.2">
      <c r="B73" s="11"/>
      <c r="C73" s="10"/>
      <c r="D73" s="10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</row>
    <row r="74" spans="1:19" x14ac:dyDescent="0.2">
      <c r="A74" s="36" t="s">
        <v>135</v>
      </c>
      <c r="B74" s="1" t="s">
        <v>114</v>
      </c>
      <c r="C74" s="2" t="s">
        <v>120</v>
      </c>
      <c r="E74" s="5">
        <v>1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S74" s="2" t="s">
        <v>4</v>
      </c>
    </row>
    <row r="75" spans="1:19" x14ac:dyDescent="0.2">
      <c r="A75" s="36" t="s">
        <v>6</v>
      </c>
      <c r="B75" s="1" t="s">
        <v>5</v>
      </c>
      <c r="C75" s="2" t="s">
        <v>120</v>
      </c>
      <c r="E75" s="5">
        <v>3</v>
      </c>
      <c r="F75" s="7"/>
      <c r="G75" s="7"/>
      <c r="H75" s="7"/>
      <c r="I75" s="7"/>
      <c r="J75" s="7"/>
      <c r="K75" s="7"/>
      <c r="L75" s="5"/>
      <c r="M75" s="5"/>
      <c r="N75" s="5"/>
      <c r="O75" s="7"/>
      <c r="P75" s="7"/>
      <c r="Q75" s="7"/>
      <c r="R75" s="7"/>
      <c r="S75" s="2" t="s">
        <v>4</v>
      </c>
    </row>
    <row r="76" spans="1:19" x14ac:dyDescent="0.2">
      <c r="E76" s="5"/>
      <c r="F76" s="3"/>
      <c r="G76" s="3"/>
      <c r="H76" s="3"/>
      <c r="I76" s="3"/>
      <c r="J76" s="3"/>
      <c r="K76" s="3"/>
      <c r="L76" s="5"/>
      <c r="M76" s="5"/>
      <c r="N76" s="5"/>
      <c r="O76" s="5"/>
      <c r="P76" s="3"/>
      <c r="Q76" s="3"/>
    </row>
    <row r="77" spans="1:19" x14ac:dyDescent="0.2">
      <c r="B77" s="8" t="s">
        <v>3</v>
      </c>
      <c r="C77" s="6"/>
      <c r="D77" s="6"/>
      <c r="E77" s="3">
        <f>SUM(E73:E76)</f>
        <v>4</v>
      </c>
      <c r="L77" s="5"/>
      <c r="M77" s="5"/>
      <c r="N77" s="5"/>
    </row>
    <row r="78" spans="1:19" x14ac:dyDescent="0.2">
      <c r="B78" s="8"/>
      <c r="C78" s="6"/>
      <c r="D78" s="6"/>
      <c r="E78" s="3"/>
      <c r="L78" s="5"/>
      <c r="M78" s="5"/>
      <c r="N78" s="5"/>
    </row>
    <row r="79" spans="1:19" x14ac:dyDescent="0.2">
      <c r="A79" s="1" t="s">
        <v>146</v>
      </c>
      <c r="B79" s="12" t="s">
        <v>2</v>
      </c>
      <c r="C79" s="6"/>
      <c r="D79" s="6"/>
      <c r="E79" s="5"/>
    </row>
    <row r="80" spans="1:19" x14ac:dyDescent="0.2">
      <c r="B80" s="12"/>
      <c r="C80" s="6"/>
      <c r="D80" s="6"/>
      <c r="E80" s="5"/>
    </row>
    <row r="81" spans="1:19" x14ac:dyDescent="0.2">
      <c r="A81" s="1" t="s">
        <v>115</v>
      </c>
      <c r="B81" s="9" t="s">
        <v>2</v>
      </c>
      <c r="E81" s="5">
        <v>1</v>
      </c>
      <c r="S81" s="2" t="s">
        <v>117</v>
      </c>
    </row>
    <row r="82" spans="1:19" x14ac:dyDescent="0.2">
      <c r="A82" s="1" t="s">
        <v>88</v>
      </c>
      <c r="B82" s="9" t="s">
        <v>2</v>
      </c>
      <c r="E82" s="36">
        <v>1</v>
      </c>
      <c r="F82" s="3"/>
      <c r="G82" s="3"/>
      <c r="H82" s="3"/>
      <c r="I82" s="3"/>
      <c r="J82" s="3"/>
      <c r="K82" s="3"/>
      <c r="L82" s="5"/>
      <c r="M82" s="5"/>
      <c r="N82" s="5"/>
      <c r="O82" s="5"/>
      <c r="P82" s="3"/>
      <c r="Q82" s="3"/>
      <c r="S82" s="2" t="s">
        <v>117</v>
      </c>
    </row>
    <row r="83" spans="1:19" x14ac:dyDescent="0.2">
      <c r="A83" s="1" t="s">
        <v>87</v>
      </c>
      <c r="B83" s="9" t="s">
        <v>2</v>
      </c>
      <c r="E83" s="5">
        <v>1</v>
      </c>
      <c r="F83" s="3"/>
      <c r="G83" s="3"/>
      <c r="H83" s="3"/>
      <c r="I83" s="3"/>
      <c r="J83" s="3"/>
      <c r="K83" s="3"/>
      <c r="L83" s="5"/>
      <c r="M83" s="5"/>
      <c r="N83" s="5"/>
      <c r="O83" s="5"/>
      <c r="P83" s="3"/>
      <c r="Q83" s="3"/>
      <c r="S83" s="2" t="s">
        <v>117</v>
      </c>
    </row>
    <row r="84" spans="1:19" x14ac:dyDescent="0.2">
      <c r="A84" s="1" t="s">
        <v>116</v>
      </c>
      <c r="B84" s="9" t="s">
        <v>2</v>
      </c>
      <c r="E84" s="3">
        <v>1</v>
      </c>
      <c r="F84" s="3"/>
      <c r="G84" s="3"/>
      <c r="H84" s="3"/>
      <c r="I84" s="3"/>
      <c r="J84" s="3"/>
      <c r="K84" s="3"/>
      <c r="L84" s="5"/>
      <c r="M84" s="5"/>
      <c r="N84" s="5"/>
      <c r="O84" s="5"/>
      <c r="P84" s="3"/>
      <c r="Q84" s="3"/>
      <c r="S84" s="2" t="s">
        <v>117</v>
      </c>
    </row>
    <row r="85" spans="1:19" x14ac:dyDescent="0.2">
      <c r="B85" s="9"/>
      <c r="E85" s="3"/>
      <c r="F85" s="3"/>
      <c r="G85" s="3"/>
      <c r="H85" s="3"/>
      <c r="I85" s="3"/>
      <c r="J85" s="3"/>
      <c r="K85" s="3"/>
      <c r="L85" s="5"/>
      <c r="M85" s="5"/>
      <c r="N85" s="5"/>
      <c r="O85" s="5"/>
      <c r="P85" s="3"/>
      <c r="Q85" s="3"/>
    </row>
    <row r="86" spans="1:19" x14ac:dyDescent="0.2">
      <c r="A86" s="7"/>
      <c r="B86" s="8" t="s">
        <v>1</v>
      </c>
      <c r="C86" s="6"/>
      <c r="D86" s="6"/>
      <c r="E86" s="3">
        <f>SUM(E81:E84)</f>
        <v>4</v>
      </c>
      <c r="F86" s="5"/>
      <c r="G86" s="5"/>
      <c r="H86" s="5"/>
      <c r="I86" s="5"/>
      <c r="J86" s="5"/>
      <c r="K86" s="5"/>
      <c r="L86" s="5"/>
      <c r="M86" s="5"/>
      <c r="N86" s="5"/>
      <c r="O86" s="5"/>
      <c r="P86" s="3"/>
      <c r="Q86" s="3"/>
    </row>
    <row r="87" spans="1:19" x14ac:dyDescent="0.2"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4"/>
      <c r="Q87" s="3"/>
    </row>
    <row r="88" spans="1:19" x14ac:dyDescent="0.2">
      <c r="B88" s="8" t="s">
        <v>0</v>
      </c>
      <c r="C88" s="6"/>
      <c r="D88" s="6"/>
      <c r="E88" s="3">
        <f>SUM(E86+E77+E70+E60+E42+E28+E53)</f>
        <v>51</v>
      </c>
    </row>
  </sheetData>
  <mergeCells count="1">
    <mergeCell ref="A6:B6"/>
  </mergeCells>
  <phoneticPr fontId="5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40D51-ACB4-49B9-990B-C026AFFDD95B}">
  <dimension ref="A1:AC77"/>
  <sheetViews>
    <sheetView zoomScale="130" zoomScaleNormal="130" workbookViewId="0">
      <selection activeCell="W36" sqref="W36"/>
    </sheetView>
  </sheetViews>
  <sheetFormatPr defaultColWidth="9.140625" defaultRowHeight="11.25" x14ac:dyDescent="0.2"/>
  <cols>
    <col min="1" max="1" width="5.85546875" style="1" customWidth="1"/>
    <col min="2" max="2" width="20.7109375" style="1" bestFit="1" customWidth="1"/>
    <col min="3" max="4" width="7.28515625" style="2" customWidth="1"/>
    <col min="5" max="5" width="6" style="2" bestFit="1" customWidth="1"/>
    <col min="6" max="6" width="7.28515625" style="2" bestFit="1" customWidth="1"/>
    <col min="7" max="9" width="6.5703125" style="2" hidden="1" customWidth="1"/>
    <col min="10" max="10" width="7.140625" style="2" hidden="1" customWidth="1"/>
    <col min="11" max="11" width="7.85546875" style="2" hidden="1" customWidth="1"/>
    <col min="12" max="12" width="7.5703125" style="2" hidden="1" customWidth="1"/>
    <col min="13" max="13" width="7.140625" style="2" hidden="1" customWidth="1"/>
    <col min="14" max="14" width="7.7109375" style="2" hidden="1" customWidth="1"/>
    <col min="15" max="15" width="6.28515625" style="2" hidden="1" customWidth="1"/>
    <col min="16" max="16" width="6.5703125" style="2" hidden="1" customWidth="1"/>
    <col min="17" max="17" width="7.28515625" style="2" hidden="1" customWidth="1"/>
    <col min="18" max="18" width="8.140625" style="2" hidden="1" customWidth="1"/>
    <col min="19" max="19" width="14.42578125" style="2" bestFit="1" customWidth="1"/>
    <col min="20" max="20" width="15" style="1" bestFit="1" customWidth="1"/>
    <col min="21" max="16384" width="9.140625" style="1"/>
  </cols>
  <sheetData>
    <row r="1" spans="1:29" x14ac:dyDescent="0.2">
      <c r="A1" s="1" t="s">
        <v>45</v>
      </c>
      <c r="B1" s="24"/>
      <c r="C1" s="23"/>
      <c r="D1" s="23"/>
      <c r="E1" s="23"/>
      <c r="F1" s="23"/>
      <c r="G1" s="18"/>
      <c r="H1" s="18"/>
      <c r="I1" s="18"/>
      <c r="J1" s="18"/>
      <c r="K1" s="18"/>
      <c r="L1" s="18"/>
      <c r="M1" s="18"/>
      <c r="N1" s="18"/>
      <c r="O1" s="18"/>
      <c r="P1" s="19"/>
      <c r="Q1" s="19"/>
      <c r="S1" s="18"/>
      <c r="T1" s="17"/>
      <c r="U1" s="16"/>
      <c r="V1" s="16"/>
      <c r="W1" s="16"/>
      <c r="X1" s="17"/>
      <c r="Y1" s="16"/>
    </row>
    <row r="2" spans="1:29" x14ac:dyDescent="0.2">
      <c r="A2" s="1" t="s">
        <v>181</v>
      </c>
      <c r="E2" s="22"/>
      <c r="F2" s="22"/>
      <c r="G2" s="18"/>
      <c r="H2" s="18"/>
      <c r="I2" s="18"/>
      <c r="J2" s="18"/>
      <c r="K2" s="18"/>
      <c r="L2" s="18"/>
      <c r="M2" s="18"/>
      <c r="N2" s="18"/>
      <c r="O2" s="18"/>
      <c r="P2" s="19"/>
      <c r="Q2" s="19"/>
      <c r="S2" s="18"/>
      <c r="T2" s="17"/>
      <c r="U2" s="16"/>
      <c r="V2" s="16"/>
      <c r="W2" s="16"/>
      <c r="X2" s="17"/>
      <c r="Y2" s="16"/>
      <c r="Z2" s="16"/>
    </row>
    <row r="3" spans="1:29" x14ac:dyDescent="0.2">
      <c r="A3" s="21"/>
      <c r="E3" s="20"/>
      <c r="F3" s="20"/>
      <c r="G3" s="18"/>
      <c r="H3" s="18"/>
      <c r="I3" s="18"/>
      <c r="J3" s="18"/>
      <c r="K3" s="18"/>
      <c r="L3" s="18"/>
      <c r="M3" s="18"/>
      <c r="N3" s="18"/>
      <c r="O3" s="18"/>
      <c r="P3" s="19"/>
      <c r="Q3" s="19"/>
      <c r="S3" s="18"/>
      <c r="T3" s="17"/>
      <c r="U3" s="16"/>
      <c r="V3" s="16"/>
      <c r="W3" s="16"/>
      <c r="X3" s="17"/>
      <c r="Y3" s="16"/>
      <c r="Z3" s="16"/>
      <c r="AA3" s="16"/>
      <c r="AB3" s="16"/>
      <c r="AC3" s="16"/>
    </row>
    <row r="6" spans="1:29" ht="45" x14ac:dyDescent="0.2">
      <c r="A6" s="130" t="s">
        <v>44</v>
      </c>
      <c r="B6" s="131"/>
      <c r="C6" s="39" t="s">
        <v>182</v>
      </c>
      <c r="D6" s="39" t="s">
        <v>183</v>
      </c>
      <c r="E6" s="14" t="s">
        <v>43</v>
      </c>
      <c r="F6" s="14" t="s">
        <v>42</v>
      </c>
      <c r="G6" s="14" t="s">
        <v>41</v>
      </c>
      <c r="H6" s="14" t="s">
        <v>40</v>
      </c>
      <c r="I6" s="14" t="s">
        <v>39</v>
      </c>
      <c r="J6" s="14" t="s">
        <v>38</v>
      </c>
      <c r="K6" s="14" t="s">
        <v>37</v>
      </c>
      <c r="L6" s="14" t="s">
        <v>36</v>
      </c>
      <c r="M6" s="14" t="s">
        <v>35</v>
      </c>
      <c r="N6" s="14" t="s">
        <v>34</v>
      </c>
      <c r="O6" s="14" t="s">
        <v>33</v>
      </c>
      <c r="P6" s="14" t="s">
        <v>32</v>
      </c>
      <c r="Q6" s="14" t="s">
        <v>31</v>
      </c>
      <c r="R6" s="39" t="s">
        <v>30</v>
      </c>
      <c r="S6" s="14" t="s">
        <v>29</v>
      </c>
      <c r="T6" s="13" t="s">
        <v>28</v>
      </c>
    </row>
    <row r="7" spans="1:29" x14ac:dyDescent="0.2">
      <c r="F7" s="10"/>
    </row>
    <row r="8" spans="1:29" x14ac:dyDescent="0.2"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29" x14ac:dyDescent="0.2">
      <c r="A9" s="7" t="s">
        <v>27</v>
      </c>
      <c r="B9" s="12" t="s">
        <v>26</v>
      </c>
      <c r="C9" s="6"/>
      <c r="D9" s="6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29" x14ac:dyDescent="0.2">
      <c r="B10" s="7"/>
      <c r="C10" s="6"/>
      <c r="D10" s="6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1:29" x14ac:dyDescent="0.2">
      <c r="A11" s="2" t="s">
        <v>184</v>
      </c>
      <c r="B11" s="1" t="s">
        <v>20</v>
      </c>
      <c r="C11" s="2" t="s">
        <v>120</v>
      </c>
      <c r="E11" s="5">
        <v>1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S11" s="2" t="s">
        <v>185</v>
      </c>
    </row>
    <row r="12" spans="1:29" x14ac:dyDescent="0.2">
      <c r="A12" s="2" t="s">
        <v>186</v>
      </c>
      <c r="B12" s="1" t="s">
        <v>187</v>
      </c>
      <c r="C12" s="2" t="s">
        <v>120</v>
      </c>
      <c r="E12" s="5">
        <v>1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S12" s="2" t="s">
        <v>188</v>
      </c>
    </row>
    <row r="13" spans="1:29" x14ac:dyDescent="0.2">
      <c r="A13" s="2" t="s">
        <v>189</v>
      </c>
      <c r="B13" s="1" t="s">
        <v>25</v>
      </c>
      <c r="C13" s="2" t="s">
        <v>120</v>
      </c>
      <c r="E13" s="5">
        <v>1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S13" s="2" t="s">
        <v>190</v>
      </c>
    </row>
    <row r="14" spans="1:29" x14ac:dyDescent="0.2">
      <c r="A14" s="2" t="s">
        <v>191</v>
      </c>
      <c r="B14" s="1" t="s">
        <v>24</v>
      </c>
      <c r="C14" s="2" t="s">
        <v>120</v>
      </c>
      <c r="E14" s="5">
        <v>1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S14" s="2" t="s">
        <v>192</v>
      </c>
    </row>
    <row r="15" spans="1:29" x14ac:dyDescent="0.2">
      <c r="A15" s="2" t="s">
        <v>193</v>
      </c>
      <c r="B15" s="1" t="s">
        <v>24</v>
      </c>
      <c r="C15" s="2" t="s">
        <v>120</v>
      </c>
      <c r="E15" s="5">
        <v>1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S15" s="2" t="s">
        <v>194</v>
      </c>
    </row>
    <row r="16" spans="1:29" x14ac:dyDescent="0.2">
      <c r="A16" s="2" t="s">
        <v>195</v>
      </c>
      <c r="B16" s="1" t="s">
        <v>23</v>
      </c>
      <c r="C16" s="2" t="s">
        <v>120</v>
      </c>
      <c r="E16" s="5">
        <v>1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S16" s="2" t="s">
        <v>196</v>
      </c>
    </row>
    <row r="17" spans="1:19" x14ac:dyDescent="0.2">
      <c r="A17" s="2" t="s">
        <v>197</v>
      </c>
      <c r="B17" s="1" t="s">
        <v>23</v>
      </c>
      <c r="C17" s="2" t="s">
        <v>120</v>
      </c>
      <c r="E17" s="5">
        <v>1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S17" s="2" t="s">
        <v>198</v>
      </c>
    </row>
    <row r="18" spans="1:19" x14ac:dyDescent="0.2">
      <c r="A18" s="2" t="s">
        <v>199</v>
      </c>
      <c r="B18" s="1" t="s">
        <v>22</v>
      </c>
      <c r="C18" s="2" t="s">
        <v>120</v>
      </c>
      <c r="E18" s="5">
        <v>1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S18" s="2" t="s">
        <v>200</v>
      </c>
    </row>
    <row r="19" spans="1:19" x14ac:dyDescent="0.2">
      <c r="A19" s="2" t="s">
        <v>201</v>
      </c>
      <c r="B19" s="1" t="s">
        <v>22</v>
      </c>
      <c r="C19" s="2" t="s">
        <v>120</v>
      </c>
      <c r="E19" s="5">
        <v>1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S19" s="2" t="s">
        <v>202</v>
      </c>
    </row>
    <row r="20" spans="1:19" x14ac:dyDescent="0.2">
      <c r="A20" s="2" t="s">
        <v>203</v>
      </c>
      <c r="B20" s="1" t="s">
        <v>204</v>
      </c>
      <c r="C20" s="2" t="s">
        <v>120</v>
      </c>
      <c r="E20" s="5">
        <v>1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S20" s="2" t="s">
        <v>205</v>
      </c>
    </row>
    <row r="21" spans="1:19" x14ac:dyDescent="0.2">
      <c r="A21" s="2" t="s">
        <v>206</v>
      </c>
      <c r="B21" s="1" t="s">
        <v>21</v>
      </c>
      <c r="C21" s="2" t="s">
        <v>120</v>
      </c>
      <c r="E21" s="5">
        <v>1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S21" s="2" t="s">
        <v>207</v>
      </c>
    </row>
    <row r="22" spans="1:19" x14ac:dyDescent="0.2">
      <c r="A22" s="2" t="s">
        <v>206</v>
      </c>
      <c r="B22" s="1" t="s">
        <v>204</v>
      </c>
      <c r="C22" s="2" t="s">
        <v>120</v>
      </c>
      <c r="E22" s="5">
        <v>1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S22" s="2" t="s">
        <v>208</v>
      </c>
    </row>
    <row r="23" spans="1:19" x14ac:dyDescent="0.2">
      <c r="A23" s="2" t="s">
        <v>209</v>
      </c>
      <c r="B23" s="1" t="s">
        <v>20</v>
      </c>
      <c r="C23" s="2" t="s">
        <v>120</v>
      </c>
      <c r="E23" s="5">
        <v>1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S23" s="2" t="s">
        <v>210</v>
      </c>
    </row>
    <row r="24" spans="1:19" x14ac:dyDescent="0.2">
      <c r="A24" s="2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9" x14ac:dyDescent="0.2">
      <c r="B25" s="8" t="s">
        <v>211</v>
      </c>
      <c r="C25" s="6"/>
      <c r="D25" s="6"/>
      <c r="E25" s="3">
        <f>SUM(E11:E23)</f>
        <v>13</v>
      </c>
      <c r="F25" s="3"/>
      <c r="G25" s="3"/>
      <c r="H25" s="3"/>
      <c r="I25" s="3"/>
      <c r="J25" s="3"/>
      <c r="K25" s="3"/>
      <c r="L25" s="5"/>
      <c r="M25" s="5"/>
      <c r="N25" s="5"/>
      <c r="O25" s="5"/>
      <c r="P25" s="3"/>
      <c r="Q25" s="3"/>
    </row>
    <row r="26" spans="1:19" x14ac:dyDescent="0.2"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9" x14ac:dyDescent="0.2">
      <c r="A27" s="7" t="s">
        <v>19</v>
      </c>
      <c r="B27" s="12" t="s">
        <v>18</v>
      </c>
      <c r="C27" s="6"/>
      <c r="D27" s="6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9" x14ac:dyDescent="0.2">
      <c r="A28" s="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9" x14ac:dyDescent="0.2">
      <c r="A29" s="2" t="s">
        <v>212</v>
      </c>
      <c r="B29" s="1" t="s">
        <v>213</v>
      </c>
      <c r="C29" s="2" t="s">
        <v>120</v>
      </c>
      <c r="E29" s="5">
        <v>1</v>
      </c>
      <c r="G29" s="3"/>
      <c r="H29" s="3"/>
      <c r="I29" s="3"/>
      <c r="J29" s="3"/>
      <c r="K29" s="3"/>
      <c r="L29" s="5"/>
      <c r="M29" s="5"/>
      <c r="N29" s="5"/>
      <c r="O29" s="5"/>
      <c r="P29" s="3"/>
      <c r="Q29" s="3"/>
      <c r="S29" s="2" t="s">
        <v>214</v>
      </c>
    </row>
    <row r="30" spans="1:19" x14ac:dyDescent="0.2">
      <c r="A30" s="2" t="s">
        <v>215</v>
      </c>
      <c r="B30" s="1" t="s">
        <v>213</v>
      </c>
      <c r="C30" s="2" t="s">
        <v>120</v>
      </c>
      <c r="E30" s="5">
        <v>1</v>
      </c>
      <c r="G30" s="3"/>
      <c r="H30" s="3"/>
      <c r="I30" s="3"/>
      <c r="J30" s="3"/>
      <c r="K30" s="3"/>
      <c r="L30" s="5"/>
      <c r="M30" s="5"/>
      <c r="N30" s="5"/>
      <c r="O30" s="5"/>
      <c r="P30" s="3"/>
      <c r="Q30" s="3"/>
      <c r="S30" s="2" t="s">
        <v>216</v>
      </c>
    </row>
    <row r="31" spans="1:19" x14ac:dyDescent="0.2">
      <c r="A31" s="2" t="s">
        <v>217</v>
      </c>
      <c r="B31" s="1" t="s">
        <v>218</v>
      </c>
      <c r="C31" s="2" t="s">
        <v>120</v>
      </c>
      <c r="E31" s="5">
        <v>1</v>
      </c>
      <c r="G31" s="3"/>
      <c r="H31" s="3"/>
      <c r="I31" s="3"/>
      <c r="J31" s="3"/>
      <c r="K31" s="3"/>
      <c r="L31" s="5"/>
      <c r="M31" s="5"/>
      <c r="N31" s="5"/>
      <c r="O31" s="5"/>
      <c r="P31" s="3"/>
      <c r="Q31" s="3"/>
      <c r="S31" s="2" t="s">
        <v>219</v>
      </c>
    </row>
    <row r="32" spans="1:19" x14ac:dyDescent="0.2">
      <c r="A32" s="2" t="s">
        <v>220</v>
      </c>
      <c r="B32" s="1" t="s">
        <v>218</v>
      </c>
      <c r="C32" s="2" t="s">
        <v>120</v>
      </c>
      <c r="E32" s="5">
        <v>1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S32" s="2" t="s">
        <v>221</v>
      </c>
    </row>
    <row r="33" spans="1:19" x14ac:dyDescent="0.2">
      <c r="A33" s="2" t="s">
        <v>133</v>
      </c>
      <c r="B33" s="1" t="s">
        <v>222</v>
      </c>
      <c r="C33" s="2" t="s">
        <v>120</v>
      </c>
      <c r="E33" s="5">
        <v>1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S33" s="2" t="s">
        <v>223</v>
      </c>
    </row>
    <row r="34" spans="1:19" x14ac:dyDescent="0.2">
      <c r="A34" s="2"/>
      <c r="E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9" x14ac:dyDescent="0.2">
      <c r="A35" s="2"/>
      <c r="B35" s="8" t="s">
        <v>17</v>
      </c>
      <c r="C35" s="6"/>
      <c r="D35" s="6"/>
      <c r="E35" s="3">
        <f>SUM(E29:E33)</f>
        <v>5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1:19" x14ac:dyDescent="0.2">
      <c r="A36" s="2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9" x14ac:dyDescent="0.2">
      <c r="A37" s="7" t="s">
        <v>224</v>
      </c>
      <c r="B37" s="7" t="s">
        <v>225</v>
      </c>
      <c r="C37" s="6"/>
      <c r="D37" s="6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1:19" x14ac:dyDescent="0.2"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  <row r="39" spans="1:19" x14ac:dyDescent="0.2">
      <c r="A39" s="2" t="s">
        <v>226</v>
      </c>
      <c r="B39" s="1" t="s">
        <v>227</v>
      </c>
      <c r="D39" s="2" t="s">
        <v>120</v>
      </c>
      <c r="E39" s="5">
        <v>1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S39" s="2" t="s">
        <v>228</v>
      </c>
    </row>
    <row r="40" spans="1:19" x14ac:dyDescent="0.2">
      <c r="A40" s="2" t="s">
        <v>229</v>
      </c>
      <c r="B40" s="1" t="s">
        <v>128</v>
      </c>
      <c r="D40" s="2" t="s">
        <v>120</v>
      </c>
      <c r="E40" s="5">
        <v>1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S40" s="2" t="s">
        <v>230</v>
      </c>
    </row>
    <row r="41" spans="1:19" x14ac:dyDescent="0.2">
      <c r="A41" s="2" t="s">
        <v>142</v>
      </c>
      <c r="B41" s="1" t="s">
        <v>143</v>
      </c>
      <c r="D41" s="2" t="s">
        <v>120</v>
      </c>
      <c r="E41" s="5">
        <v>1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S41" s="2" t="s">
        <v>231</v>
      </c>
    </row>
    <row r="42" spans="1:19" x14ac:dyDescent="0.2">
      <c r="A42" s="2" t="s">
        <v>232</v>
      </c>
      <c r="B42" s="1" t="s">
        <v>140</v>
      </c>
      <c r="D42" s="2" t="s">
        <v>120</v>
      </c>
      <c r="E42" s="5">
        <v>1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S42" s="2" t="s">
        <v>233</v>
      </c>
    </row>
    <row r="43" spans="1:19" x14ac:dyDescent="0.2">
      <c r="A43" s="2" t="s">
        <v>123</v>
      </c>
      <c r="B43" s="1" t="s">
        <v>234</v>
      </c>
      <c r="D43" s="2" t="s">
        <v>120</v>
      </c>
      <c r="E43" s="5">
        <v>1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S43" s="2" t="s">
        <v>235</v>
      </c>
    </row>
    <row r="44" spans="1:19" x14ac:dyDescent="0.2">
      <c r="A44" s="2"/>
      <c r="E44" s="5"/>
      <c r="F44" s="3"/>
      <c r="G44" s="3"/>
      <c r="H44" s="3"/>
      <c r="I44" s="3"/>
      <c r="J44" s="3"/>
      <c r="K44" s="3"/>
      <c r="L44" s="5"/>
      <c r="M44" s="5"/>
      <c r="N44" s="5"/>
      <c r="O44" s="5"/>
      <c r="P44" s="3"/>
      <c r="Q44" s="3"/>
    </row>
    <row r="45" spans="1:19" x14ac:dyDescent="0.2">
      <c r="B45" s="37" t="s">
        <v>145</v>
      </c>
      <c r="C45" s="6"/>
      <c r="D45" s="6"/>
      <c r="E45" s="3">
        <f>SUM(E39:E43)</f>
        <v>5</v>
      </c>
      <c r="F45" s="3"/>
      <c r="G45" s="3"/>
      <c r="H45" s="3"/>
      <c r="I45" s="3"/>
      <c r="J45" s="3"/>
      <c r="K45" s="3"/>
      <c r="L45" s="5"/>
      <c r="M45" s="5"/>
      <c r="N45" s="5"/>
      <c r="O45" s="5"/>
      <c r="P45" s="3"/>
      <c r="Q45" s="3"/>
    </row>
    <row r="46" spans="1:19" x14ac:dyDescent="0.2"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</row>
    <row r="47" spans="1:19" x14ac:dyDescent="0.2">
      <c r="A47" s="7" t="s">
        <v>16</v>
      </c>
      <c r="B47" s="7" t="s">
        <v>10</v>
      </c>
      <c r="C47" s="6"/>
      <c r="D47" s="6"/>
      <c r="E47" s="3"/>
      <c r="F47" s="3"/>
      <c r="G47" s="3"/>
      <c r="H47" s="3"/>
      <c r="I47" s="3"/>
      <c r="J47" s="3"/>
      <c r="K47" s="3"/>
      <c r="L47" s="5"/>
      <c r="M47" s="5"/>
      <c r="N47" s="5"/>
      <c r="O47" s="3"/>
      <c r="P47" s="3"/>
      <c r="Q47" s="3"/>
      <c r="R47" s="6"/>
      <c r="S47" s="6"/>
    </row>
    <row r="48" spans="1:19" x14ac:dyDescent="0.2">
      <c r="A48" s="7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3"/>
      <c r="Q48" s="3"/>
    </row>
    <row r="49" spans="1:19" x14ac:dyDescent="0.2">
      <c r="A49" s="1" t="s">
        <v>236</v>
      </c>
      <c r="B49" s="1" t="s">
        <v>15</v>
      </c>
      <c r="C49" s="2" t="s">
        <v>120</v>
      </c>
      <c r="E49" s="5">
        <v>1</v>
      </c>
      <c r="F49" s="3"/>
      <c r="G49" s="3"/>
      <c r="H49" s="3"/>
      <c r="I49" s="3"/>
      <c r="J49" s="3"/>
      <c r="K49" s="3"/>
      <c r="L49" s="5"/>
      <c r="M49" s="5"/>
      <c r="N49" s="5"/>
      <c r="O49" s="5"/>
      <c r="P49" s="3"/>
      <c r="Q49" s="3"/>
    </row>
    <row r="50" spans="1:19" x14ac:dyDescent="0.2">
      <c r="A50" s="1" t="s">
        <v>237</v>
      </c>
      <c r="B50" s="1" t="s">
        <v>238</v>
      </c>
      <c r="D50" s="2" t="s">
        <v>120</v>
      </c>
      <c r="E50" s="5">
        <v>1</v>
      </c>
      <c r="F50" s="5"/>
      <c r="G50" s="3"/>
      <c r="H50" s="3"/>
      <c r="I50" s="3"/>
      <c r="J50" s="3"/>
      <c r="K50" s="3"/>
      <c r="L50" s="5"/>
      <c r="M50" s="5"/>
      <c r="N50" s="5"/>
      <c r="O50" s="3"/>
      <c r="P50" s="3"/>
      <c r="Q50" s="3"/>
      <c r="R50" s="6"/>
      <c r="S50" s="6"/>
    </row>
    <row r="51" spans="1:19" x14ac:dyDescent="0.2">
      <c r="E51" s="5"/>
      <c r="F51" s="5"/>
      <c r="G51" s="3"/>
      <c r="H51" s="3"/>
      <c r="I51" s="3"/>
      <c r="J51" s="3"/>
      <c r="K51" s="3"/>
      <c r="L51" s="5"/>
      <c r="M51" s="5"/>
      <c r="N51" s="5"/>
      <c r="O51" s="3"/>
      <c r="P51" s="3"/>
      <c r="Q51" s="3"/>
      <c r="R51" s="6"/>
      <c r="S51" s="6"/>
    </row>
    <row r="52" spans="1:19" x14ac:dyDescent="0.2">
      <c r="B52" s="8" t="s">
        <v>14</v>
      </c>
      <c r="C52" s="6"/>
      <c r="D52" s="6"/>
      <c r="E52" s="3">
        <f>SUM(E48:E50)</f>
        <v>2</v>
      </c>
      <c r="F52" s="3"/>
      <c r="G52" s="3"/>
      <c r="H52" s="3"/>
      <c r="I52" s="3"/>
      <c r="J52" s="3"/>
      <c r="K52" s="3"/>
      <c r="L52" s="5"/>
      <c r="M52" s="5"/>
      <c r="N52" s="5"/>
      <c r="O52" s="5"/>
      <c r="P52" s="3"/>
      <c r="Q52" s="3"/>
    </row>
    <row r="53" spans="1:19" x14ac:dyDescent="0.2"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3"/>
      <c r="Q53" s="3"/>
    </row>
    <row r="54" spans="1:19" x14ac:dyDescent="0.2">
      <c r="A54" s="7" t="s">
        <v>8</v>
      </c>
      <c r="B54" s="7" t="s">
        <v>13</v>
      </c>
      <c r="C54" s="6"/>
      <c r="D54" s="6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1:19" x14ac:dyDescent="0.2">
      <c r="A55" s="7"/>
      <c r="B55" s="1" t="s">
        <v>239</v>
      </c>
      <c r="D55" s="2" t="s">
        <v>120</v>
      </c>
      <c r="E55" s="5">
        <v>1</v>
      </c>
      <c r="F55" s="1"/>
      <c r="G55" s="3"/>
      <c r="H55" s="3"/>
      <c r="I55" s="3"/>
      <c r="J55" s="3"/>
      <c r="K55" s="3"/>
      <c r="L55" s="5"/>
      <c r="M55" s="5"/>
      <c r="N55" s="5"/>
      <c r="O55" s="3"/>
      <c r="P55" s="3"/>
      <c r="Q55" s="3"/>
      <c r="R55" s="6"/>
      <c r="S55" s="2" t="s">
        <v>10</v>
      </c>
    </row>
    <row r="56" spans="1:19" x14ac:dyDescent="0.2">
      <c r="B56" s="1" t="s">
        <v>240</v>
      </c>
      <c r="D56" s="2" t="s">
        <v>120</v>
      </c>
      <c r="E56" s="5">
        <v>1</v>
      </c>
      <c r="F56" s="3"/>
      <c r="G56" s="3"/>
      <c r="H56" s="3"/>
      <c r="I56" s="3"/>
      <c r="J56" s="3"/>
      <c r="K56" s="3"/>
      <c r="L56" s="5"/>
      <c r="M56" s="5"/>
      <c r="N56" s="5"/>
      <c r="O56" s="5"/>
      <c r="P56" s="3"/>
      <c r="Q56" s="3"/>
      <c r="S56" s="2" t="s">
        <v>10</v>
      </c>
    </row>
    <row r="57" spans="1:19" x14ac:dyDescent="0.2">
      <c r="B57" s="1" t="s">
        <v>12</v>
      </c>
      <c r="C57" s="2" t="s">
        <v>120</v>
      </c>
      <c r="E57" s="5">
        <v>1</v>
      </c>
      <c r="F57" s="3"/>
      <c r="G57" s="3"/>
      <c r="H57" s="3"/>
      <c r="I57" s="3"/>
      <c r="J57" s="3"/>
      <c r="K57" s="3"/>
      <c r="L57" s="5"/>
      <c r="M57" s="5"/>
      <c r="N57" s="5"/>
      <c r="O57" s="5"/>
      <c r="P57" s="3"/>
      <c r="Q57" s="3"/>
      <c r="S57" s="2" t="s">
        <v>10</v>
      </c>
    </row>
    <row r="58" spans="1:19" x14ac:dyDescent="0.2">
      <c r="B58" s="1" t="s">
        <v>11</v>
      </c>
      <c r="C58" s="2" t="s">
        <v>120</v>
      </c>
      <c r="E58" s="5">
        <v>1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3"/>
      <c r="Q58" s="3"/>
      <c r="S58" s="2" t="s">
        <v>10</v>
      </c>
    </row>
    <row r="59" spans="1:19" x14ac:dyDescent="0.2"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3"/>
      <c r="Q59" s="3"/>
    </row>
    <row r="60" spans="1:19" x14ac:dyDescent="0.2">
      <c r="B60" s="8" t="s">
        <v>9</v>
      </c>
      <c r="C60" s="6"/>
      <c r="D60" s="6"/>
      <c r="E60" s="3">
        <f>SUM(E55:E58)</f>
        <v>4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</row>
    <row r="61" spans="1:19" x14ac:dyDescent="0.2"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</row>
    <row r="62" spans="1:19" x14ac:dyDescent="0.2">
      <c r="A62" s="7" t="s">
        <v>8</v>
      </c>
      <c r="B62" s="7" t="s">
        <v>7</v>
      </c>
      <c r="C62" s="6"/>
      <c r="D62" s="6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</row>
    <row r="63" spans="1:19" x14ac:dyDescent="0.2">
      <c r="B63" s="11"/>
      <c r="C63" s="10"/>
      <c r="D63" s="10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1:19" x14ac:dyDescent="0.2">
      <c r="A64" s="1" t="s">
        <v>241</v>
      </c>
      <c r="B64" s="11" t="s">
        <v>242</v>
      </c>
      <c r="C64" s="10" t="s">
        <v>120</v>
      </c>
      <c r="D64" s="10"/>
      <c r="E64" s="5">
        <v>1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S64" s="2" t="s">
        <v>4</v>
      </c>
    </row>
    <row r="65" spans="1:19" x14ac:dyDescent="0.2">
      <c r="A65" s="1" t="s">
        <v>243</v>
      </c>
      <c r="B65" s="1" t="s">
        <v>244</v>
      </c>
      <c r="C65" s="2" t="s">
        <v>120</v>
      </c>
      <c r="E65" s="5">
        <v>1</v>
      </c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S65" s="2" t="s">
        <v>4</v>
      </c>
    </row>
    <row r="66" spans="1:19" x14ac:dyDescent="0.2">
      <c r="A66" s="1" t="s">
        <v>6</v>
      </c>
      <c r="B66" s="1" t="s">
        <v>5</v>
      </c>
      <c r="C66" s="2" t="s">
        <v>120</v>
      </c>
      <c r="E66" s="5">
        <v>2</v>
      </c>
      <c r="F66" s="7"/>
      <c r="G66" s="7"/>
      <c r="H66" s="7"/>
      <c r="I66" s="7"/>
      <c r="J66" s="7"/>
      <c r="K66" s="7"/>
      <c r="L66" s="5"/>
      <c r="M66" s="5"/>
      <c r="N66" s="5"/>
      <c r="O66" s="7"/>
      <c r="P66" s="7"/>
      <c r="Q66" s="7"/>
      <c r="R66" s="7"/>
      <c r="S66" s="2" t="s">
        <v>4</v>
      </c>
    </row>
    <row r="67" spans="1:19" x14ac:dyDescent="0.2">
      <c r="E67" s="5"/>
      <c r="F67" s="3"/>
      <c r="G67" s="3"/>
      <c r="H67" s="3"/>
      <c r="I67" s="3"/>
      <c r="J67" s="3"/>
      <c r="K67" s="3"/>
      <c r="L67" s="5"/>
      <c r="M67" s="5"/>
      <c r="N67" s="5"/>
      <c r="O67" s="5"/>
      <c r="P67" s="3"/>
      <c r="Q67" s="3"/>
    </row>
    <row r="68" spans="1:19" x14ac:dyDescent="0.2">
      <c r="B68" s="8" t="s">
        <v>3</v>
      </c>
      <c r="C68" s="6"/>
      <c r="D68" s="6"/>
      <c r="E68" s="3">
        <f>SUM(E63:E67)</f>
        <v>4</v>
      </c>
      <c r="L68" s="5"/>
      <c r="M68" s="5"/>
      <c r="N68" s="5"/>
    </row>
    <row r="69" spans="1:19" x14ac:dyDescent="0.2">
      <c r="B69" s="8"/>
      <c r="C69" s="6"/>
      <c r="D69" s="6"/>
      <c r="E69" s="3"/>
      <c r="L69" s="5"/>
      <c r="M69" s="5"/>
      <c r="N69" s="5"/>
    </row>
    <row r="70" spans="1:19" x14ac:dyDescent="0.2">
      <c r="A70" s="1" t="s">
        <v>245</v>
      </c>
      <c r="B70" s="9" t="s">
        <v>2</v>
      </c>
      <c r="C70" s="2" t="s">
        <v>120</v>
      </c>
      <c r="E70" s="5">
        <v>1</v>
      </c>
      <c r="L70" s="5"/>
      <c r="M70" s="5"/>
      <c r="N70" s="5"/>
    </row>
    <row r="71" spans="1:19" x14ac:dyDescent="0.2">
      <c r="A71" s="1" t="s">
        <v>246</v>
      </c>
      <c r="B71" s="9" t="s">
        <v>2</v>
      </c>
      <c r="C71" s="2" t="s">
        <v>120</v>
      </c>
      <c r="E71" s="5">
        <v>1</v>
      </c>
    </row>
    <row r="72" spans="1:19" x14ac:dyDescent="0.2">
      <c r="B72" s="8" t="s">
        <v>1</v>
      </c>
      <c r="C72" s="6"/>
      <c r="D72" s="6"/>
      <c r="E72" s="5">
        <f>SUM(E70:E71)</f>
        <v>2</v>
      </c>
    </row>
    <row r="73" spans="1:19" x14ac:dyDescent="0.2">
      <c r="B73" s="8"/>
      <c r="C73" s="6"/>
      <c r="D73" s="6"/>
      <c r="E73" s="3"/>
    </row>
    <row r="74" spans="1:19" x14ac:dyDescent="0.2">
      <c r="B74" s="8" t="s">
        <v>0</v>
      </c>
      <c r="C74" s="6"/>
      <c r="D74" s="6"/>
      <c r="E74" s="3">
        <f>SUM(E25+E35+E45+E52+E60+E68+E72)</f>
        <v>35</v>
      </c>
      <c r="F74" s="3"/>
      <c r="G74" s="3"/>
      <c r="H74" s="3"/>
      <c r="I74" s="3"/>
      <c r="J74" s="3"/>
      <c r="K74" s="3"/>
      <c r="L74" s="5"/>
      <c r="M74" s="5"/>
      <c r="N74" s="5"/>
      <c r="O74" s="5"/>
      <c r="P74" s="3"/>
      <c r="Q74" s="3"/>
    </row>
    <row r="75" spans="1:19" x14ac:dyDescent="0.2">
      <c r="B75" s="8"/>
      <c r="C75" s="6"/>
      <c r="D75" s="6"/>
      <c r="E75" s="3"/>
      <c r="F75" s="3"/>
      <c r="G75" s="3"/>
      <c r="H75" s="3"/>
      <c r="I75" s="3"/>
      <c r="J75" s="3"/>
      <c r="K75" s="3"/>
      <c r="L75" s="5"/>
      <c r="M75" s="5"/>
      <c r="N75" s="5"/>
      <c r="O75" s="5"/>
      <c r="P75" s="3"/>
      <c r="Q75" s="3"/>
    </row>
    <row r="76" spans="1:19" x14ac:dyDescent="0.2">
      <c r="A76" s="7"/>
      <c r="B76" s="7"/>
      <c r="C76" s="6"/>
      <c r="D76" s="6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3"/>
      <c r="Q76" s="3"/>
    </row>
    <row r="77" spans="1:19" x14ac:dyDescent="0.2"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4"/>
      <c r="Q77" s="3"/>
    </row>
  </sheetData>
  <mergeCells count="1">
    <mergeCell ref="A6:B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A8A90-2669-427B-A618-E74C38B39709}">
  <dimension ref="A1:AA118"/>
  <sheetViews>
    <sheetView workbookViewId="0">
      <selection activeCell="Y43" sqref="Y43"/>
    </sheetView>
  </sheetViews>
  <sheetFormatPr defaultColWidth="9.140625" defaultRowHeight="11.25" x14ac:dyDescent="0.2"/>
  <cols>
    <col min="1" max="1" width="5.85546875" style="1" customWidth="1"/>
    <col min="2" max="2" width="20.7109375" style="1" bestFit="1" customWidth="1"/>
    <col min="3" max="3" width="6" style="2" bestFit="1" customWidth="1"/>
    <col min="4" max="4" width="7.28515625" style="2" bestFit="1" customWidth="1"/>
    <col min="5" max="7" width="6.5703125" style="2" hidden="1" customWidth="1"/>
    <col min="8" max="8" width="7.140625" style="2" hidden="1" customWidth="1"/>
    <col min="9" max="9" width="7.85546875" style="2" hidden="1" customWidth="1"/>
    <col min="10" max="10" width="7.5703125" style="2" hidden="1" customWidth="1"/>
    <col min="11" max="11" width="7.140625" style="2" hidden="1" customWidth="1"/>
    <col min="12" max="12" width="7.7109375" style="2" hidden="1" customWidth="1"/>
    <col min="13" max="13" width="6.28515625" style="2" hidden="1" customWidth="1"/>
    <col min="14" max="14" width="6.5703125" style="2" hidden="1" customWidth="1"/>
    <col min="15" max="15" width="7.28515625" style="2" hidden="1" customWidth="1"/>
    <col min="16" max="16" width="8.140625" style="2" hidden="1" customWidth="1"/>
    <col min="17" max="17" width="22.85546875" style="36" bestFit="1" customWidth="1"/>
    <col min="18" max="18" width="15" style="1" bestFit="1" customWidth="1"/>
    <col min="19" max="16384" width="9.140625" style="1"/>
  </cols>
  <sheetData>
    <row r="1" spans="1:27" x14ac:dyDescent="0.2">
      <c r="A1" s="1" t="s">
        <v>45</v>
      </c>
      <c r="B1" s="24"/>
      <c r="C1" s="23"/>
      <c r="D1" s="23"/>
      <c r="E1" s="18"/>
      <c r="F1" s="18"/>
      <c r="G1" s="18"/>
      <c r="H1" s="18"/>
      <c r="I1" s="18"/>
      <c r="J1" s="18"/>
      <c r="K1" s="18"/>
      <c r="L1" s="18"/>
      <c r="M1" s="18"/>
      <c r="N1" s="19"/>
      <c r="O1" s="19"/>
      <c r="Q1" s="107"/>
      <c r="R1" s="17"/>
      <c r="S1" s="16"/>
      <c r="T1" s="16"/>
      <c r="U1" s="16"/>
      <c r="V1" s="17"/>
      <c r="W1" s="16"/>
    </row>
    <row r="2" spans="1:27" x14ac:dyDescent="0.2">
      <c r="A2" s="1" t="s">
        <v>247</v>
      </c>
      <c r="C2" s="22"/>
      <c r="D2" s="22"/>
      <c r="E2" s="18"/>
      <c r="F2" s="18"/>
      <c r="G2" s="18"/>
      <c r="H2" s="18"/>
      <c r="I2" s="18"/>
      <c r="J2" s="18"/>
      <c r="K2" s="18"/>
      <c r="L2" s="18"/>
      <c r="M2" s="18"/>
      <c r="N2" s="19"/>
      <c r="O2" s="19"/>
      <c r="Q2" s="107"/>
      <c r="R2" s="17"/>
      <c r="S2" s="16"/>
      <c r="T2" s="16"/>
      <c r="U2" s="16"/>
      <c r="V2" s="17"/>
      <c r="W2" s="16"/>
      <c r="X2" s="16"/>
    </row>
    <row r="3" spans="1:27" x14ac:dyDescent="0.2">
      <c r="A3" s="21"/>
      <c r="C3" s="20"/>
      <c r="D3" s="20"/>
      <c r="E3" s="18"/>
      <c r="F3" s="18"/>
      <c r="G3" s="18"/>
      <c r="H3" s="18"/>
      <c r="I3" s="18"/>
      <c r="J3" s="18"/>
      <c r="K3" s="18"/>
      <c r="L3" s="18"/>
      <c r="M3" s="18"/>
      <c r="N3" s="19"/>
      <c r="O3" s="19"/>
      <c r="Q3" s="107"/>
      <c r="R3" s="17"/>
      <c r="S3" s="16"/>
      <c r="T3" s="16"/>
      <c r="U3" s="16"/>
      <c r="V3" s="17"/>
      <c r="W3" s="16"/>
      <c r="X3" s="16"/>
      <c r="Y3" s="16"/>
      <c r="Z3" s="16"/>
      <c r="AA3" s="16"/>
    </row>
    <row r="6" spans="1:27" ht="45" x14ac:dyDescent="0.2">
      <c r="A6" s="130" t="s">
        <v>44</v>
      </c>
      <c r="B6" s="131"/>
      <c r="C6" s="14" t="s">
        <v>43</v>
      </c>
      <c r="D6" s="14" t="s">
        <v>42</v>
      </c>
      <c r="E6" s="14" t="s">
        <v>41</v>
      </c>
      <c r="F6" s="14" t="s">
        <v>40</v>
      </c>
      <c r="G6" s="14" t="s">
        <v>39</v>
      </c>
      <c r="H6" s="14" t="s">
        <v>38</v>
      </c>
      <c r="I6" s="14" t="s">
        <v>37</v>
      </c>
      <c r="J6" s="14" t="s">
        <v>36</v>
      </c>
      <c r="K6" s="14" t="s">
        <v>35</v>
      </c>
      <c r="L6" s="14" t="s">
        <v>34</v>
      </c>
      <c r="M6" s="14" t="s">
        <v>33</v>
      </c>
      <c r="N6" s="14" t="s">
        <v>32</v>
      </c>
      <c r="O6" s="14" t="s">
        <v>31</v>
      </c>
      <c r="P6" s="39" t="s">
        <v>30</v>
      </c>
      <c r="Q6" s="108" t="s">
        <v>29</v>
      </c>
      <c r="R6" s="13" t="s">
        <v>28</v>
      </c>
    </row>
    <row r="7" spans="1:27" x14ac:dyDescent="0.2">
      <c r="D7" s="10"/>
    </row>
    <row r="8" spans="1:27" x14ac:dyDescent="0.2"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27" x14ac:dyDescent="0.2">
      <c r="A9" s="7" t="s">
        <v>27</v>
      </c>
      <c r="B9" s="12" t="s">
        <v>26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27" x14ac:dyDescent="0.2">
      <c r="B10" s="7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27" x14ac:dyDescent="0.2">
      <c r="A11" s="36" t="s">
        <v>248</v>
      </c>
      <c r="B11" s="9" t="s">
        <v>20</v>
      </c>
      <c r="C11" s="5">
        <v>1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Q11" s="36" t="s">
        <v>249</v>
      </c>
    </row>
    <row r="12" spans="1:27" x14ac:dyDescent="0.2">
      <c r="A12" s="36" t="s">
        <v>250</v>
      </c>
      <c r="B12" s="9" t="s">
        <v>20</v>
      </c>
      <c r="C12" s="36">
        <v>1</v>
      </c>
      <c r="D12" s="3"/>
      <c r="E12" s="3"/>
      <c r="F12" s="3"/>
      <c r="G12" s="3"/>
      <c r="H12" s="3"/>
      <c r="I12" s="3"/>
      <c r="J12" s="5"/>
      <c r="K12" s="5"/>
      <c r="L12" s="5"/>
      <c r="M12" s="5"/>
      <c r="N12" s="3"/>
      <c r="O12" s="3"/>
      <c r="Q12" s="36" t="s">
        <v>251</v>
      </c>
    </row>
    <row r="13" spans="1:27" x14ac:dyDescent="0.2">
      <c r="A13" s="36" t="s">
        <v>252</v>
      </c>
      <c r="B13" s="9" t="s">
        <v>20</v>
      </c>
      <c r="C13" s="5">
        <v>1</v>
      </c>
      <c r="D13" s="3"/>
      <c r="E13" s="3"/>
      <c r="F13" s="3"/>
      <c r="G13" s="3"/>
      <c r="H13" s="3"/>
      <c r="I13" s="3"/>
      <c r="J13" s="5"/>
      <c r="K13" s="5"/>
      <c r="L13" s="5"/>
      <c r="M13" s="5"/>
      <c r="N13" s="3"/>
      <c r="O13" s="3"/>
      <c r="Q13" s="36" t="s">
        <v>253</v>
      </c>
    </row>
    <row r="14" spans="1:27" x14ac:dyDescent="0.2">
      <c r="A14" s="36" t="s">
        <v>254</v>
      </c>
      <c r="B14" s="9" t="s">
        <v>204</v>
      </c>
      <c r="C14" s="5">
        <v>1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Q14" s="36" t="s">
        <v>255</v>
      </c>
    </row>
    <row r="15" spans="1:27" x14ac:dyDescent="0.2">
      <c r="A15" s="36" t="s">
        <v>256</v>
      </c>
      <c r="B15" s="9" t="s">
        <v>204</v>
      </c>
      <c r="C15" s="5">
        <v>1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Q15" s="36" t="s">
        <v>257</v>
      </c>
    </row>
    <row r="16" spans="1:27" x14ac:dyDescent="0.2">
      <c r="A16" s="36" t="s">
        <v>258</v>
      </c>
      <c r="B16" s="9" t="s">
        <v>204</v>
      </c>
      <c r="C16" s="5">
        <v>1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Q16" s="36" t="s">
        <v>259</v>
      </c>
    </row>
    <row r="17" spans="1:17" x14ac:dyDescent="0.2">
      <c r="A17" s="36" t="s">
        <v>260</v>
      </c>
      <c r="B17" s="9" t="s">
        <v>261</v>
      </c>
      <c r="C17" s="5">
        <v>1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Q17" s="36" t="s">
        <v>262</v>
      </c>
    </row>
    <row r="18" spans="1:17" x14ac:dyDescent="0.2">
      <c r="A18" s="36" t="s">
        <v>263</v>
      </c>
      <c r="B18" s="9" t="s">
        <v>261</v>
      </c>
      <c r="C18" s="5">
        <v>1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Q18" s="36" t="s">
        <v>264</v>
      </c>
    </row>
    <row r="19" spans="1:17" x14ac:dyDescent="0.2">
      <c r="A19" s="36" t="s">
        <v>265</v>
      </c>
      <c r="B19" s="9" t="s">
        <v>261</v>
      </c>
      <c r="C19" s="5">
        <v>1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Q19" s="36" t="s">
        <v>266</v>
      </c>
    </row>
    <row r="20" spans="1:17" x14ac:dyDescent="0.2">
      <c r="A20" s="36" t="s">
        <v>267</v>
      </c>
      <c r="B20" s="9" t="s">
        <v>23</v>
      </c>
      <c r="C20" s="5">
        <v>1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Q20" s="36" t="s">
        <v>268</v>
      </c>
    </row>
    <row r="21" spans="1:17" x14ac:dyDescent="0.2">
      <c r="A21" s="36" t="s">
        <v>269</v>
      </c>
      <c r="B21" s="9" t="s">
        <v>23</v>
      </c>
      <c r="C21" s="5">
        <v>1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Q21" s="36" t="s">
        <v>270</v>
      </c>
    </row>
    <row r="22" spans="1:17" x14ac:dyDescent="0.2">
      <c r="A22" s="36" t="s">
        <v>271</v>
      </c>
      <c r="B22" s="9" t="s">
        <v>24</v>
      </c>
      <c r="C22" s="5">
        <v>1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Q22" s="36" t="s">
        <v>272</v>
      </c>
    </row>
    <row r="23" spans="1:17" x14ac:dyDescent="0.2">
      <c r="A23" s="36" t="s">
        <v>273</v>
      </c>
      <c r="B23" s="9" t="s">
        <v>24</v>
      </c>
      <c r="C23" s="5">
        <v>1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Q23" s="36" t="s">
        <v>274</v>
      </c>
    </row>
    <row r="24" spans="1:17" x14ac:dyDescent="0.2">
      <c r="A24" s="36" t="s">
        <v>275</v>
      </c>
      <c r="B24" s="9" t="s">
        <v>24</v>
      </c>
      <c r="C24" s="5">
        <v>1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Q24" s="36" t="s">
        <v>276</v>
      </c>
    </row>
    <row r="25" spans="1:17" x14ac:dyDescent="0.2">
      <c r="A25" s="36" t="s">
        <v>277</v>
      </c>
      <c r="B25" s="9" t="s">
        <v>187</v>
      </c>
      <c r="C25" s="5">
        <v>1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Q25" s="36" t="s">
        <v>278</v>
      </c>
    </row>
    <row r="26" spans="1:17" x14ac:dyDescent="0.2">
      <c r="A26" s="36" t="s">
        <v>279</v>
      </c>
      <c r="B26" s="9" t="s">
        <v>187</v>
      </c>
      <c r="C26" s="5">
        <v>1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Q26" s="36" t="s">
        <v>280</v>
      </c>
    </row>
    <row r="27" spans="1:17" x14ac:dyDescent="0.2">
      <c r="A27" s="2"/>
      <c r="B27" s="9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7" x14ac:dyDescent="0.2">
      <c r="B28" s="8" t="s">
        <v>211</v>
      </c>
      <c r="C28" s="3">
        <f>SUM(C11:C26)</f>
        <v>16</v>
      </c>
      <c r="D28" s="3"/>
      <c r="E28" s="3"/>
      <c r="F28" s="3"/>
      <c r="G28" s="3"/>
      <c r="H28" s="3"/>
      <c r="I28" s="3"/>
      <c r="J28" s="5"/>
      <c r="K28" s="5"/>
      <c r="L28" s="5"/>
      <c r="M28" s="5"/>
      <c r="N28" s="3"/>
      <c r="O28" s="3"/>
    </row>
    <row r="29" spans="1:17" x14ac:dyDescent="0.2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7" x14ac:dyDescent="0.2">
      <c r="A30" s="7" t="s">
        <v>19</v>
      </c>
      <c r="B30" s="12" t="s">
        <v>18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7" x14ac:dyDescent="0.2">
      <c r="A31" s="2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7" x14ac:dyDescent="0.2">
      <c r="A32" s="36" t="s">
        <v>281</v>
      </c>
      <c r="B32" s="1" t="s">
        <v>213</v>
      </c>
      <c r="C32" s="5">
        <v>1</v>
      </c>
      <c r="E32" s="3"/>
      <c r="F32" s="3"/>
      <c r="G32" s="3"/>
      <c r="H32" s="3"/>
      <c r="I32" s="3"/>
      <c r="J32" s="5"/>
      <c r="K32" s="5"/>
      <c r="L32" s="5"/>
      <c r="M32" s="5"/>
      <c r="N32" s="3"/>
      <c r="O32" s="3"/>
      <c r="Q32" s="36" t="s">
        <v>282</v>
      </c>
    </row>
    <row r="33" spans="1:17" x14ac:dyDescent="0.2">
      <c r="A33" s="36" t="s">
        <v>283</v>
      </c>
      <c r="B33" s="1" t="s">
        <v>213</v>
      </c>
      <c r="C33" s="5">
        <v>1</v>
      </c>
      <c r="E33" s="3"/>
      <c r="F33" s="3"/>
      <c r="G33" s="3"/>
      <c r="H33" s="3"/>
      <c r="I33" s="3"/>
      <c r="J33" s="5"/>
      <c r="K33" s="5"/>
      <c r="L33" s="5"/>
      <c r="M33" s="5"/>
      <c r="N33" s="3"/>
      <c r="O33" s="3"/>
      <c r="Q33" s="36" t="s">
        <v>284</v>
      </c>
    </row>
    <row r="34" spans="1:17" x14ac:dyDescent="0.2">
      <c r="A34" s="36" t="s">
        <v>285</v>
      </c>
      <c r="B34" s="1" t="s">
        <v>213</v>
      </c>
      <c r="C34" s="5">
        <v>1</v>
      </c>
      <c r="E34" s="3"/>
      <c r="F34" s="3"/>
      <c r="G34" s="3"/>
      <c r="H34" s="3"/>
      <c r="I34" s="3"/>
      <c r="J34" s="5"/>
      <c r="K34" s="5"/>
      <c r="L34" s="5"/>
      <c r="M34" s="5"/>
      <c r="N34" s="3"/>
      <c r="O34" s="3"/>
      <c r="Q34" s="36" t="s">
        <v>286</v>
      </c>
    </row>
    <row r="35" spans="1:17" x14ac:dyDescent="0.2">
      <c r="A35" s="36" t="s">
        <v>287</v>
      </c>
      <c r="B35" s="1" t="s">
        <v>213</v>
      </c>
      <c r="C35" s="5">
        <v>1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Q35" s="36" t="s">
        <v>288</v>
      </c>
    </row>
    <row r="36" spans="1:17" x14ac:dyDescent="0.2">
      <c r="A36" s="36" t="s">
        <v>289</v>
      </c>
      <c r="B36" s="1" t="s">
        <v>213</v>
      </c>
      <c r="C36" s="5">
        <v>1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Q36" s="36" t="s">
        <v>290</v>
      </c>
    </row>
    <row r="37" spans="1:17" x14ac:dyDescent="0.2">
      <c r="A37" s="36" t="s">
        <v>291</v>
      </c>
      <c r="B37" s="1" t="s">
        <v>213</v>
      </c>
      <c r="C37" s="5">
        <v>1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Q37" s="36" t="s">
        <v>292</v>
      </c>
    </row>
    <row r="38" spans="1:17" x14ac:dyDescent="0.2">
      <c r="A38" s="36" t="s">
        <v>293</v>
      </c>
      <c r="B38" s="1" t="s">
        <v>222</v>
      </c>
      <c r="C38" s="5">
        <v>1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Q38" s="36" t="s">
        <v>294</v>
      </c>
    </row>
    <row r="39" spans="1:17" x14ac:dyDescent="0.2">
      <c r="A39" s="36" t="s">
        <v>295</v>
      </c>
      <c r="B39" s="1" t="s">
        <v>222</v>
      </c>
      <c r="C39" s="5">
        <v>1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Q39" s="36" t="s">
        <v>296</v>
      </c>
    </row>
    <row r="40" spans="1:17" x14ac:dyDescent="0.2">
      <c r="A40" s="36" t="s">
        <v>297</v>
      </c>
      <c r="B40" s="1" t="s">
        <v>222</v>
      </c>
      <c r="C40" s="5">
        <v>1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Q40" s="36" t="s">
        <v>298</v>
      </c>
    </row>
    <row r="41" spans="1:17" x14ac:dyDescent="0.2">
      <c r="A41" s="36" t="s">
        <v>299</v>
      </c>
      <c r="B41" s="1" t="s">
        <v>300</v>
      </c>
      <c r="C41" s="5">
        <v>1</v>
      </c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Q41" s="36" t="s">
        <v>301</v>
      </c>
    </row>
    <row r="42" spans="1:17" x14ac:dyDescent="0.2">
      <c r="A42" s="36" t="s">
        <v>302</v>
      </c>
      <c r="B42" s="1" t="s">
        <v>300</v>
      </c>
      <c r="C42" s="5">
        <v>1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Q42" s="36" t="s">
        <v>303</v>
      </c>
    </row>
    <row r="43" spans="1:17" x14ac:dyDescent="0.2">
      <c r="A43" s="36" t="s">
        <v>304</v>
      </c>
      <c r="B43" s="1" t="s">
        <v>305</v>
      </c>
      <c r="C43" s="5">
        <v>1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Q43" s="36" t="s">
        <v>306</v>
      </c>
    </row>
    <row r="44" spans="1:17" x14ac:dyDescent="0.2">
      <c r="C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</row>
    <row r="45" spans="1:17" x14ac:dyDescent="0.2">
      <c r="A45" s="2"/>
      <c r="B45" s="8" t="s">
        <v>17</v>
      </c>
      <c r="C45" s="3">
        <f>SUM(C32:C43)</f>
        <v>12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</row>
    <row r="46" spans="1:17" x14ac:dyDescent="0.2">
      <c r="A46" s="2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  <row r="47" spans="1:17" x14ac:dyDescent="0.2">
      <c r="A47" s="7" t="s">
        <v>224</v>
      </c>
      <c r="B47" s="7" t="s">
        <v>307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</row>
    <row r="48" spans="1:17" x14ac:dyDescent="0.2"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</row>
    <row r="49" spans="1:17" x14ac:dyDescent="0.2">
      <c r="A49" s="2" t="s">
        <v>308</v>
      </c>
      <c r="B49" s="1" t="s">
        <v>227</v>
      </c>
      <c r="C49" s="5">
        <v>1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Q49" s="36" t="s">
        <v>309</v>
      </c>
    </row>
    <row r="50" spans="1:17" x14ac:dyDescent="0.2">
      <c r="A50" s="2" t="s">
        <v>310</v>
      </c>
      <c r="B50" s="1" t="s">
        <v>234</v>
      </c>
      <c r="C50" s="5">
        <v>1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Q50" s="36" t="s">
        <v>311</v>
      </c>
    </row>
    <row r="51" spans="1:17" x14ac:dyDescent="0.2">
      <c r="A51" s="2" t="s">
        <v>312</v>
      </c>
      <c r="B51" s="1" t="s">
        <v>313</v>
      </c>
      <c r="C51" s="5">
        <v>1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</row>
    <row r="52" spans="1:17" x14ac:dyDescent="0.2">
      <c r="A52" s="2" t="s">
        <v>312</v>
      </c>
      <c r="B52" s="1" t="s">
        <v>314</v>
      </c>
      <c r="C52" s="5">
        <v>1</v>
      </c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</row>
    <row r="53" spans="1:17" x14ac:dyDescent="0.2">
      <c r="A53" s="2" t="s">
        <v>88</v>
      </c>
      <c r="B53" s="1" t="s">
        <v>143</v>
      </c>
      <c r="C53" s="5">
        <v>1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Q53" s="36" t="s">
        <v>315</v>
      </c>
    </row>
    <row r="54" spans="1:17" x14ac:dyDescent="0.2">
      <c r="A54" s="2" t="s">
        <v>316</v>
      </c>
      <c r="B54" s="1" t="s">
        <v>140</v>
      </c>
      <c r="C54" s="5">
        <v>1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Q54" s="36" t="s">
        <v>317</v>
      </c>
    </row>
    <row r="55" spans="1:17" x14ac:dyDescent="0.2">
      <c r="A55" s="2" t="s">
        <v>318</v>
      </c>
      <c r="B55" s="1" t="s">
        <v>128</v>
      </c>
      <c r="C55" s="5">
        <v>1</v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Q55" s="36" t="s">
        <v>319</v>
      </c>
    </row>
    <row r="56" spans="1:17" x14ac:dyDescent="0.2">
      <c r="A56" s="2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1:17" x14ac:dyDescent="0.2">
      <c r="B57" s="37" t="s">
        <v>145</v>
      </c>
      <c r="C57" s="3">
        <f>SUM(C49:C55)</f>
        <v>7</v>
      </c>
      <c r="D57" s="3"/>
      <c r="E57" s="3"/>
      <c r="F57" s="3"/>
      <c r="G57" s="3"/>
      <c r="H57" s="3"/>
      <c r="I57" s="3"/>
      <c r="J57" s="5"/>
      <c r="K57" s="5"/>
      <c r="L57" s="5"/>
      <c r="M57" s="5"/>
      <c r="N57" s="3"/>
      <c r="O57" s="3"/>
    </row>
    <row r="58" spans="1:17" x14ac:dyDescent="0.2"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1:17" x14ac:dyDescent="0.2">
      <c r="A59" s="7" t="s">
        <v>16</v>
      </c>
      <c r="B59" s="7" t="s">
        <v>10</v>
      </c>
      <c r="C59" s="3"/>
      <c r="D59" s="3"/>
      <c r="E59" s="3"/>
      <c r="F59" s="3"/>
      <c r="G59" s="3"/>
      <c r="H59" s="3"/>
      <c r="I59" s="3"/>
      <c r="J59" s="5"/>
      <c r="K59" s="5"/>
      <c r="L59" s="5"/>
      <c r="M59" s="3"/>
      <c r="N59" s="3"/>
      <c r="O59" s="3"/>
      <c r="P59" s="6"/>
      <c r="Q59" s="37"/>
    </row>
    <row r="60" spans="1:17" x14ac:dyDescent="0.2">
      <c r="A60" s="7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3"/>
      <c r="O60" s="3"/>
    </row>
    <row r="61" spans="1:17" x14ac:dyDescent="0.2">
      <c r="A61" s="36" t="s">
        <v>320</v>
      </c>
      <c r="B61" s="1" t="s">
        <v>321</v>
      </c>
      <c r="C61" s="5">
        <v>1</v>
      </c>
      <c r="D61" s="3"/>
      <c r="E61" s="3"/>
      <c r="F61" s="3"/>
      <c r="G61" s="3"/>
      <c r="H61" s="3"/>
      <c r="I61" s="3"/>
      <c r="J61" s="5"/>
      <c r="K61" s="5"/>
      <c r="L61" s="5"/>
      <c r="M61" s="5"/>
      <c r="N61" s="3"/>
      <c r="O61" s="3"/>
      <c r="Q61" s="36" t="s">
        <v>322</v>
      </c>
    </row>
    <row r="62" spans="1:17" x14ac:dyDescent="0.2">
      <c r="A62" s="36" t="s">
        <v>323</v>
      </c>
      <c r="B62" s="1" t="s">
        <v>15</v>
      </c>
      <c r="C62" s="5">
        <v>1</v>
      </c>
      <c r="D62" s="5"/>
      <c r="E62" s="3"/>
      <c r="F62" s="3"/>
      <c r="G62" s="3"/>
      <c r="H62" s="3"/>
      <c r="I62" s="3"/>
      <c r="J62" s="5"/>
      <c r="K62" s="5"/>
      <c r="L62" s="5"/>
      <c r="M62" s="3"/>
      <c r="N62" s="3"/>
      <c r="O62" s="3"/>
      <c r="P62" s="6"/>
      <c r="Q62" s="36" t="s">
        <v>322</v>
      </c>
    </row>
    <row r="63" spans="1:17" x14ac:dyDescent="0.2">
      <c r="A63" s="36" t="s">
        <v>324</v>
      </c>
      <c r="B63" s="1" t="s">
        <v>321</v>
      </c>
      <c r="C63" s="5">
        <v>1</v>
      </c>
      <c r="D63" s="5"/>
      <c r="E63" s="3"/>
      <c r="F63" s="3"/>
      <c r="G63" s="3"/>
      <c r="H63" s="3"/>
      <c r="I63" s="3"/>
      <c r="J63" s="5"/>
      <c r="K63" s="5"/>
      <c r="L63" s="5"/>
      <c r="M63" s="3"/>
      <c r="N63" s="3"/>
      <c r="O63" s="3"/>
      <c r="P63" s="6"/>
      <c r="Q63" s="36" t="s">
        <v>322</v>
      </c>
    </row>
    <row r="64" spans="1:17" x14ac:dyDescent="0.2">
      <c r="A64" s="36"/>
      <c r="C64" s="5"/>
      <c r="D64" s="5"/>
      <c r="E64" s="3"/>
      <c r="F64" s="3"/>
      <c r="G64" s="3"/>
      <c r="H64" s="3"/>
      <c r="I64" s="3"/>
      <c r="J64" s="5"/>
      <c r="K64" s="5"/>
      <c r="L64" s="5"/>
      <c r="M64" s="3"/>
      <c r="N64" s="3"/>
      <c r="O64" s="3"/>
      <c r="P64" s="6"/>
      <c r="Q64" s="37"/>
    </row>
    <row r="65" spans="1:17" x14ac:dyDescent="0.2">
      <c r="B65" s="8" t="s">
        <v>14</v>
      </c>
      <c r="C65" s="3">
        <f>SUM(C60:C63)</f>
        <v>3</v>
      </c>
      <c r="D65" s="3"/>
      <c r="E65" s="3"/>
      <c r="F65" s="3"/>
      <c r="G65" s="3"/>
      <c r="H65" s="3"/>
      <c r="I65" s="3"/>
      <c r="J65" s="5"/>
      <c r="K65" s="5"/>
      <c r="L65" s="5"/>
      <c r="M65" s="5"/>
      <c r="N65" s="3"/>
      <c r="O65" s="3"/>
    </row>
    <row r="66" spans="1:17" x14ac:dyDescent="0.2"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3"/>
      <c r="O66" s="3"/>
    </row>
    <row r="67" spans="1:17" x14ac:dyDescent="0.2">
      <c r="A67" s="7" t="s">
        <v>8</v>
      </c>
      <c r="B67" s="7" t="s">
        <v>13</v>
      </c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</row>
    <row r="68" spans="1:17" x14ac:dyDescent="0.2">
      <c r="A68" s="7"/>
      <c r="C68" s="5"/>
      <c r="D68" s="1"/>
      <c r="E68" s="3"/>
      <c r="F68" s="3"/>
      <c r="G68" s="3"/>
      <c r="H68" s="3"/>
      <c r="I68" s="3"/>
      <c r="J68" s="5"/>
      <c r="K68" s="5"/>
      <c r="L68" s="5"/>
      <c r="M68" s="3"/>
      <c r="N68" s="3"/>
      <c r="O68" s="3"/>
      <c r="P68" s="6"/>
    </row>
    <row r="69" spans="1:17" x14ac:dyDescent="0.2">
      <c r="A69" s="2" t="s">
        <v>325</v>
      </c>
      <c r="B69" s="1" t="s">
        <v>326</v>
      </c>
      <c r="C69" s="5">
        <v>2</v>
      </c>
      <c r="D69" s="3"/>
      <c r="E69" s="3"/>
      <c r="F69" s="3"/>
      <c r="G69" s="3"/>
      <c r="H69" s="3"/>
      <c r="I69" s="3"/>
      <c r="J69" s="5"/>
      <c r="K69" s="5"/>
      <c r="L69" s="5"/>
      <c r="M69" s="5"/>
      <c r="N69" s="3"/>
      <c r="O69" s="3"/>
    </row>
    <row r="70" spans="1:17" x14ac:dyDescent="0.2">
      <c r="A70" s="2" t="s">
        <v>327</v>
      </c>
      <c r="B70" s="1" t="s">
        <v>328</v>
      </c>
      <c r="C70" s="5">
        <v>1</v>
      </c>
      <c r="D70" s="3"/>
      <c r="E70" s="3"/>
      <c r="F70" s="3"/>
      <c r="G70" s="3"/>
      <c r="H70" s="3"/>
      <c r="I70" s="3"/>
      <c r="J70" s="5"/>
      <c r="K70" s="5"/>
      <c r="L70" s="5"/>
      <c r="M70" s="5"/>
      <c r="N70" s="3"/>
      <c r="O70" s="3"/>
    </row>
    <row r="71" spans="1:17" x14ac:dyDescent="0.2">
      <c r="A71" s="2" t="s">
        <v>329</v>
      </c>
      <c r="B71" s="1" t="s">
        <v>330</v>
      </c>
      <c r="C71" s="5">
        <v>1</v>
      </c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Q71" s="36" t="s">
        <v>331</v>
      </c>
    </row>
    <row r="72" spans="1:17" x14ac:dyDescent="0.2">
      <c r="A72" s="2" t="s">
        <v>332</v>
      </c>
      <c r="B72" s="1" t="s">
        <v>333</v>
      </c>
      <c r="C72" s="5">
        <v>1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Q72" s="36" t="s">
        <v>334</v>
      </c>
    </row>
    <row r="73" spans="1:17" x14ac:dyDescent="0.2">
      <c r="A73" s="2" t="s">
        <v>335</v>
      </c>
      <c r="B73" s="1" t="s">
        <v>336</v>
      </c>
      <c r="C73" s="5">
        <v>1</v>
      </c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Q73" s="36" t="s">
        <v>337</v>
      </c>
    </row>
    <row r="74" spans="1:17" x14ac:dyDescent="0.2">
      <c r="A74" s="36" t="s">
        <v>112</v>
      </c>
      <c r="B74" s="1" t="s">
        <v>338</v>
      </c>
      <c r="C74" s="5">
        <v>2</v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3"/>
      <c r="O74" s="3"/>
      <c r="Q74" s="36" t="s">
        <v>4</v>
      </c>
    </row>
    <row r="75" spans="1:17" x14ac:dyDescent="0.2">
      <c r="A75" s="36" t="s">
        <v>339</v>
      </c>
      <c r="B75" s="1" t="s">
        <v>340</v>
      </c>
      <c r="C75" s="5">
        <v>1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3"/>
      <c r="O75" s="3"/>
      <c r="Q75" s="36" t="s">
        <v>4</v>
      </c>
    </row>
    <row r="76" spans="1:17" x14ac:dyDescent="0.2">
      <c r="A76" s="36" t="s">
        <v>339</v>
      </c>
      <c r="B76" s="1" t="s">
        <v>341</v>
      </c>
      <c r="C76" s="5">
        <v>1</v>
      </c>
      <c r="D76" s="5"/>
      <c r="E76" s="5"/>
      <c r="F76" s="5"/>
      <c r="G76" s="5"/>
      <c r="H76" s="5"/>
      <c r="I76" s="5"/>
      <c r="J76" s="5"/>
      <c r="K76" s="5"/>
      <c r="L76" s="5"/>
      <c r="M76" s="5"/>
      <c r="N76" s="3"/>
      <c r="O76" s="3"/>
      <c r="Q76" s="36" t="s">
        <v>4</v>
      </c>
    </row>
    <row r="77" spans="1:17" x14ac:dyDescent="0.2">
      <c r="A77" s="36" t="s">
        <v>124</v>
      </c>
      <c r="B77" s="1" t="s">
        <v>240</v>
      </c>
      <c r="C77" s="5">
        <v>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3"/>
      <c r="O77" s="3"/>
      <c r="Q77" s="36" t="s">
        <v>4</v>
      </c>
    </row>
    <row r="78" spans="1:17" x14ac:dyDescent="0.2">
      <c r="A78" s="36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3"/>
      <c r="O78" s="3"/>
    </row>
    <row r="79" spans="1:17" x14ac:dyDescent="0.2">
      <c r="B79" s="8" t="s">
        <v>9</v>
      </c>
      <c r="C79" s="3">
        <f>SUM(C68:C77)</f>
        <v>11</v>
      </c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</row>
    <row r="80" spans="1:17" x14ac:dyDescent="0.2"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</row>
    <row r="81" spans="1:17" x14ac:dyDescent="0.2">
      <c r="A81" s="7" t="s">
        <v>8</v>
      </c>
      <c r="B81" s="7" t="s">
        <v>7</v>
      </c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</row>
    <row r="82" spans="1:17" x14ac:dyDescent="0.2">
      <c r="B82" s="1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</row>
    <row r="83" spans="1:17" x14ac:dyDescent="0.2">
      <c r="A83" s="36" t="s">
        <v>342</v>
      </c>
      <c r="B83" s="11" t="s">
        <v>343</v>
      </c>
      <c r="C83" s="5">
        <v>1</v>
      </c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Q83" s="36" t="s">
        <v>4</v>
      </c>
    </row>
    <row r="84" spans="1:17" x14ac:dyDescent="0.2">
      <c r="A84" s="36" t="s">
        <v>344</v>
      </c>
      <c r="B84" s="1" t="s">
        <v>345</v>
      </c>
      <c r="C84" s="5">
        <v>1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Q84" s="36" t="s">
        <v>4</v>
      </c>
    </row>
    <row r="85" spans="1:17" x14ac:dyDescent="0.2">
      <c r="A85" s="36" t="s">
        <v>344</v>
      </c>
      <c r="B85" s="1" t="s">
        <v>346</v>
      </c>
      <c r="C85" s="5">
        <v>1</v>
      </c>
      <c r="D85" s="7"/>
      <c r="E85" s="7"/>
      <c r="F85" s="7"/>
      <c r="G85" s="7"/>
      <c r="H85" s="7"/>
      <c r="I85" s="7"/>
      <c r="J85" s="5"/>
      <c r="K85" s="5"/>
      <c r="L85" s="5"/>
      <c r="M85" s="7"/>
      <c r="N85" s="7"/>
      <c r="O85" s="7"/>
      <c r="P85" s="7"/>
      <c r="Q85" s="36" t="s">
        <v>4</v>
      </c>
    </row>
    <row r="86" spans="1:17" x14ac:dyDescent="0.2">
      <c r="A86" s="36" t="s">
        <v>6</v>
      </c>
      <c r="B86" s="1" t="s">
        <v>5</v>
      </c>
      <c r="C86" s="5">
        <v>9</v>
      </c>
      <c r="D86" s="3"/>
      <c r="E86" s="3"/>
      <c r="F86" s="3"/>
      <c r="G86" s="3"/>
      <c r="H86" s="3"/>
      <c r="I86" s="3"/>
      <c r="J86" s="5"/>
      <c r="K86" s="5"/>
      <c r="L86" s="5"/>
      <c r="M86" s="5"/>
      <c r="N86" s="3"/>
      <c r="O86" s="3"/>
      <c r="Q86" s="36" t="s">
        <v>4</v>
      </c>
    </row>
    <row r="87" spans="1:17" x14ac:dyDescent="0.2">
      <c r="A87" s="36" t="s">
        <v>347</v>
      </c>
      <c r="B87" s="1" t="s">
        <v>348</v>
      </c>
      <c r="C87" s="5">
        <v>1</v>
      </c>
      <c r="D87" s="3"/>
      <c r="E87" s="3"/>
      <c r="F87" s="3"/>
      <c r="G87" s="3"/>
      <c r="H87" s="3"/>
      <c r="I87" s="3"/>
      <c r="J87" s="5"/>
      <c r="K87" s="5"/>
      <c r="L87" s="5"/>
      <c r="M87" s="5"/>
      <c r="N87" s="3"/>
      <c r="O87" s="3"/>
      <c r="Q87" s="36" t="s">
        <v>4</v>
      </c>
    </row>
    <row r="88" spans="1:17" x14ac:dyDescent="0.2">
      <c r="A88" s="36" t="s">
        <v>349</v>
      </c>
      <c r="B88" s="1" t="s">
        <v>350</v>
      </c>
      <c r="C88" s="5">
        <v>4</v>
      </c>
      <c r="D88" s="3"/>
      <c r="E88" s="3"/>
      <c r="F88" s="3"/>
      <c r="G88" s="3"/>
      <c r="H88" s="3"/>
      <c r="I88" s="3"/>
      <c r="J88" s="5"/>
      <c r="K88" s="5"/>
      <c r="L88" s="5"/>
      <c r="M88" s="5"/>
      <c r="N88" s="3"/>
      <c r="O88" s="3"/>
      <c r="Q88" s="36" t="s">
        <v>4</v>
      </c>
    </row>
    <row r="89" spans="1:17" x14ac:dyDescent="0.2">
      <c r="A89" s="36" t="s">
        <v>126</v>
      </c>
      <c r="B89" s="1" t="s">
        <v>351</v>
      </c>
      <c r="C89" s="5">
        <v>5</v>
      </c>
      <c r="D89" s="3"/>
      <c r="E89" s="3"/>
      <c r="F89" s="3"/>
      <c r="G89" s="3"/>
      <c r="H89" s="3"/>
      <c r="I89" s="3"/>
      <c r="J89" s="5"/>
      <c r="K89" s="5"/>
      <c r="L89" s="5"/>
      <c r="M89" s="5"/>
      <c r="N89" s="3"/>
      <c r="O89" s="3"/>
      <c r="Q89" s="36" t="s">
        <v>4</v>
      </c>
    </row>
    <row r="90" spans="1:17" x14ac:dyDescent="0.2">
      <c r="A90" s="36" t="s">
        <v>125</v>
      </c>
      <c r="B90" s="1" t="s">
        <v>352</v>
      </c>
      <c r="C90" s="5"/>
      <c r="D90" s="3"/>
      <c r="E90" s="3"/>
      <c r="F90" s="3"/>
      <c r="G90" s="3"/>
      <c r="H90" s="3"/>
      <c r="I90" s="3"/>
      <c r="J90" s="5"/>
      <c r="K90" s="5"/>
      <c r="L90" s="5"/>
      <c r="M90" s="5"/>
      <c r="N90" s="3"/>
      <c r="O90" s="3"/>
      <c r="Q90" s="36" t="s">
        <v>4</v>
      </c>
    </row>
    <row r="91" spans="1:17" x14ac:dyDescent="0.2">
      <c r="A91" s="36"/>
      <c r="C91" s="5"/>
      <c r="D91" s="3"/>
      <c r="E91" s="3"/>
      <c r="F91" s="3"/>
      <c r="G91" s="3"/>
      <c r="H91" s="3"/>
      <c r="I91" s="3"/>
      <c r="J91" s="5"/>
      <c r="K91" s="5"/>
      <c r="L91" s="5"/>
      <c r="M91" s="5"/>
      <c r="N91" s="3"/>
      <c r="O91" s="3"/>
    </row>
    <row r="92" spans="1:17" x14ac:dyDescent="0.2">
      <c r="B92" s="8" t="s">
        <v>3</v>
      </c>
      <c r="C92" s="3">
        <f>SUM(C82:C89)</f>
        <v>22</v>
      </c>
      <c r="J92" s="5"/>
      <c r="K92" s="5"/>
      <c r="L92" s="5"/>
    </row>
    <row r="93" spans="1:17" x14ac:dyDescent="0.2">
      <c r="B93" s="8"/>
      <c r="C93" s="3"/>
      <c r="J93" s="5"/>
      <c r="K93" s="5"/>
      <c r="L93" s="5"/>
    </row>
    <row r="94" spans="1:17" x14ac:dyDescent="0.2">
      <c r="A94" s="1" t="s">
        <v>168</v>
      </c>
      <c r="B94" s="12" t="s">
        <v>353</v>
      </c>
      <c r="C94" s="3"/>
      <c r="J94" s="5"/>
      <c r="K94" s="5"/>
      <c r="L94" s="5"/>
    </row>
    <row r="95" spans="1:17" x14ac:dyDescent="0.2">
      <c r="A95" s="36" t="s">
        <v>354</v>
      </c>
      <c r="B95" s="9" t="s">
        <v>355</v>
      </c>
      <c r="C95" s="5">
        <v>1</v>
      </c>
      <c r="J95" s="5"/>
      <c r="K95" s="5"/>
      <c r="L95" s="5"/>
      <c r="Q95" s="36" t="s">
        <v>356</v>
      </c>
    </row>
    <row r="96" spans="1:17" x14ac:dyDescent="0.2">
      <c r="A96" s="36" t="s">
        <v>357</v>
      </c>
      <c r="B96" s="9" t="s">
        <v>358</v>
      </c>
      <c r="C96" s="5">
        <v>1</v>
      </c>
      <c r="Q96" s="36" t="s">
        <v>356</v>
      </c>
    </row>
    <row r="97" spans="1:17" x14ac:dyDescent="0.2">
      <c r="A97" s="36" t="s">
        <v>359</v>
      </c>
      <c r="B97" s="9" t="s">
        <v>360</v>
      </c>
      <c r="C97" s="5">
        <v>1</v>
      </c>
      <c r="Q97" s="36" t="s">
        <v>356</v>
      </c>
    </row>
    <row r="98" spans="1:17" x14ac:dyDescent="0.2">
      <c r="A98" s="36" t="s">
        <v>361</v>
      </c>
      <c r="B98" s="9" t="s">
        <v>360</v>
      </c>
      <c r="C98" s="5">
        <v>1</v>
      </c>
      <c r="Q98" s="36" t="s">
        <v>356</v>
      </c>
    </row>
    <row r="99" spans="1:17" x14ac:dyDescent="0.2">
      <c r="A99" s="36" t="s">
        <v>362</v>
      </c>
      <c r="B99" s="9" t="s">
        <v>330</v>
      </c>
      <c r="C99" s="5">
        <v>1</v>
      </c>
      <c r="Q99" s="36" t="s">
        <v>356</v>
      </c>
    </row>
    <row r="100" spans="1:17" x14ac:dyDescent="0.2">
      <c r="A100" s="36" t="s">
        <v>363</v>
      </c>
      <c r="B100" s="9" t="s">
        <v>364</v>
      </c>
      <c r="C100" s="5">
        <v>1</v>
      </c>
      <c r="Q100" s="36" t="s">
        <v>356</v>
      </c>
    </row>
    <row r="101" spans="1:17" x14ac:dyDescent="0.2">
      <c r="A101" s="36" t="s">
        <v>365</v>
      </c>
      <c r="B101" s="9" t="s">
        <v>366</v>
      </c>
      <c r="C101" s="5">
        <v>1</v>
      </c>
      <c r="Q101" s="36" t="s">
        <v>356</v>
      </c>
    </row>
    <row r="102" spans="1:17" x14ac:dyDescent="0.2">
      <c r="A102" s="36" t="s">
        <v>295</v>
      </c>
      <c r="B102" s="9" t="s">
        <v>366</v>
      </c>
      <c r="C102" s="5">
        <v>1</v>
      </c>
      <c r="Q102" s="36" t="s">
        <v>356</v>
      </c>
    </row>
    <row r="103" spans="1:17" x14ac:dyDescent="0.2">
      <c r="A103" s="36" t="s">
        <v>367</v>
      </c>
      <c r="B103" s="9" t="s">
        <v>366</v>
      </c>
      <c r="C103" s="5">
        <v>1</v>
      </c>
      <c r="Q103" s="36" t="s">
        <v>356</v>
      </c>
    </row>
    <row r="104" spans="1:17" x14ac:dyDescent="0.2">
      <c r="A104" s="36" t="s">
        <v>368</v>
      </c>
      <c r="B104" s="9" t="s">
        <v>369</v>
      </c>
      <c r="C104" s="5">
        <v>1</v>
      </c>
      <c r="Q104" s="36" t="s">
        <v>356</v>
      </c>
    </row>
    <row r="105" spans="1:17" x14ac:dyDescent="0.2">
      <c r="A105" s="1" t="s">
        <v>370</v>
      </c>
      <c r="B105" s="9" t="s">
        <v>117</v>
      </c>
      <c r="C105" s="5">
        <v>1</v>
      </c>
      <c r="Q105" s="36" t="s">
        <v>356</v>
      </c>
    </row>
    <row r="106" spans="1:17" x14ac:dyDescent="0.2">
      <c r="A106" s="1" t="s">
        <v>371</v>
      </c>
      <c r="B106" s="9" t="s">
        <v>117</v>
      </c>
      <c r="C106" s="5">
        <v>1</v>
      </c>
      <c r="Q106" s="36" t="s">
        <v>356</v>
      </c>
    </row>
    <row r="107" spans="1:17" x14ac:dyDescent="0.2">
      <c r="A107" s="1" t="s">
        <v>372</v>
      </c>
      <c r="B107" s="9" t="s">
        <v>117</v>
      </c>
      <c r="C107" s="5">
        <v>1</v>
      </c>
      <c r="Q107" s="36" t="s">
        <v>356</v>
      </c>
    </row>
    <row r="108" spans="1:17" x14ac:dyDescent="0.2">
      <c r="A108" s="1" t="s">
        <v>373</v>
      </c>
      <c r="B108" s="9" t="s">
        <v>117</v>
      </c>
      <c r="C108" s="5">
        <v>1</v>
      </c>
      <c r="Q108" s="36" t="s">
        <v>356</v>
      </c>
    </row>
    <row r="109" spans="1:17" x14ac:dyDescent="0.2">
      <c r="A109" s="1" t="s">
        <v>374</v>
      </c>
      <c r="B109" s="9" t="s">
        <v>117</v>
      </c>
      <c r="C109" s="5">
        <v>1</v>
      </c>
      <c r="Q109" s="36" t="s">
        <v>356</v>
      </c>
    </row>
    <row r="110" spans="1:17" x14ac:dyDescent="0.2">
      <c r="A110" s="1" t="s">
        <v>375</v>
      </c>
      <c r="B110" s="9" t="s">
        <v>117</v>
      </c>
      <c r="C110" s="5">
        <v>1</v>
      </c>
      <c r="Q110" s="36" t="s">
        <v>356</v>
      </c>
    </row>
    <row r="111" spans="1:17" x14ac:dyDescent="0.2">
      <c r="A111" s="1" t="s">
        <v>376</v>
      </c>
      <c r="B111" s="9" t="s">
        <v>117</v>
      </c>
      <c r="C111" s="5">
        <v>1</v>
      </c>
      <c r="Q111" s="36" t="s">
        <v>356</v>
      </c>
    </row>
    <row r="112" spans="1:17" x14ac:dyDescent="0.2">
      <c r="B112" s="9"/>
      <c r="C112" s="5"/>
    </row>
    <row r="113" spans="1:15" x14ac:dyDescent="0.2">
      <c r="B113" s="8" t="s">
        <v>377</v>
      </c>
      <c r="C113" s="5">
        <f>SUM(C95:C111)</f>
        <v>17</v>
      </c>
    </row>
    <row r="114" spans="1:15" x14ac:dyDescent="0.2">
      <c r="B114" s="8"/>
      <c r="C114" s="3"/>
    </row>
    <row r="115" spans="1:15" x14ac:dyDescent="0.2">
      <c r="B115" s="8" t="s">
        <v>0</v>
      </c>
      <c r="C115" s="3">
        <f>SUM(C28+C45+C57+C65+C79++C92+C113)</f>
        <v>88</v>
      </c>
      <c r="D115" s="3"/>
      <c r="E115" s="3"/>
      <c r="F115" s="3"/>
      <c r="G115" s="3"/>
      <c r="H115" s="3"/>
      <c r="I115" s="3"/>
      <c r="J115" s="5"/>
      <c r="K115" s="5"/>
      <c r="L115" s="5"/>
      <c r="M115" s="5"/>
      <c r="N115" s="3"/>
      <c r="O115" s="3"/>
    </row>
    <row r="116" spans="1:15" x14ac:dyDescent="0.2">
      <c r="B116" s="8"/>
      <c r="C116" s="3"/>
      <c r="D116" s="3"/>
      <c r="E116" s="3"/>
      <c r="F116" s="3"/>
      <c r="G116" s="3"/>
      <c r="H116" s="3"/>
      <c r="I116" s="3"/>
      <c r="J116" s="5"/>
      <c r="K116" s="5"/>
      <c r="L116" s="5"/>
      <c r="M116" s="5"/>
      <c r="N116" s="3"/>
      <c r="O116" s="3"/>
    </row>
    <row r="117" spans="1:15" x14ac:dyDescent="0.2">
      <c r="A117" s="7"/>
      <c r="B117" s="7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3"/>
      <c r="O117" s="3"/>
    </row>
    <row r="118" spans="1:15" x14ac:dyDescent="0.2"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4"/>
      <c r="O118" s="3"/>
    </row>
  </sheetData>
  <mergeCells count="1">
    <mergeCell ref="A6:B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8FC3C-F963-4F75-AC44-D9F00EB62139}">
  <dimension ref="A1:AA133"/>
  <sheetViews>
    <sheetView topLeftCell="A79" workbookViewId="0">
      <selection activeCell="B53" sqref="B53"/>
    </sheetView>
  </sheetViews>
  <sheetFormatPr defaultColWidth="9.140625" defaultRowHeight="11.25" x14ac:dyDescent="0.2"/>
  <cols>
    <col min="1" max="1" width="11.85546875" style="1" customWidth="1"/>
    <col min="2" max="2" width="20.7109375" style="1" bestFit="1" customWidth="1"/>
    <col min="3" max="3" width="6" style="2" bestFit="1" customWidth="1"/>
    <col min="4" max="4" width="7.28515625" style="2" bestFit="1" customWidth="1"/>
    <col min="5" max="7" width="6.5703125" style="2" hidden="1" customWidth="1"/>
    <col min="8" max="8" width="7.140625" style="2" hidden="1" customWidth="1"/>
    <col min="9" max="9" width="7.85546875" style="2" hidden="1" customWidth="1"/>
    <col min="10" max="10" width="7.5703125" style="2" hidden="1" customWidth="1"/>
    <col min="11" max="11" width="7.140625" style="2" hidden="1" customWidth="1"/>
    <col min="12" max="12" width="7.7109375" style="2" hidden="1" customWidth="1"/>
    <col min="13" max="13" width="6.28515625" style="2" hidden="1" customWidth="1"/>
    <col min="14" max="14" width="6.5703125" style="2" hidden="1" customWidth="1"/>
    <col min="15" max="15" width="7.28515625" style="2" hidden="1" customWidth="1"/>
    <col min="16" max="16" width="8.140625" style="2" hidden="1" customWidth="1"/>
    <col min="17" max="17" width="19.5703125" style="111" bestFit="1" customWidth="1"/>
    <col min="18" max="18" width="15" style="1" bestFit="1" customWidth="1"/>
    <col min="19" max="16384" width="9.140625" style="1"/>
  </cols>
  <sheetData>
    <row r="1" spans="1:27" x14ac:dyDescent="0.2">
      <c r="A1" s="1" t="s">
        <v>45</v>
      </c>
      <c r="B1" s="24"/>
      <c r="C1" s="23"/>
      <c r="D1" s="23"/>
      <c r="E1" s="18"/>
      <c r="F1" s="18"/>
      <c r="G1" s="18"/>
      <c r="H1" s="18"/>
      <c r="I1" s="18"/>
      <c r="J1" s="18"/>
      <c r="K1" s="18"/>
      <c r="L1" s="18"/>
      <c r="M1" s="18"/>
      <c r="N1" s="19"/>
      <c r="O1" s="19"/>
      <c r="Q1" s="109"/>
      <c r="R1" s="17"/>
      <c r="S1" s="16"/>
      <c r="T1" s="16"/>
      <c r="U1" s="16"/>
      <c r="V1" s="17"/>
      <c r="W1" s="16"/>
    </row>
    <row r="2" spans="1:27" x14ac:dyDescent="0.2">
      <c r="A2" s="1" t="s">
        <v>378</v>
      </c>
      <c r="C2" s="22"/>
      <c r="D2" s="22"/>
      <c r="E2" s="18"/>
      <c r="F2" s="18"/>
      <c r="G2" s="18"/>
      <c r="H2" s="18"/>
      <c r="I2" s="18"/>
      <c r="J2" s="18"/>
      <c r="K2" s="18"/>
      <c r="L2" s="18"/>
      <c r="M2" s="18"/>
      <c r="N2" s="19"/>
      <c r="O2" s="19"/>
      <c r="Q2" s="109"/>
      <c r="R2" s="17"/>
      <c r="S2" s="16"/>
      <c r="T2" s="16"/>
      <c r="U2" s="16"/>
      <c r="V2" s="17"/>
      <c r="W2" s="16"/>
      <c r="X2" s="16"/>
    </row>
    <row r="3" spans="1:27" x14ac:dyDescent="0.2">
      <c r="A3" s="21"/>
      <c r="C3" s="20"/>
      <c r="D3" s="20"/>
      <c r="E3" s="18"/>
      <c r="F3" s="18"/>
      <c r="G3" s="18"/>
      <c r="H3" s="18"/>
      <c r="I3" s="18"/>
      <c r="J3" s="18"/>
      <c r="K3" s="18"/>
      <c r="L3" s="18"/>
      <c r="M3" s="18"/>
      <c r="N3" s="19"/>
      <c r="O3" s="19"/>
      <c r="Q3" s="109"/>
      <c r="R3" s="17"/>
      <c r="S3" s="16"/>
      <c r="T3" s="16"/>
      <c r="U3" s="16"/>
      <c r="V3" s="17"/>
      <c r="W3" s="16"/>
      <c r="X3" s="16"/>
      <c r="Y3" s="16"/>
      <c r="Z3" s="16"/>
      <c r="AA3" s="16"/>
    </row>
    <row r="6" spans="1:27" ht="45" x14ac:dyDescent="0.2">
      <c r="A6" s="132" t="s">
        <v>44</v>
      </c>
      <c r="B6" s="130"/>
      <c r="C6" s="14" t="s">
        <v>43</v>
      </c>
      <c r="D6" s="14" t="s">
        <v>42</v>
      </c>
      <c r="E6" s="14" t="s">
        <v>41</v>
      </c>
      <c r="F6" s="14" t="s">
        <v>40</v>
      </c>
      <c r="G6" s="14" t="s">
        <v>39</v>
      </c>
      <c r="H6" s="14" t="s">
        <v>38</v>
      </c>
      <c r="I6" s="14" t="s">
        <v>37</v>
      </c>
      <c r="J6" s="14" t="s">
        <v>36</v>
      </c>
      <c r="K6" s="14" t="s">
        <v>35</v>
      </c>
      <c r="L6" s="14" t="s">
        <v>34</v>
      </c>
      <c r="M6" s="14" t="s">
        <v>33</v>
      </c>
      <c r="N6" s="14" t="s">
        <v>32</v>
      </c>
      <c r="O6" s="14" t="s">
        <v>31</v>
      </c>
      <c r="P6" s="39" t="s">
        <v>30</v>
      </c>
      <c r="Q6" s="110" t="s">
        <v>29</v>
      </c>
      <c r="R6" s="13" t="s">
        <v>28</v>
      </c>
    </row>
    <row r="7" spans="1:27" x14ac:dyDescent="0.2">
      <c r="D7" s="10"/>
    </row>
    <row r="8" spans="1:27" x14ac:dyDescent="0.2"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27" x14ac:dyDescent="0.2">
      <c r="A9" s="7" t="s">
        <v>27</v>
      </c>
      <c r="B9" s="12" t="s">
        <v>26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27" x14ac:dyDescent="0.2">
      <c r="B10" s="7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27" x14ac:dyDescent="0.2">
      <c r="A11" s="9" t="s">
        <v>379</v>
      </c>
      <c r="B11" s="9" t="s">
        <v>20</v>
      </c>
      <c r="C11" s="5">
        <v>1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Q11" s="9" t="s">
        <v>380</v>
      </c>
    </row>
    <row r="12" spans="1:27" x14ac:dyDescent="0.2">
      <c r="A12" s="9" t="s">
        <v>381</v>
      </c>
      <c r="B12" s="9" t="s">
        <v>20</v>
      </c>
      <c r="C12" s="5">
        <v>1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Q12" s="9" t="s">
        <v>382</v>
      </c>
    </row>
    <row r="13" spans="1:27" x14ac:dyDescent="0.2">
      <c r="A13" s="9" t="s">
        <v>383</v>
      </c>
      <c r="B13" s="9" t="s">
        <v>20</v>
      </c>
      <c r="C13" s="5">
        <v>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Q13" s="9" t="s">
        <v>384</v>
      </c>
    </row>
    <row r="14" spans="1:27" x14ac:dyDescent="0.2">
      <c r="A14" s="9">
        <v>138</v>
      </c>
      <c r="B14" s="9" t="s">
        <v>20</v>
      </c>
      <c r="C14" s="5">
        <v>1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Q14" s="9" t="s">
        <v>385</v>
      </c>
    </row>
    <row r="15" spans="1:27" x14ac:dyDescent="0.2">
      <c r="A15" s="9" t="s">
        <v>386</v>
      </c>
      <c r="B15" s="9" t="s">
        <v>20</v>
      </c>
      <c r="C15" s="5">
        <v>1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Q15" s="9" t="s">
        <v>387</v>
      </c>
    </row>
    <row r="16" spans="1:27" x14ac:dyDescent="0.2">
      <c r="A16" s="9" t="s">
        <v>388</v>
      </c>
      <c r="B16" s="9" t="s">
        <v>20</v>
      </c>
      <c r="C16" s="5">
        <v>1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Q16" s="9" t="s">
        <v>389</v>
      </c>
    </row>
    <row r="17" spans="1:17" x14ac:dyDescent="0.2">
      <c r="A17" s="9" t="s">
        <v>390</v>
      </c>
      <c r="B17" s="9" t="s">
        <v>20</v>
      </c>
      <c r="C17" s="5">
        <v>1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Q17" s="9" t="s">
        <v>391</v>
      </c>
    </row>
    <row r="18" spans="1:17" x14ac:dyDescent="0.2">
      <c r="A18" s="9">
        <v>144</v>
      </c>
      <c r="B18" s="9" t="s">
        <v>204</v>
      </c>
      <c r="C18" s="5">
        <v>1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Q18" s="9" t="s">
        <v>524</v>
      </c>
    </row>
    <row r="19" spans="1:17" x14ac:dyDescent="0.2">
      <c r="A19" s="9" t="s">
        <v>392</v>
      </c>
      <c r="B19" s="9" t="s">
        <v>204</v>
      </c>
      <c r="C19" s="5">
        <v>1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Q19" s="9" t="s">
        <v>393</v>
      </c>
    </row>
    <row r="20" spans="1:17" x14ac:dyDescent="0.2">
      <c r="A20" s="9" t="s">
        <v>394</v>
      </c>
      <c r="B20" s="9" t="s">
        <v>204</v>
      </c>
      <c r="C20" s="5">
        <v>1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Q20" s="9" t="s">
        <v>395</v>
      </c>
    </row>
    <row r="21" spans="1:17" x14ac:dyDescent="0.2">
      <c r="A21" s="9" t="s">
        <v>396</v>
      </c>
      <c r="B21" s="9" t="s">
        <v>204</v>
      </c>
      <c r="C21" s="5">
        <v>1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Q21" s="9" t="s">
        <v>397</v>
      </c>
    </row>
    <row r="22" spans="1:17" x14ac:dyDescent="0.2">
      <c r="A22" s="9" t="s">
        <v>398</v>
      </c>
      <c r="B22" s="9" t="s">
        <v>204</v>
      </c>
      <c r="C22" s="5">
        <v>1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Q22" s="9" t="s">
        <v>399</v>
      </c>
    </row>
    <row r="23" spans="1:17" x14ac:dyDescent="0.2">
      <c r="A23" s="9" t="s">
        <v>400</v>
      </c>
      <c r="B23" s="9" t="s">
        <v>204</v>
      </c>
      <c r="C23" s="5">
        <v>1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Q23" s="9" t="s">
        <v>401</v>
      </c>
    </row>
    <row r="24" spans="1:17" x14ac:dyDescent="0.2">
      <c r="A24" s="9" t="s">
        <v>402</v>
      </c>
      <c r="B24" s="9" t="s">
        <v>204</v>
      </c>
      <c r="C24" s="5">
        <v>1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Q24" s="9" t="s">
        <v>403</v>
      </c>
    </row>
    <row r="25" spans="1:17" x14ac:dyDescent="0.2">
      <c r="A25" s="9" t="s">
        <v>404</v>
      </c>
      <c r="B25" s="9" t="s">
        <v>22</v>
      </c>
      <c r="C25" s="5">
        <v>1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Q25" s="9" t="s">
        <v>405</v>
      </c>
    </row>
    <row r="26" spans="1:17" x14ac:dyDescent="0.2">
      <c r="A26" s="9" t="s">
        <v>406</v>
      </c>
      <c r="B26" s="9" t="s">
        <v>22</v>
      </c>
      <c r="C26" s="5">
        <v>1</v>
      </c>
      <c r="D26" s="3"/>
      <c r="E26" s="3"/>
      <c r="F26" s="3"/>
      <c r="G26" s="3"/>
      <c r="H26" s="3"/>
      <c r="I26" s="3"/>
      <c r="J26" s="5"/>
      <c r="K26" s="5"/>
      <c r="L26" s="5"/>
      <c r="M26" s="5"/>
      <c r="N26" s="3"/>
      <c r="O26" s="3"/>
      <c r="Q26" s="9" t="s">
        <v>407</v>
      </c>
    </row>
    <row r="27" spans="1:17" x14ac:dyDescent="0.2">
      <c r="A27" s="9" t="s">
        <v>408</v>
      </c>
      <c r="B27" s="9" t="s">
        <v>22</v>
      </c>
      <c r="C27" s="5">
        <v>1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Q27" s="9" t="s">
        <v>409</v>
      </c>
    </row>
    <row r="28" spans="1:17" x14ac:dyDescent="0.2">
      <c r="A28" s="9" t="s">
        <v>410</v>
      </c>
      <c r="B28" s="9" t="s">
        <v>22</v>
      </c>
      <c r="C28" s="5">
        <v>1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Q28" s="9" t="s">
        <v>411</v>
      </c>
    </row>
    <row r="29" spans="1:17" x14ac:dyDescent="0.2">
      <c r="A29" s="9" t="s">
        <v>412</v>
      </c>
      <c r="B29" s="9" t="s">
        <v>22</v>
      </c>
      <c r="C29" s="5">
        <v>1</v>
      </c>
      <c r="D29" s="3"/>
      <c r="E29" s="3"/>
      <c r="F29" s="3"/>
      <c r="G29" s="3"/>
      <c r="H29" s="3"/>
      <c r="I29" s="3"/>
      <c r="J29" s="5"/>
      <c r="K29" s="5"/>
      <c r="L29" s="5"/>
      <c r="M29" s="5"/>
      <c r="N29" s="3"/>
      <c r="O29" s="3"/>
      <c r="Q29" s="9" t="s">
        <v>413</v>
      </c>
    </row>
    <row r="30" spans="1:17" x14ac:dyDescent="0.2">
      <c r="A30" s="9" t="s">
        <v>414</v>
      </c>
      <c r="B30" s="9" t="s">
        <v>22</v>
      </c>
      <c r="C30" s="5">
        <v>1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Q30" s="9" t="s">
        <v>415</v>
      </c>
    </row>
    <row r="31" spans="1:17" x14ac:dyDescent="0.2">
      <c r="A31" s="9" t="s">
        <v>416</v>
      </c>
      <c r="B31" s="9" t="s">
        <v>417</v>
      </c>
      <c r="C31" s="5">
        <v>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Q31" s="9" t="s">
        <v>418</v>
      </c>
    </row>
    <row r="32" spans="1:17" x14ac:dyDescent="0.2">
      <c r="A32" s="9" t="s">
        <v>419</v>
      </c>
      <c r="B32" s="9" t="s">
        <v>417</v>
      </c>
      <c r="C32" s="5">
        <v>1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Q32" s="9" t="s">
        <v>420</v>
      </c>
    </row>
    <row r="33" spans="1:17" x14ac:dyDescent="0.2">
      <c r="A33" s="9" t="s">
        <v>421</v>
      </c>
      <c r="B33" s="9" t="s">
        <v>417</v>
      </c>
      <c r="C33" s="5">
        <v>1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Q33" s="9" t="s">
        <v>422</v>
      </c>
    </row>
    <row r="34" spans="1:17" x14ac:dyDescent="0.2">
      <c r="A34" s="9" t="s">
        <v>423</v>
      </c>
      <c r="B34" s="9" t="s">
        <v>417</v>
      </c>
      <c r="C34" s="5">
        <v>1</v>
      </c>
      <c r="D34" s="3"/>
      <c r="E34" s="3"/>
      <c r="F34" s="3"/>
      <c r="G34" s="3"/>
      <c r="H34" s="3"/>
      <c r="I34" s="3"/>
      <c r="J34" s="5"/>
      <c r="K34" s="5"/>
      <c r="L34" s="5"/>
      <c r="M34" s="5"/>
      <c r="N34" s="3"/>
      <c r="O34" s="3"/>
      <c r="Q34" s="9" t="s">
        <v>424</v>
      </c>
    </row>
    <row r="35" spans="1:17" x14ac:dyDescent="0.2">
      <c r="A35" s="9" t="s">
        <v>425</v>
      </c>
      <c r="B35" s="9" t="s">
        <v>417</v>
      </c>
      <c r="C35" s="5">
        <v>1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Q35" s="9" t="s">
        <v>426</v>
      </c>
    </row>
    <row r="36" spans="1:17" x14ac:dyDescent="0.2">
      <c r="A36" s="9" t="s">
        <v>427</v>
      </c>
      <c r="B36" s="9" t="s">
        <v>417</v>
      </c>
      <c r="C36" s="5">
        <v>1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Q36" s="9" t="s">
        <v>428</v>
      </c>
    </row>
    <row r="37" spans="1:17" x14ac:dyDescent="0.2">
      <c r="A37" s="9" t="s">
        <v>429</v>
      </c>
      <c r="B37" s="9" t="s">
        <v>430</v>
      </c>
      <c r="C37" s="5">
        <v>1</v>
      </c>
      <c r="D37" s="3"/>
      <c r="E37" s="3"/>
      <c r="F37" s="3"/>
      <c r="G37" s="3"/>
      <c r="H37" s="3"/>
      <c r="I37" s="3"/>
      <c r="J37" s="5"/>
      <c r="K37" s="5"/>
      <c r="L37" s="5"/>
      <c r="M37" s="5"/>
      <c r="N37" s="3"/>
      <c r="O37" s="3"/>
      <c r="Q37" s="9" t="s">
        <v>431</v>
      </c>
    </row>
    <row r="38" spans="1:17" x14ac:dyDescent="0.2">
      <c r="A38" s="9" t="s">
        <v>432</v>
      </c>
      <c r="B38" s="9" t="s">
        <v>430</v>
      </c>
      <c r="C38" s="5">
        <v>1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Q38" s="9" t="s">
        <v>433</v>
      </c>
    </row>
    <row r="39" spans="1:17" x14ac:dyDescent="0.2">
      <c r="A39" s="9" t="s">
        <v>434</v>
      </c>
      <c r="B39" s="9" t="s">
        <v>430</v>
      </c>
      <c r="C39" s="5">
        <v>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Q39" s="9" t="s">
        <v>435</v>
      </c>
    </row>
    <row r="40" spans="1:17" x14ac:dyDescent="0.2">
      <c r="A40" s="9" t="s">
        <v>436</v>
      </c>
      <c r="B40" s="9" t="s">
        <v>430</v>
      </c>
      <c r="C40" s="5">
        <v>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Q40" s="9" t="s">
        <v>437</v>
      </c>
    </row>
    <row r="41" spans="1:17" x14ac:dyDescent="0.2">
      <c r="A41" s="9" t="s">
        <v>438</v>
      </c>
      <c r="B41" s="9" t="s">
        <v>430</v>
      </c>
      <c r="C41" s="5">
        <v>1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Q41" s="9" t="s">
        <v>439</v>
      </c>
    </row>
    <row r="42" spans="1:17" x14ac:dyDescent="0.2">
      <c r="B42" s="9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Q42" s="9"/>
    </row>
    <row r="43" spans="1:17" x14ac:dyDescent="0.2">
      <c r="B43" s="8" t="s">
        <v>78</v>
      </c>
      <c r="C43" s="3">
        <f>SUM(C11:C41)</f>
        <v>31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Q43" s="9"/>
    </row>
    <row r="44" spans="1:17" x14ac:dyDescent="0.2">
      <c r="B44" s="36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Q44" s="9"/>
    </row>
    <row r="45" spans="1:17" x14ac:dyDescent="0.2">
      <c r="A45" s="7" t="s">
        <v>19</v>
      </c>
      <c r="B45" s="12" t="s">
        <v>18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</row>
    <row r="46" spans="1:17" x14ac:dyDescent="0.2">
      <c r="A46" s="2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  <row r="47" spans="1:17" x14ac:dyDescent="0.2">
      <c r="A47" s="9" t="s">
        <v>440</v>
      </c>
      <c r="B47" s="9" t="s">
        <v>213</v>
      </c>
      <c r="C47" s="5">
        <v>1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Q47" s="9" t="s">
        <v>441</v>
      </c>
    </row>
    <row r="48" spans="1:17" x14ac:dyDescent="0.2">
      <c r="A48" s="9" t="s">
        <v>442</v>
      </c>
      <c r="B48" s="9" t="s">
        <v>213</v>
      </c>
      <c r="C48" s="5">
        <v>1</v>
      </c>
      <c r="E48" s="3"/>
      <c r="F48" s="3"/>
      <c r="G48" s="3"/>
      <c r="H48" s="3"/>
      <c r="I48" s="3"/>
      <c r="J48" s="5"/>
      <c r="K48" s="5"/>
      <c r="L48" s="5"/>
      <c r="M48" s="5"/>
      <c r="N48" s="3"/>
      <c r="O48" s="3"/>
      <c r="Q48" s="9" t="s">
        <v>443</v>
      </c>
    </row>
    <row r="49" spans="1:17" x14ac:dyDescent="0.2">
      <c r="A49" s="9" t="s">
        <v>444</v>
      </c>
      <c r="B49" s="9" t="s">
        <v>213</v>
      </c>
      <c r="C49" s="5">
        <v>1</v>
      </c>
      <c r="E49" s="3"/>
      <c r="F49" s="3"/>
      <c r="G49" s="3"/>
      <c r="H49" s="3"/>
      <c r="I49" s="3"/>
      <c r="J49" s="5"/>
      <c r="K49" s="5"/>
      <c r="L49" s="5"/>
      <c r="M49" s="5"/>
      <c r="N49" s="3"/>
      <c r="O49" s="3"/>
      <c r="Q49" s="9" t="s">
        <v>445</v>
      </c>
    </row>
    <row r="50" spans="1:17" x14ac:dyDescent="0.2">
      <c r="A50" s="9" t="s">
        <v>446</v>
      </c>
      <c r="B50" s="9" t="s">
        <v>213</v>
      </c>
      <c r="C50" s="5">
        <v>1</v>
      </c>
      <c r="E50" s="3"/>
      <c r="F50" s="3"/>
      <c r="G50" s="3"/>
      <c r="H50" s="3"/>
      <c r="I50" s="3"/>
      <c r="J50" s="5"/>
      <c r="K50" s="5"/>
      <c r="L50" s="5"/>
      <c r="M50" s="5"/>
      <c r="N50" s="3"/>
      <c r="O50" s="3"/>
      <c r="Q50" s="9" t="s">
        <v>447</v>
      </c>
    </row>
    <row r="51" spans="1:17" x14ac:dyDescent="0.2">
      <c r="A51" s="9" t="s">
        <v>448</v>
      </c>
      <c r="B51" s="9" t="s">
        <v>213</v>
      </c>
      <c r="C51" s="5">
        <v>1</v>
      </c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Q51" s="9" t="s">
        <v>449</v>
      </c>
    </row>
    <row r="52" spans="1:17" x14ac:dyDescent="0.2">
      <c r="A52" s="9" t="s">
        <v>450</v>
      </c>
      <c r="B52" s="9" t="s">
        <v>213</v>
      </c>
      <c r="C52" s="5">
        <v>1</v>
      </c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Q52" s="9" t="s">
        <v>451</v>
      </c>
    </row>
    <row r="53" spans="1:17" x14ac:dyDescent="0.2">
      <c r="A53" s="9">
        <v>132</v>
      </c>
      <c r="B53" s="9" t="s">
        <v>213</v>
      </c>
      <c r="C53" s="5">
        <v>1</v>
      </c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Q53" s="9" t="s">
        <v>452</v>
      </c>
    </row>
    <row r="54" spans="1:17" x14ac:dyDescent="0.2">
      <c r="A54" s="9" t="s">
        <v>453</v>
      </c>
      <c r="B54" s="9" t="s">
        <v>213</v>
      </c>
      <c r="C54" s="5">
        <v>1</v>
      </c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Q54" s="9" t="s">
        <v>454</v>
      </c>
    </row>
    <row r="55" spans="1:17" x14ac:dyDescent="0.2">
      <c r="A55" s="9" t="s">
        <v>455</v>
      </c>
      <c r="B55" s="9" t="s">
        <v>456</v>
      </c>
      <c r="C55" s="5">
        <v>1</v>
      </c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Q55" s="9" t="s">
        <v>457</v>
      </c>
    </row>
    <row r="56" spans="1:17" x14ac:dyDescent="0.2">
      <c r="A56" s="9" t="s">
        <v>458</v>
      </c>
      <c r="B56" s="9" t="s">
        <v>456</v>
      </c>
      <c r="C56" s="5">
        <v>1</v>
      </c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Q56" s="9" t="s">
        <v>459</v>
      </c>
    </row>
    <row r="57" spans="1:17" x14ac:dyDescent="0.2">
      <c r="A57" s="9">
        <v>112</v>
      </c>
      <c r="B57" s="9" t="s">
        <v>456</v>
      </c>
      <c r="C57" s="5">
        <v>1</v>
      </c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Q57" s="9" t="s">
        <v>460</v>
      </c>
    </row>
    <row r="58" spans="1:17" x14ac:dyDescent="0.2">
      <c r="A58" s="111" t="s">
        <v>461</v>
      </c>
      <c r="B58" s="9" t="s">
        <v>462</v>
      </c>
      <c r="C58" s="5">
        <v>1</v>
      </c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Q58" s="9" t="s">
        <v>463</v>
      </c>
    </row>
    <row r="59" spans="1:17" x14ac:dyDescent="0.2">
      <c r="A59" s="9" t="s">
        <v>464</v>
      </c>
      <c r="B59" s="9" t="s">
        <v>218</v>
      </c>
      <c r="C59" s="5">
        <v>1</v>
      </c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Q59" s="9" t="s">
        <v>465</v>
      </c>
    </row>
    <row r="60" spans="1:17" x14ac:dyDescent="0.2">
      <c r="A60" s="9" t="s">
        <v>466</v>
      </c>
      <c r="B60" s="9" t="s">
        <v>218</v>
      </c>
      <c r="C60" s="5">
        <v>1</v>
      </c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Q60" s="9" t="s">
        <v>467</v>
      </c>
    </row>
    <row r="61" spans="1:17" x14ac:dyDescent="0.2">
      <c r="A61" s="9">
        <v>139</v>
      </c>
      <c r="B61" s="9" t="s">
        <v>218</v>
      </c>
      <c r="C61" s="5">
        <v>1</v>
      </c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Q61" s="9" t="s">
        <v>468</v>
      </c>
    </row>
    <row r="62" spans="1:17" x14ac:dyDescent="0.2">
      <c r="A62" s="9">
        <v>231</v>
      </c>
      <c r="B62" s="9" t="s">
        <v>469</v>
      </c>
      <c r="C62" s="112">
        <v>0.5</v>
      </c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Q62" s="9" t="s">
        <v>470</v>
      </c>
    </row>
    <row r="63" spans="1:17" x14ac:dyDescent="0.2">
      <c r="A63" s="9">
        <v>231</v>
      </c>
      <c r="B63" s="9" t="s">
        <v>471</v>
      </c>
      <c r="C63" s="112">
        <v>0.5</v>
      </c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Q63" s="9" t="s">
        <v>472</v>
      </c>
    </row>
    <row r="64" spans="1:17" x14ac:dyDescent="0.2">
      <c r="C64" s="5">
        <v>1</v>
      </c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Q64" s="9"/>
    </row>
    <row r="65" spans="1:18" x14ac:dyDescent="0.2">
      <c r="A65" s="2"/>
      <c r="B65" s="8" t="s">
        <v>17</v>
      </c>
      <c r="C65" s="3">
        <f>SUM(C47:C64)</f>
        <v>17</v>
      </c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Q65" s="9"/>
    </row>
    <row r="66" spans="1:18" x14ac:dyDescent="0.2">
      <c r="A66" s="2"/>
      <c r="B66" s="8"/>
      <c r="C66" s="3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Q66" s="9"/>
    </row>
    <row r="67" spans="1:18" x14ac:dyDescent="0.2"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</row>
    <row r="68" spans="1:18" x14ac:dyDescent="0.2">
      <c r="A68" s="7" t="s">
        <v>130</v>
      </c>
      <c r="B68" s="7" t="s">
        <v>131</v>
      </c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</row>
    <row r="69" spans="1:18" x14ac:dyDescent="0.2">
      <c r="A69" s="37"/>
      <c r="C69" s="5"/>
      <c r="D69" s="1"/>
      <c r="E69" s="3"/>
      <c r="F69" s="3"/>
      <c r="G69" s="3"/>
      <c r="H69" s="3"/>
      <c r="I69" s="3"/>
      <c r="J69" s="5"/>
      <c r="K69" s="5"/>
      <c r="L69" s="5"/>
      <c r="M69" s="3"/>
      <c r="N69" s="3"/>
      <c r="O69" s="3"/>
      <c r="P69" s="6"/>
    </row>
    <row r="70" spans="1:18" x14ac:dyDescent="0.2">
      <c r="A70" s="36">
        <v>221</v>
      </c>
      <c r="B70" s="1" t="s">
        <v>473</v>
      </c>
      <c r="C70" s="5">
        <v>1</v>
      </c>
      <c r="D70" s="1"/>
      <c r="E70" s="3"/>
      <c r="F70" s="3"/>
      <c r="G70" s="3"/>
      <c r="H70" s="3"/>
      <c r="I70" s="3"/>
      <c r="J70" s="5"/>
      <c r="K70" s="5"/>
      <c r="L70" s="5"/>
      <c r="M70" s="3"/>
      <c r="N70" s="3"/>
      <c r="O70" s="3"/>
      <c r="P70" s="6"/>
      <c r="Q70" s="111" t="s">
        <v>474</v>
      </c>
    </row>
    <row r="71" spans="1:18" x14ac:dyDescent="0.2">
      <c r="A71" s="36">
        <v>102</v>
      </c>
      <c r="B71" s="1" t="s">
        <v>128</v>
      </c>
      <c r="C71" s="5">
        <v>1</v>
      </c>
      <c r="D71" s="1"/>
      <c r="E71" s="3"/>
      <c r="F71" s="3"/>
      <c r="G71" s="3"/>
      <c r="H71" s="3"/>
      <c r="I71" s="3"/>
      <c r="J71" s="5"/>
      <c r="K71" s="5"/>
      <c r="L71" s="5"/>
      <c r="M71" s="3"/>
      <c r="N71" s="3"/>
      <c r="O71" s="3"/>
      <c r="P71" s="6"/>
      <c r="Q71" s="111" t="s">
        <v>475</v>
      </c>
    </row>
    <row r="72" spans="1:18" x14ac:dyDescent="0.2">
      <c r="A72" s="36">
        <v>101</v>
      </c>
      <c r="B72" s="1" t="s">
        <v>140</v>
      </c>
      <c r="C72" s="5">
        <v>1</v>
      </c>
      <c r="D72" s="1"/>
      <c r="E72" s="3"/>
      <c r="F72" s="3"/>
      <c r="G72" s="3"/>
      <c r="H72" s="3"/>
      <c r="I72" s="3"/>
      <c r="J72" s="5"/>
      <c r="K72" s="5"/>
      <c r="L72" s="5"/>
      <c r="M72" s="3"/>
      <c r="N72" s="3"/>
      <c r="O72" s="3"/>
      <c r="P72" s="6"/>
      <c r="Q72" s="111" t="s">
        <v>476</v>
      </c>
    </row>
    <row r="73" spans="1:18" x14ac:dyDescent="0.2">
      <c r="A73" s="36">
        <v>160</v>
      </c>
      <c r="B73" s="1" t="s">
        <v>234</v>
      </c>
      <c r="C73" s="5">
        <v>1</v>
      </c>
      <c r="D73" s="5"/>
      <c r="E73" s="5"/>
      <c r="F73" s="5"/>
      <c r="G73" s="5"/>
      <c r="H73" s="5"/>
      <c r="I73" s="5"/>
      <c r="J73" s="5"/>
      <c r="K73" s="5"/>
      <c r="L73" s="5"/>
      <c r="M73" s="5"/>
      <c r="N73" s="3"/>
      <c r="O73" s="3"/>
      <c r="Q73" s="111" t="s">
        <v>477</v>
      </c>
    </row>
    <row r="74" spans="1:18" x14ac:dyDescent="0.2">
      <c r="A74" s="36">
        <v>114</v>
      </c>
      <c r="B74" s="1" t="s">
        <v>478</v>
      </c>
      <c r="C74" s="5">
        <v>1</v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3"/>
      <c r="O74" s="3"/>
      <c r="Q74" s="111" t="s">
        <v>479</v>
      </c>
    </row>
    <row r="75" spans="1:18" x14ac:dyDescent="0.2">
      <c r="A75" s="36" t="s">
        <v>6</v>
      </c>
      <c r="B75" s="1" t="s">
        <v>480</v>
      </c>
      <c r="C75" s="5">
        <v>1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3"/>
      <c r="O75" s="3"/>
    </row>
    <row r="76" spans="1:18" x14ac:dyDescent="0.2">
      <c r="A76" s="36">
        <v>209</v>
      </c>
      <c r="B76" s="1" t="s">
        <v>481</v>
      </c>
      <c r="C76" s="112">
        <v>0.5</v>
      </c>
      <c r="D76" s="5"/>
      <c r="E76" s="5"/>
      <c r="F76" s="5"/>
      <c r="G76" s="5"/>
      <c r="H76" s="5"/>
      <c r="I76" s="5"/>
      <c r="J76" s="5"/>
      <c r="K76" s="5"/>
      <c r="L76" s="5"/>
      <c r="M76" s="5"/>
      <c r="N76" s="3"/>
      <c r="O76" s="3"/>
      <c r="Q76" s="9" t="s">
        <v>482</v>
      </c>
      <c r="R76" s="133"/>
    </row>
    <row r="77" spans="1:18" x14ac:dyDescent="0.2">
      <c r="A77" s="36">
        <v>209</v>
      </c>
      <c r="B77" s="1" t="s">
        <v>333</v>
      </c>
      <c r="C77" s="112">
        <v>0.5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Q77" s="111" t="s">
        <v>483</v>
      </c>
      <c r="R77" s="133"/>
    </row>
    <row r="78" spans="1:18" x14ac:dyDescent="0.2">
      <c r="A78" s="36">
        <v>121</v>
      </c>
      <c r="B78" s="1" t="s">
        <v>326</v>
      </c>
      <c r="C78" s="5">
        <v>1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</row>
    <row r="79" spans="1:18" x14ac:dyDescent="0.2">
      <c r="A79" s="36" t="s">
        <v>484</v>
      </c>
      <c r="B79" s="1" t="s">
        <v>485</v>
      </c>
      <c r="C79" s="5">
        <v>1</v>
      </c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Q79" s="9" t="s">
        <v>486</v>
      </c>
    </row>
    <row r="80" spans="1:18" x14ac:dyDescent="0.2">
      <c r="A80" s="36">
        <v>154</v>
      </c>
      <c r="B80" s="1" t="s">
        <v>487</v>
      </c>
      <c r="C80" s="5">
        <v>1</v>
      </c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Q80" s="9" t="s">
        <v>488</v>
      </c>
    </row>
    <row r="81" spans="1:17" x14ac:dyDescent="0.2">
      <c r="A81" s="36">
        <v>153</v>
      </c>
      <c r="B81" s="1" t="s">
        <v>489</v>
      </c>
      <c r="C81" s="5">
        <v>1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Q81" s="9" t="s">
        <v>490</v>
      </c>
    </row>
    <row r="82" spans="1:17" x14ac:dyDescent="0.2">
      <c r="A82" s="36">
        <v>152</v>
      </c>
      <c r="B82" s="1" t="s">
        <v>489</v>
      </c>
      <c r="C82" s="5">
        <v>1</v>
      </c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Q82" s="9" t="s">
        <v>491</v>
      </c>
    </row>
    <row r="83" spans="1:17" x14ac:dyDescent="0.2">
      <c r="A83" s="36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Q83" s="9"/>
    </row>
    <row r="84" spans="1:17" x14ac:dyDescent="0.2">
      <c r="A84" s="36"/>
      <c r="B84" s="8" t="s">
        <v>145</v>
      </c>
      <c r="C84" s="5">
        <f>SUM(C69:C82)</f>
        <v>12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</row>
    <row r="85" spans="1:17" x14ac:dyDescent="0.2">
      <c r="A85" s="36"/>
      <c r="B85" s="8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</row>
    <row r="86" spans="1:17" x14ac:dyDescent="0.2">
      <c r="A86" s="7" t="s">
        <v>16</v>
      </c>
      <c r="B86" s="7" t="s">
        <v>10</v>
      </c>
      <c r="C86" s="3"/>
      <c r="D86" s="3"/>
      <c r="E86" s="3"/>
      <c r="F86" s="3"/>
      <c r="G86" s="3"/>
      <c r="H86" s="3"/>
      <c r="I86" s="3"/>
      <c r="J86" s="5"/>
      <c r="K86" s="5"/>
      <c r="L86" s="5"/>
      <c r="M86" s="3"/>
      <c r="N86" s="3"/>
      <c r="O86" s="3"/>
      <c r="P86" s="6"/>
      <c r="Q86" s="113"/>
    </row>
    <row r="87" spans="1:17" x14ac:dyDescent="0.2">
      <c r="A87" s="7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3"/>
      <c r="O87" s="3"/>
    </row>
    <row r="88" spans="1:17" x14ac:dyDescent="0.2">
      <c r="A88" s="36" t="s">
        <v>492</v>
      </c>
      <c r="B88" s="1" t="s">
        <v>15</v>
      </c>
      <c r="C88" s="5">
        <v>1</v>
      </c>
      <c r="D88" s="5"/>
      <c r="E88" s="5"/>
      <c r="F88" s="5"/>
      <c r="G88" s="5"/>
      <c r="H88" s="5"/>
      <c r="I88" s="5"/>
      <c r="J88" s="5"/>
      <c r="K88" s="5"/>
      <c r="L88" s="5"/>
      <c r="M88" s="5"/>
      <c r="N88" s="3"/>
      <c r="O88" s="3"/>
      <c r="Q88" s="111" t="s">
        <v>493</v>
      </c>
    </row>
    <row r="89" spans="1:17" x14ac:dyDescent="0.2">
      <c r="A89" s="36" t="s">
        <v>494</v>
      </c>
      <c r="B89" s="1" t="s">
        <v>495</v>
      </c>
      <c r="C89" s="5">
        <v>1</v>
      </c>
      <c r="D89" s="3"/>
      <c r="E89" s="3"/>
      <c r="F89" s="3"/>
      <c r="G89" s="3"/>
      <c r="H89" s="3"/>
      <c r="I89" s="3"/>
      <c r="J89" s="5"/>
      <c r="K89" s="5"/>
      <c r="L89" s="5"/>
      <c r="M89" s="5"/>
      <c r="N89" s="3"/>
      <c r="O89" s="3"/>
      <c r="Q89" s="111" t="s">
        <v>496</v>
      </c>
    </row>
    <row r="90" spans="1:17" x14ac:dyDescent="0.2">
      <c r="A90" s="36">
        <v>155</v>
      </c>
      <c r="B90" s="1" t="s">
        <v>497</v>
      </c>
      <c r="C90" s="5">
        <v>1</v>
      </c>
      <c r="D90" s="5"/>
      <c r="E90" s="3"/>
      <c r="F90" s="3"/>
      <c r="G90" s="3"/>
      <c r="H90" s="3"/>
      <c r="I90" s="3"/>
      <c r="J90" s="5"/>
      <c r="K90" s="5"/>
      <c r="L90" s="5"/>
      <c r="M90" s="3"/>
      <c r="N90" s="3"/>
      <c r="O90" s="3"/>
      <c r="P90" s="6"/>
      <c r="Q90" s="111" t="s">
        <v>498</v>
      </c>
    </row>
    <row r="91" spans="1:17" x14ac:dyDescent="0.2">
      <c r="A91" s="36">
        <v>156</v>
      </c>
      <c r="B91" s="1" t="s">
        <v>499</v>
      </c>
      <c r="C91" s="5">
        <v>1</v>
      </c>
      <c r="D91" s="5"/>
      <c r="E91" s="3"/>
      <c r="F91" s="3"/>
      <c r="G91" s="3"/>
      <c r="H91" s="3"/>
      <c r="I91" s="3"/>
      <c r="J91" s="5"/>
      <c r="K91" s="5"/>
      <c r="L91" s="5"/>
      <c r="M91" s="3"/>
      <c r="N91" s="3"/>
      <c r="O91" s="3"/>
      <c r="P91" s="6"/>
      <c r="Q91" s="111" t="s">
        <v>500</v>
      </c>
    </row>
    <row r="92" spans="1:17" x14ac:dyDescent="0.2">
      <c r="A92" s="36">
        <v>157</v>
      </c>
      <c r="B92" s="1" t="s">
        <v>501</v>
      </c>
      <c r="C92" s="5">
        <v>1</v>
      </c>
      <c r="D92" s="5"/>
      <c r="E92" s="3"/>
      <c r="F92" s="3"/>
      <c r="G92" s="3"/>
      <c r="H92" s="3"/>
      <c r="I92" s="3"/>
      <c r="J92" s="5"/>
      <c r="K92" s="5"/>
      <c r="L92" s="5"/>
      <c r="M92" s="3"/>
      <c r="N92" s="3"/>
      <c r="O92" s="3"/>
      <c r="P92" s="6"/>
      <c r="Q92" s="113" t="s">
        <v>493</v>
      </c>
    </row>
    <row r="93" spans="1:17" x14ac:dyDescent="0.2">
      <c r="A93" s="36" t="s">
        <v>502</v>
      </c>
      <c r="B93" s="9" t="s">
        <v>503</v>
      </c>
      <c r="C93" s="5">
        <v>1</v>
      </c>
      <c r="D93" s="5"/>
      <c r="E93" s="3"/>
      <c r="F93" s="3"/>
      <c r="G93" s="3"/>
      <c r="H93" s="3"/>
      <c r="I93" s="3"/>
      <c r="J93" s="5"/>
      <c r="K93" s="5"/>
      <c r="L93" s="5"/>
      <c r="M93" s="3"/>
      <c r="N93" s="3"/>
      <c r="O93" s="3"/>
      <c r="P93" s="6"/>
      <c r="Q93" s="113" t="s">
        <v>493</v>
      </c>
    </row>
    <row r="94" spans="1:17" x14ac:dyDescent="0.2">
      <c r="A94" s="36">
        <v>97</v>
      </c>
      <c r="B94" s="9" t="s">
        <v>504</v>
      </c>
      <c r="C94" s="5">
        <v>1</v>
      </c>
      <c r="D94" s="5"/>
      <c r="E94" s="3"/>
      <c r="F94" s="3"/>
      <c r="G94" s="3"/>
      <c r="H94" s="3"/>
      <c r="I94" s="3"/>
      <c r="J94" s="5"/>
      <c r="K94" s="5"/>
      <c r="L94" s="5"/>
      <c r="M94" s="3"/>
      <c r="N94" s="3"/>
      <c r="O94" s="3"/>
      <c r="P94" s="6"/>
      <c r="Q94" s="113" t="s">
        <v>493</v>
      </c>
    </row>
    <row r="95" spans="1:17" x14ac:dyDescent="0.2">
      <c r="A95" s="36">
        <v>158</v>
      </c>
      <c r="B95" s="1" t="s">
        <v>505</v>
      </c>
      <c r="C95" s="5">
        <v>1</v>
      </c>
      <c r="D95" s="5"/>
      <c r="E95" s="3"/>
      <c r="F95" s="3"/>
      <c r="G95" s="3"/>
      <c r="H95" s="3"/>
      <c r="I95" s="3"/>
      <c r="J95" s="5"/>
      <c r="K95" s="5"/>
      <c r="L95" s="5"/>
      <c r="M95" s="3"/>
      <c r="N95" s="3"/>
      <c r="O95" s="3"/>
      <c r="P95" s="6"/>
      <c r="Q95" s="113" t="s">
        <v>506</v>
      </c>
    </row>
    <row r="96" spans="1:17" x14ac:dyDescent="0.2">
      <c r="A96" s="36"/>
      <c r="C96" s="5"/>
      <c r="D96" s="5"/>
      <c r="E96" s="3"/>
      <c r="F96" s="3"/>
      <c r="G96" s="3"/>
      <c r="H96" s="3"/>
      <c r="I96" s="3"/>
      <c r="J96" s="5"/>
      <c r="K96" s="5"/>
      <c r="L96" s="5"/>
      <c r="M96" s="3"/>
      <c r="N96" s="3"/>
      <c r="O96" s="3"/>
      <c r="P96" s="6"/>
      <c r="Q96" s="113"/>
    </row>
    <row r="97" spans="1:17" x14ac:dyDescent="0.2">
      <c r="B97" s="8" t="s">
        <v>14</v>
      </c>
      <c r="C97" s="3">
        <f>SUM(C87:C95)</f>
        <v>8</v>
      </c>
      <c r="D97" s="3"/>
      <c r="E97" s="3"/>
      <c r="F97" s="3"/>
      <c r="G97" s="3"/>
      <c r="H97" s="3"/>
      <c r="I97" s="3"/>
      <c r="J97" s="5"/>
      <c r="K97" s="5"/>
      <c r="L97" s="5"/>
      <c r="M97" s="5"/>
      <c r="N97" s="3"/>
      <c r="O97" s="3"/>
    </row>
    <row r="98" spans="1:17" x14ac:dyDescent="0.2"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3"/>
      <c r="O98" s="3"/>
    </row>
    <row r="99" spans="1:17" x14ac:dyDescent="0.2">
      <c r="A99" s="7" t="s">
        <v>8</v>
      </c>
      <c r="B99" s="7" t="s">
        <v>13</v>
      </c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</row>
    <row r="100" spans="1:17" x14ac:dyDescent="0.2">
      <c r="A100" s="37"/>
      <c r="C100" s="5"/>
      <c r="D100" s="1"/>
      <c r="E100" s="3"/>
      <c r="F100" s="3"/>
      <c r="G100" s="3"/>
      <c r="H100" s="3"/>
      <c r="I100" s="3"/>
      <c r="J100" s="5"/>
      <c r="K100" s="5"/>
      <c r="L100" s="5"/>
      <c r="M100" s="3"/>
      <c r="N100" s="3"/>
      <c r="O100" s="3"/>
      <c r="P100" s="6"/>
    </row>
    <row r="101" spans="1:17" x14ac:dyDescent="0.2">
      <c r="A101" s="36" t="s">
        <v>124</v>
      </c>
      <c r="B101" s="1" t="s">
        <v>507</v>
      </c>
      <c r="C101" s="5">
        <v>5</v>
      </c>
      <c r="D101" s="3"/>
      <c r="E101" s="3"/>
      <c r="F101" s="3"/>
      <c r="G101" s="3"/>
      <c r="H101" s="3"/>
      <c r="I101" s="3"/>
      <c r="J101" s="5"/>
      <c r="K101" s="5"/>
      <c r="L101" s="5"/>
      <c r="M101" s="5"/>
      <c r="N101" s="3"/>
      <c r="O101" s="3"/>
      <c r="Q101" s="111" t="s">
        <v>493</v>
      </c>
    </row>
    <row r="102" spans="1:17" x14ac:dyDescent="0.2">
      <c r="A102" s="36" t="s">
        <v>125</v>
      </c>
      <c r="B102" s="1" t="s">
        <v>12</v>
      </c>
      <c r="C102" s="5">
        <v>6</v>
      </c>
      <c r="D102" s="3"/>
      <c r="E102" s="3"/>
      <c r="F102" s="3"/>
      <c r="G102" s="3"/>
      <c r="H102" s="3"/>
      <c r="I102" s="3"/>
      <c r="J102" s="5"/>
      <c r="K102" s="5"/>
      <c r="L102" s="5"/>
      <c r="M102" s="5"/>
      <c r="N102" s="3"/>
      <c r="O102" s="3"/>
      <c r="Q102" s="111" t="s">
        <v>493</v>
      </c>
    </row>
    <row r="103" spans="1:17" x14ac:dyDescent="0.2">
      <c r="A103" s="36" t="s">
        <v>126</v>
      </c>
      <c r="B103" s="1" t="s">
        <v>11</v>
      </c>
      <c r="C103" s="5">
        <v>6</v>
      </c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3"/>
      <c r="O103" s="3"/>
      <c r="Q103" s="111" t="s">
        <v>493</v>
      </c>
    </row>
    <row r="104" spans="1:17" x14ac:dyDescent="0.2">
      <c r="A104" s="36" t="s">
        <v>508</v>
      </c>
      <c r="B104" s="1" t="s">
        <v>103</v>
      </c>
      <c r="C104" s="5">
        <v>1</v>
      </c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3"/>
      <c r="O104" s="3"/>
      <c r="Q104" s="111" t="s">
        <v>509</v>
      </c>
    </row>
    <row r="105" spans="1:17" x14ac:dyDescent="0.2"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3"/>
      <c r="O105" s="3"/>
    </row>
    <row r="106" spans="1:17" x14ac:dyDescent="0.2">
      <c r="B106" s="8" t="s">
        <v>9</v>
      </c>
      <c r="C106" s="3">
        <f>SUM(C101:C104)</f>
        <v>18</v>
      </c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</row>
    <row r="107" spans="1:17" x14ac:dyDescent="0.2"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</row>
    <row r="108" spans="1:17" x14ac:dyDescent="0.2">
      <c r="A108" s="7" t="s">
        <v>8</v>
      </c>
      <c r="B108" s="7" t="s">
        <v>7</v>
      </c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</row>
    <row r="109" spans="1:17" x14ac:dyDescent="0.2">
      <c r="B109" s="1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</row>
    <row r="110" spans="1:17" x14ac:dyDescent="0.2">
      <c r="A110" s="36" t="s">
        <v>510</v>
      </c>
      <c r="B110" s="1" t="s">
        <v>511</v>
      </c>
      <c r="C110" s="5">
        <v>1</v>
      </c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</row>
    <row r="111" spans="1:17" x14ac:dyDescent="0.2">
      <c r="A111" s="36" t="s">
        <v>512</v>
      </c>
      <c r="B111" s="1" t="s">
        <v>114</v>
      </c>
      <c r="C111" s="5">
        <v>1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</row>
    <row r="112" spans="1:17" x14ac:dyDescent="0.2">
      <c r="A112" s="36" t="s">
        <v>6</v>
      </c>
      <c r="B112" s="1" t="s">
        <v>5</v>
      </c>
      <c r="C112" s="5">
        <v>8</v>
      </c>
      <c r="D112" s="7"/>
      <c r="E112" s="7"/>
      <c r="F112" s="7"/>
      <c r="G112" s="7"/>
      <c r="H112" s="7"/>
      <c r="I112" s="7"/>
      <c r="J112" s="5"/>
      <c r="K112" s="5"/>
      <c r="L112" s="5"/>
      <c r="M112" s="7"/>
      <c r="N112" s="7"/>
      <c r="O112" s="7"/>
      <c r="P112" s="7"/>
    </row>
    <row r="113" spans="1:15" x14ac:dyDescent="0.2">
      <c r="A113" s="36" t="s">
        <v>513</v>
      </c>
      <c r="B113" s="1" t="s">
        <v>514</v>
      </c>
      <c r="C113" s="5">
        <v>2</v>
      </c>
      <c r="D113" s="3"/>
      <c r="E113" s="3"/>
      <c r="F113" s="3"/>
      <c r="G113" s="3"/>
      <c r="H113" s="3"/>
      <c r="I113" s="3"/>
      <c r="J113" s="5"/>
      <c r="K113" s="5"/>
      <c r="L113" s="5"/>
      <c r="M113" s="5"/>
      <c r="N113" s="3"/>
      <c r="O113" s="3"/>
    </row>
    <row r="114" spans="1:15" x14ac:dyDescent="0.2">
      <c r="A114" s="36" t="s">
        <v>342</v>
      </c>
      <c r="B114" s="1" t="s">
        <v>343</v>
      </c>
      <c r="C114" s="5">
        <v>1</v>
      </c>
      <c r="D114" s="3"/>
      <c r="E114" s="3"/>
      <c r="F114" s="3"/>
      <c r="G114" s="3"/>
      <c r="H114" s="3"/>
      <c r="I114" s="3"/>
      <c r="J114" s="5"/>
      <c r="K114" s="5"/>
      <c r="L114" s="5"/>
      <c r="M114" s="5"/>
      <c r="N114" s="3"/>
      <c r="O114" s="3"/>
    </row>
    <row r="115" spans="1:15" x14ac:dyDescent="0.2">
      <c r="C115" s="5"/>
      <c r="D115" s="3"/>
      <c r="E115" s="3"/>
      <c r="F115" s="3"/>
      <c r="G115" s="3"/>
      <c r="H115" s="3"/>
      <c r="I115" s="3"/>
      <c r="J115" s="5"/>
      <c r="K115" s="5"/>
      <c r="L115" s="5"/>
      <c r="M115" s="5"/>
      <c r="N115" s="3"/>
      <c r="O115" s="3"/>
    </row>
    <row r="116" spans="1:15" x14ac:dyDescent="0.2">
      <c r="B116" s="8" t="s">
        <v>3</v>
      </c>
      <c r="C116" s="3">
        <f>SUM(C109:C114)</f>
        <v>13</v>
      </c>
      <c r="J116" s="5"/>
      <c r="K116" s="5"/>
      <c r="L116" s="5"/>
    </row>
    <row r="117" spans="1:15" x14ac:dyDescent="0.2">
      <c r="B117" s="8"/>
      <c r="C117" s="3"/>
      <c r="J117" s="5"/>
      <c r="K117" s="5"/>
      <c r="L117" s="5"/>
    </row>
    <row r="118" spans="1:15" x14ac:dyDescent="0.2">
      <c r="A118" s="7" t="s">
        <v>146</v>
      </c>
      <c r="B118" s="12" t="s">
        <v>2</v>
      </c>
      <c r="C118" s="5"/>
    </row>
    <row r="119" spans="1:15" x14ac:dyDescent="0.2">
      <c r="B119" s="12"/>
      <c r="C119" s="5"/>
    </row>
    <row r="120" spans="1:15" x14ac:dyDescent="0.2">
      <c r="A120" s="2">
        <v>244</v>
      </c>
      <c r="B120" s="1" t="s">
        <v>515</v>
      </c>
      <c r="C120" s="5">
        <v>1</v>
      </c>
    </row>
    <row r="121" spans="1:15" x14ac:dyDescent="0.2">
      <c r="A121" s="36">
        <v>134</v>
      </c>
      <c r="B121" s="9" t="s">
        <v>516</v>
      </c>
      <c r="C121" s="5">
        <v>1</v>
      </c>
    </row>
    <row r="122" spans="1:15" x14ac:dyDescent="0.2">
      <c r="A122" s="36">
        <v>163</v>
      </c>
      <c r="B122" s="9" t="s">
        <v>517</v>
      </c>
      <c r="C122" s="36">
        <v>1</v>
      </c>
      <c r="D122" s="3"/>
      <c r="E122" s="3"/>
      <c r="F122" s="3"/>
      <c r="G122" s="3"/>
      <c r="H122" s="3"/>
      <c r="I122" s="3"/>
      <c r="J122" s="5"/>
      <c r="K122" s="5"/>
      <c r="L122" s="5"/>
      <c r="M122" s="5"/>
      <c r="N122" s="3"/>
      <c r="O122" s="3"/>
    </row>
    <row r="123" spans="1:15" x14ac:dyDescent="0.2">
      <c r="A123" s="36">
        <v>164</v>
      </c>
      <c r="B123" s="9" t="s">
        <v>517</v>
      </c>
      <c r="C123" s="5">
        <v>1</v>
      </c>
      <c r="D123" s="3"/>
      <c r="E123" s="3"/>
      <c r="F123" s="3"/>
      <c r="G123" s="3"/>
      <c r="H123" s="3"/>
      <c r="I123" s="3"/>
      <c r="J123" s="5"/>
      <c r="K123" s="5"/>
      <c r="L123" s="5"/>
      <c r="M123" s="5"/>
      <c r="N123" s="3"/>
      <c r="O123" s="3"/>
    </row>
    <row r="124" spans="1:15" x14ac:dyDescent="0.2">
      <c r="A124" s="36" t="s">
        <v>518</v>
      </c>
      <c r="B124" s="9" t="s">
        <v>519</v>
      </c>
      <c r="C124" s="3">
        <v>1</v>
      </c>
      <c r="D124" s="3"/>
      <c r="E124" s="3"/>
      <c r="F124" s="3"/>
      <c r="G124" s="3"/>
      <c r="H124" s="3"/>
      <c r="I124" s="3"/>
      <c r="J124" s="5"/>
      <c r="K124" s="5"/>
      <c r="L124" s="5"/>
      <c r="M124" s="5"/>
      <c r="N124" s="3"/>
      <c r="O124" s="3"/>
    </row>
    <row r="125" spans="1:15" x14ac:dyDescent="0.2">
      <c r="A125" s="36" t="s">
        <v>520</v>
      </c>
      <c r="B125" s="9" t="s">
        <v>521</v>
      </c>
      <c r="C125" s="3">
        <v>1</v>
      </c>
      <c r="D125" s="3"/>
      <c r="E125" s="3"/>
      <c r="F125" s="3"/>
      <c r="G125" s="3"/>
      <c r="H125" s="3"/>
      <c r="I125" s="3"/>
      <c r="J125" s="5"/>
      <c r="K125" s="5"/>
      <c r="L125" s="5"/>
      <c r="M125" s="5"/>
      <c r="N125" s="3"/>
      <c r="O125" s="3"/>
    </row>
    <row r="126" spans="1:15" x14ac:dyDescent="0.2">
      <c r="A126" s="36">
        <v>214</v>
      </c>
      <c r="B126" s="9" t="s">
        <v>521</v>
      </c>
      <c r="C126" s="3">
        <v>1</v>
      </c>
      <c r="D126" s="3"/>
      <c r="E126" s="3"/>
      <c r="F126" s="3"/>
      <c r="G126" s="3"/>
      <c r="H126" s="3"/>
      <c r="I126" s="3"/>
      <c r="J126" s="5"/>
      <c r="K126" s="5"/>
      <c r="L126" s="5"/>
      <c r="M126" s="5"/>
      <c r="N126" s="3"/>
      <c r="O126" s="3"/>
    </row>
    <row r="127" spans="1:15" x14ac:dyDescent="0.2">
      <c r="A127" s="36">
        <v>215</v>
      </c>
      <c r="B127" s="9" t="s">
        <v>522</v>
      </c>
      <c r="C127" s="3">
        <v>1</v>
      </c>
      <c r="D127" s="3"/>
      <c r="E127" s="3"/>
      <c r="F127" s="3"/>
      <c r="G127" s="3"/>
      <c r="H127" s="3"/>
      <c r="I127" s="3"/>
      <c r="J127" s="5"/>
      <c r="K127" s="5"/>
      <c r="L127" s="5"/>
      <c r="M127" s="5"/>
      <c r="N127" s="3"/>
      <c r="O127" s="3"/>
    </row>
    <row r="128" spans="1:15" x14ac:dyDescent="0.2">
      <c r="A128" s="36">
        <v>216</v>
      </c>
      <c r="B128" s="9" t="s">
        <v>522</v>
      </c>
      <c r="C128" s="3">
        <v>1</v>
      </c>
      <c r="D128" s="3"/>
      <c r="E128" s="3"/>
      <c r="F128" s="3"/>
      <c r="G128" s="3"/>
      <c r="H128" s="3"/>
      <c r="I128" s="3"/>
      <c r="J128" s="5"/>
      <c r="K128" s="5"/>
      <c r="L128" s="5"/>
      <c r="M128" s="5"/>
      <c r="N128" s="3"/>
      <c r="O128" s="3"/>
    </row>
    <row r="129" spans="1:15" x14ac:dyDescent="0.2">
      <c r="A129" s="36">
        <v>244</v>
      </c>
      <c r="B129" s="9" t="s">
        <v>522</v>
      </c>
      <c r="C129" s="3">
        <v>1</v>
      </c>
      <c r="D129" s="3"/>
      <c r="E129" s="3"/>
      <c r="F129" s="3"/>
      <c r="G129" s="3"/>
      <c r="H129" s="3"/>
      <c r="I129" s="3"/>
      <c r="J129" s="5"/>
      <c r="K129" s="5"/>
      <c r="L129" s="5"/>
      <c r="M129" s="5"/>
      <c r="N129" s="3"/>
      <c r="O129" s="3"/>
    </row>
    <row r="130" spans="1:15" x14ac:dyDescent="0.2">
      <c r="A130" s="36"/>
      <c r="B130" s="9"/>
      <c r="C130" s="3"/>
      <c r="D130" s="3"/>
      <c r="E130" s="3"/>
      <c r="F130" s="3"/>
      <c r="G130" s="3"/>
      <c r="H130" s="3"/>
      <c r="I130" s="3"/>
      <c r="J130" s="5"/>
      <c r="K130" s="5"/>
      <c r="L130" s="5"/>
      <c r="M130" s="5"/>
      <c r="N130" s="3"/>
      <c r="O130" s="3"/>
    </row>
    <row r="131" spans="1:15" x14ac:dyDescent="0.2">
      <c r="A131" s="7"/>
      <c r="B131" s="8" t="s">
        <v>1</v>
      </c>
      <c r="C131" s="3">
        <f>SUM(C120:C129)</f>
        <v>10</v>
      </c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3"/>
      <c r="O131" s="3"/>
    </row>
    <row r="132" spans="1:15" x14ac:dyDescent="0.2"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4"/>
      <c r="O132" s="3"/>
    </row>
    <row r="133" spans="1:15" x14ac:dyDescent="0.2">
      <c r="B133" s="8" t="s">
        <v>0</v>
      </c>
      <c r="C133" s="3">
        <f>SUM(C131+C116+C106+C97+C65+C43+C84)</f>
        <v>109</v>
      </c>
    </row>
  </sheetData>
  <mergeCells count="2">
    <mergeCell ref="A6:B6"/>
    <mergeCell ref="R76:R7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42683DD40F944E80253EF31934ACCE" ma:contentTypeVersion="16" ma:contentTypeDescription="Create a new document." ma:contentTypeScope="" ma:versionID="826e08ef609b7879a2beae0592faa359">
  <xsd:schema xmlns:xsd="http://www.w3.org/2001/XMLSchema" xmlns:xs="http://www.w3.org/2001/XMLSchema" xmlns:p="http://schemas.microsoft.com/office/2006/metadata/properties" xmlns:ns2="5b9faa46-55fa-4a73-9de3-9b3373a7b751" xmlns:ns3="bdc18a14-880f-4272-8cd0-77f959742fe4" targetNamespace="http://schemas.microsoft.com/office/2006/metadata/properties" ma:root="true" ma:fieldsID="fc4ce3fa9506fff2fd04544873709484" ns2:_="" ns3:_="">
    <xsd:import namespace="5b9faa46-55fa-4a73-9de3-9b3373a7b751"/>
    <xsd:import namespace="bdc18a14-880f-4272-8cd0-77f959742f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9faa46-55fa-4a73-9de3-9b3373a7b7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563a51c-40d6-4f1f-8a13-94ed1d9bda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c18a14-880f-4272-8cd0-77f959742fe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454b8fa-5672-4fd0-a8cb-11e917b371dd}" ma:internalName="TaxCatchAll" ma:showField="CatchAllData" ma:web="bdc18a14-880f-4272-8cd0-77f959742f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b9faa46-55fa-4a73-9de3-9b3373a7b751">
      <Terms xmlns="http://schemas.microsoft.com/office/infopath/2007/PartnerControls"/>
    </lcf76f155ced4ddcb4097134ff3c332f>
    <TaxCatchAll xmlns="bdc18a14-880f-4272-8cd0-77f959742fe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E95233-3EC8-4D08-9204-A01DF93380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9faa46-55fa-4a73-9de3-9b3373a7b751"/>
    <ds:schemaRef ds:uri="bdc18a14-880f-4272-8cd0-77f959742f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1D8803-FA06-4700-9440-95ED0509DB22}">
  <ds:schemaRefs>
    <ds:schemaRef ds:uri="http://schemas.microsoft.com/office/2006/metadata/properties"/>
    <ds:schemaRef ds:uri="http://schemas.microsoft.com/office/infopath/2007/PartnerControls"/>
    <ds:schemaRef ds:uri="5b9faa46-55fa-4a73-9de3-9b3373a7b751"/>
    <ds:schemaRef ds:uri="bdc18a14-880f-4272-8cd0-77f959742fe4"/>
  </ds:schemaRefs>
</ds:datastoreItem>
</file>

<file path=customXml/itemProps3.xml><?xml version="1.0" encoding="utf-8"?>
<ds:datastoreItem xmlns:ds="http://schemas.openxmlformats.org/officeDocument/2006/customXml" ds:itemID="{D93892F0-6520-442D-A24C-865BC07F1E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WCSD Elementary Conditions </vt:lpstr>
      <vt:lpstr>Eisenhower Elementary</vt:lpstr>
      <vt:lpstr>Sheffield Elementary</vt:lpstr>
      <vt:lpstr>Youngsville Elementary</vt:lpstr>
      <vt:lpstr>Warren Area Elementary </vt:lpstr>
      <vt:lpstr>'WCSD Elementary Conditions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Chenai Mayer</dc:creator>
  <cp:lastModifiedBy>Huck, Ruth</cp:lastModifiedBy>
  <cp:lastPrinted>2022-10-11T18:29:35Z</cp:lastPrinted>
  <dcterms:created xsi:type="dcterms:W3CDTF">2022-09-21T19:00:24Z</dcterms:created>
  <dcterms:modified xsi:type="dcterms:W3CDTF">2022-11-07T23:35:15Z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0x010100F442683DD40F944E80253EF31934ACCE</vt:lpwstr>
  </property>
  <property fmtid="{D5CDD505-2E9C-101B-9397-08002B2CF9AE}" pid="3" name="MediaServiceImageTags">
    <vt:lpwstr/>
  </property>
</Properties>
</file>